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aekmd.sharepoint.com/sites/BEJM-Gremien/Freigegebene Dokumente/Klimakollekte/Final-2022050/"/>
    </mc:Choice>
  </mc:AlternateContent>
  <xr:revisionPtr revIDLastSave="124" documentId="8_{D18F84BD-1D1A-4D42-A20A-1F6ED6A5FAB3}" xr6:coauthVersionLast="47" xr6:coauthVersionMax="47" xr10:uidLastSave="{C458D927-E721-9B46-973A-338BA6A95CE9}"/>
  <bookViews>
    <workbookView xWindow="0" yWindow="2380" windowWidth="42540" windowHeight="21300" xr2:uid="{F3ED1998-53C4-A848-852D-CD5EF5B80852}"/>
  </bookViews>
  <sheets>
    <sheet name="Berechnung-Freizeit" sheetId="5" r:id="rId1"/>
    <sheet name="Gesamtübersicht_Freizeit" sheetId="7" r:id="rId2"/>
    <sheet name="Hinweise" sheetId="9" r:id="rId3"/>
    <sheet name="Versionsverlauf" sheetId="10" r:id="rId4"/>
    <sheet name="Intern" sheetId="6" state="hidden" r:id="rId5"/>
    <sheet name="Mobilität" sheetId="1" state="hidden" r:id="rId6"/>
    <sheet name="Gebäude" sheetId="2" state="hidden" r:id="rId7"/>
    <sheet name="Mahlzeit-Übernachtung" sheetId="3" state="hidden" r:id="rId8"/>
    <sheet name="Druck" sheetId="4" state="hidden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5" l="1"/>
  <c r="AK7" i="5"/>
  <c r="AK8" i="5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18" i="7"/>
  <c r="AA17" i="7"/>
  <c r="T6" i="5"/>
  <c r="U6" i="5"/>
  <c r="T10" i="5"/>
  <c r="U10" i="5"/>
  <c r="T11" i="5"/>
  <c r="U11" i="5"/>
  <c r="T12" i="5"/>
  <c r="U12" i="5"/>
  <c r="T13" i="5"/>
  <c r="U13" i="5"/>
  <c r="T14" i="5"/>
  <c r="U14" i="5"/>
  <c r="T15" i="5"/>
  <c r="U15" i="5"/>
  <c r="T16" i="5"/>
  <c r="U16" i="5"/>
  <c r="T17" i="5"/>
  <c r="U17" i="5"/>
  <c r="T18" i="5"/>
  <c r="U18" i="5"/>
  <c r="T19" i="5"/>
  <c r="U19" i="5"/>
  <c r="T20" i="5"/>
  <c r="U20" i="5"/>
  <c r="T21" i="5"/>
  <c r="U21" i="5"/>
  <c r="T22" i="5"/>
  <c r="U22" i="5"/>
  <c r="T23" i="5"/>
  <c r="U23" i="5"/>
  <c r="T24" i="5"/>
  <c r="U24" i="5"/>
  <c r="T25" i="5"/>
  <c r="U25" i="5"/>
  <c r="T26" i="5"/>
  <c r="U26" i="5"/>
  <c r="T27" i="5"/>
  <c r="U27" i="5"/>
  <c r="T28" i="5"/>
  <c r="U28" i="5"/>
  <c r="T29" i="5"/>
  <c r="U29" i="5"/>
  <c r="T30" i="5"/>
  <c r="U30" i="5"/>
  <c r="T31" i="5"/>
  <c r="U31" i="5"/>
  <c r="T32" i="5"/>
  <c r="U32" i="5"/>
  <c r="T33" i="5"/>
  <c r="U33" i="5"/>
  <c r="T34" i="5"/>
  <c r="U34" i="5"/>
  <c r="T35" i="5"/>
  <c r="U35" i="5"/>
  <c r="T36" i="5"/>
  <c r="U36" i="5"/>
  <c r="T37" i="5"/>
  <c r="U37" i="5"/>
  <c r="T38" i="5"/>
  <c r="U38" i="5"/>
  <c r="T39" i="5"/>
  <c r="U39" i="5"/>
  <c r="T40" i="5"/>
  <c r="U40" i="5"/>
  <c r="T41" i="5"/>
  <c r="U41" i="5"/>
  <c r="T42" i="5"/>
  <c r="U42" i="5"/>
  <c r="T43" i="5"/>
  <c r="U43" i="5"/>
  <c r="T44" i="5"/>
  <c r="U44" i="5"/>
  <c r="T45" i="5"/>
  <c r="U45" i="5"/>
  <c r="T46" i="5"/>
  <c r="U46" i="5"/>
  <c r="T47" i="5"/>
  <c r="U47" i="5"/>
  <c r="T48" i="5"/>
  <c r="U48" i="5"/>
  <c r="T49" i="5"/>
  <c r="U49" i="5"/>
  <c r="T50" i="5"/>
  <c r="U50" i="5"/>
  <c r="T51" i="5"/>
  <c r="U51" i="5"/>
  <c r="T52" i="5"/>
  <c r="U52" i="5"/>
  <c r="T53" i="5"/>
  <c r="U53" i="5"/>
  <c r="T54" i="5"/>
  <c r="U54" i="5"/>
  <c r="T55" i="5"/>
  <c r="U55" i="5"/>
  <c r="T56" i="5"/>
  <c r="U56" i="5"/>
  <c r="T57" i="5"/>
  <c r="U57" i="5"/>
  <c r="T58" i="5"/>
  <c r="U58" i="5"/>
  <c r="T59" i="5"/>
  <c r="U59" i="5"/>
  <c r="T60" i="5"/>
  <c r="U60" i="5"/>
  <c r="T61" i="5"/>
  <c r="U61" i="5"/>
  <c r="T62" i="5"/>
  <c r="U62" i="5"/>
  <c r="T63" i="5"/>
  <c r="U63" i="5"/>
  <c r="T64" i="5"/>
  <c r="U64" i="5"/>
  <c r="T65" i="5"/>
  <c r="U65" i="5"/>
  <c r="T66" i="5"/>
  <c r="U66" i="5"/>
  <c r="T67" i="5"/>
  <c r="U67" i="5"/>
  <c r="T68" i="5"/>
  <c r="U68" i="5"/>
  <c r="T69" i="5"/>
  <c r="U69" i="5"/>
  <c r="T70" i="5"/>
  <c r="U70" i="5"/>
  <c r="T71" i="5"/>
  <c r="U71" i="5"/>
  <c r="T72" i="5"/>
  <c r="U72" i="5"/>
  <c r="T73" i="5"/>
  <c r="U73" i="5"/>
  <c r="T74" i="5"/>
  <c r="U74" i="5"/>
  <c r="T75" i="5"/>
  <c r="U75" i="5"/>
  <c r="T76" i="5"/>
  <c r="U76" i="5"/>
  <c r="T77" i="5"/>
  <c r="U77" i="5"/>
  <c r="T78" i="5"/>
  <c r="U78" i="5"/>
  <c r="T79" i="5"/>
  <c r="U79" i="5"/>
  <c r="T80" i="5"/>
  <c r="U80" i="5"/>
  <c r="T81" i="5"/>
  <c r="U81" i="5"/>
  <c r="T82" i="5"/>
  <c r="U82" i="5"/>
  <c r="T83" i="5"/>
  <c r="U83" i="5"/>
  <c r="T84" i="5"/>
  <c r="U84" i="5"/>
  <c r="T85" i="5"/>
  <c r="U85" i="5"/>
  <c r="T86" i="5"/>
  <c r="U86" i="5"/>
  <c r="T87" i="5"/>
  <c r="U87" i="5"/>
  <c r="T88" i="5"/>
  <c r="U88" i="5"/>
  <c r="T89" i="5"/>
  <c r="U89" i="5"/>
  <c r="T90" i="5"/>
  <c r="U90" i="5"/>
  <c r="T91" i="5"/>
  <c r="U91" i="5"/>
  <c r="T92" i="5"/>
  <c r="U92" i="5"/>
  <c r="T93" i="5"/>
  <c r="U93" i="5"/>
  <c r="T94" i="5"/>
  <c r="U94" i="5"/>
  <c r="T95" i="5"/>
  <c r="U95" i="5"/>
  <c r="T96" i="5"/>
  <c r="U96" i="5"/>
  <c r="T97" i="5"/>
  <c r="U97" i="5"/>
  <c r="T98" i="5"/>
  <c r="U98" i="5"/>
  <c r="T99" i="5"/>
  <c r="U99" i="5"/>
  <c r="T100" i="5"/>
  <c r="U100" i="5"/>
  <c r="T101" i="5"/>
  <c r="U101" i="5"/>
  <c r="T102" i="5"/>
  <c r="U102" i="5"/>
  <c r="T103" i="5"/>
  <c r="U103" i="5"/>
  <c r="T104" i="5"/>
  <c r="U104" i="5"/>
  <c r="T105" i="5"/>
  <c r="U105" i="5"/>
  <c r="T106" i="5"/>
  <c r="U106" i="5"/>
  <c r="T107" i="5"/>
  <c r="U107" i="5"/>
  <c r="T108" i="5"/>
  <c r="U108" i="5"/>
  <c r="T109" i="5"/>
  <c r="U109" i="5"/>
  <c r="T110" i="5"/>
  <c r="U110" i="5"/>
  <c r="T111" i="5"/>
  <c r="U111" i="5"/>
  <c r="T112" i="5"/>
  <c r="U112" i="5"/>
  <c r="T113" i="5"/>
  <c r="U113" i="5"/>
  <c r="T114" i="5"/>
  <c r="U114" i="5"/>
  <c r="T115" i="5"/>
  <c r="U115" i="5"/>
  <c r="T116" i="5"/>
  <c r="U116" i="5"/>
  <c r="T117" i="5"/>
  <c r="U117" i="5"/>
  <c r="T118" i="5"/>
  <c r="U118" i="5"/>
  <c r="T119" i="5"/>
  <c r="U119" i="5"/>
  <c r="T120" i="5"/>
  <c r="U120" i="5"/>
  <c r="T121" i="5"/>
  <c r="U121" i="5"/>
  <c r="T122" i="5"/>
  <c r="U122" i="5"/>
  <c r="T123" i="5"/>
  <c r="U123" i="5"/>
  <c r="T124" i="5"/>
  <c r="U124" i="5"/>
  <c r="T125" i="5"/>
  <c r="U125" i="5"/>
  <c r="T126" i="5"/>
  <c r="U126" i="5"/>
  <c r="T127" i="5"/>
  <c r="U127" i="5"/>
  <c r="T128" i="5"/>
  <c r="U128" i="5"/>
  <c r="T129" i="5"/>
  <c r="U129" i="5"/>
  <c r="T130" i="5"/>
  <c r="U130" i="5"/>
  <c r="T131" i="5"/>
  <c r="U131" i="5"/>
  <c r="T132" i="5"/>
  <c r="U132" i="5"/>
  <c r="T133" i="5"/>
  <c r="U133" i="5"/>
  <c r="T134" i="5"/>
  <c r="U134" i="5"/>
  <c r="T135" i="5"/>
  <c r="U135" i="5"/>
  <c r="T136" i="5"/>
  <c r="U136" i="5"/>
  <c r="T137" i="5"/>
  <c r="U137" i="5"/>
  <c r="T138" i="5"/>
  <c r="U138" i="5"/>
  <c r="T139" i="5"/>
  <c r="U139" i="5"/>
  <c r="T140" i="5"/>
  <c r="U140" i="5"/>
  <c r="T141" i="5"/>
  <c r="U141" i="5"/>
  <c r="T142" i="5"/>
  <c r="U142" i="5"/>
  <c r="T143" i="5"/>
  <c r="U143" i="5"/>
  <c r="T144" i="5"/>
  <c r="U144" i="5"/>
  <c r="T145" i="5"/>
  <c r="U145" i="5"/>
  <c r="T146" i="5"/>
  <c r="U146" i="5"/>
  <c r="T147" i="5"/>
  <c r="U147" i="5"/>
  <c r="T148" i="5"/>
  <c r="U148" i="5"/>
  <c r="T149" i="5"/>
  <c r="U149" i="5"/>
  <c r="T150" i="5"/>
  <c r="U150" i="5"/>
  <c r="T151" i="5"/>
  <c r="U151" i="5"/>
  <c r="T152" i="5"/>
  <c r="U152" i="5"/>
  <c r="T153" i="5"/>
  <c r="U153" i="5"/>
  <c r="T154" i="5"/>
  <c r="U154" i="5"/>
  <c r="T155" i="5"/>
  <c r="U155" i="5"/>
  <c r="T156" i="5"/>
  <c r="U156" i="5"/>
  <c r="T157" i="5"/>
  <c r="U157" i="5"/>
  <c r="T158" i="5"/>
  <c r="U158" i="5"/>
  <c r="T159" i="5"/>
  <c r="U159" i="5"/>
  <c r="T160" i="5"/>
  <c r="U160" i="5"/>
  <c r="T161" i="5"/>
  <c r="U161" i="5"/>
  <c r="T162" i="5"/>
  <c r="U162" i="5"/>
  <c r="T163" i="5"/>
  <c r="U163" i="5"/>
  <c r="T164" i="5"/>
  <c r="U164" i="5"/>
  <c r="T165" i="5"/>
  <c r="U165" i="5"/>
  <c r="T166" i="5"/>
  <c r="U166" i="5"/>
  <c r="T167" i="5"/>
  <c r="U167" i="5"/>
  <c r="T168" i="5"/>
  <c r="U168" i="5"/>
  <c r="T169" i="5"/>
  <c r="U169" i="5"/>
  <c r="T170" i="5"/>
  <c r="U170" i="5"/>
  <c r="T171" i="5"/>
  <c r="U171" i="5"/>
  <c r="T172" i="5"/>
  <c r="U172" i="5"/>
  <c r="T173" i="5"/>
  <c r="U173" i="5"/>
  <c r="T174" i="5"/>
  <c r="U174" i="5"/>
  <c r="T175" i="5"/>
  <c r="U175" i="5"/>
  <c r="T176" i="5"/>
  <c r="U176" i="5"/>
  <c r="T177" i="5"/>
  <c r="U177" i="5"/>
  <c r="T178" i="5"/>
  <c r="U178" i="5"/>
  <c r="T179" i="5"/>
  <c r="U179" i="5"/>
  <c r="T180" i="5"/>
  <c r="U180" i="5"/>
  <c r="T181" i="5"/>
  <c r="U181" i="5"/>
  <c r="T182" i="5"/>
  <c r="U182" i="5"/>
  <c r="T183" i="5"/>
  <c r="U183" i="5"/>
  <c r="T184" i="5"/>
  <c r="U184" i="5"/>
  <c r="T185" i="5"/>
  <c r="U185" i="5"/>
  <c r="T186" i="5"/>
  <c r="U186" i="5"/>
  <c r="T187" i="5"/>
  <c r="U187" i="5"/>
  <c r="T188" i="5"/>
  <c r="U188" i="5"/>
  <c r="T189" i="5"/>
  <c r="U189" i="5"/>
  <c r="T190" i="5"/>
  <c r="U190" i="5"/>
  <c r="T191" i="5"/>
  <c r="U191" i="5"/>
  <c r="T192" i="5"/>
  <c r="U192" i="5"/>
  <c r="T193" i="5"/>
  <c r="U193" i="5"/>
  <c r="T194" i="5"/>
  <c r="U194" i="5"/>
  <c r="T195" i="5"/>
  <c r="U195" i="5"/>
  <c r="T196" i="5"/>
  <c r="U196" i="5"/>
  <c r="T197" i="5"/>
  <c r="U197" i="5"/>
  <c r="T198" i="5"/>
  <c r="U198" i="5"/>
  <c r="T199" i="5"/>
  <c r="U199" i="5"/>
  <c r="T200" i="5"/>
  <c r="U200" i="5"/>
  <c r="T201" i="5"/>
  <c r="U201" i="5"/>
  <c r="T202" i="5"/>
  <c r="U202" i="5"/>
  <c r="T203" i="5"/>
  <c r="U203" i="5"/>
  <c r="T204" i="5"/>
  <c r="U204" i="5"/>
  <c r="T205" i="5"/>
  <c r="U205" i="5"/>
  <c r="T206" i="5"/>
  <c r="U206" i="5"/>
  <c r="T207" i="5"/>
  <c r="U207" i="5"/>
  <c r="T208" i="5"/>
  <c r="U208" i="5"/>
  <c r="T209" i="5"/>
  <c r="U209" i="5"/>
  <c r="T210" i="5"/>
  <c r="U210" i="5"/>
  <c r="T211" i="5"/>
  <c r="U211" i="5"/>
  <c r="T212" i="5"/>
  <c r="U212" i="5"/>
  <c r="T213" i="5"/>
  <c r="U213" i="5"/>
  <c r="T214" i="5"/>
  <c r="U214" i="5"/>
  <c r="T215" i="5"/>
  <c r="U215" i="5"/>
  <c r="T216" i="5"/>
  <c r="U216" i="5"/>
  <c r="T217" i="5"/>
  <c r="U217" i="5"/>
  <c r="T218" i="5"/>
  <c r="U218" i="5"/>
  <c r="T219" i="5"/>
  <c r="U219" i="5"/>
  <c r="T220" i="5"/>
  <c r="U220" i="5"/>
  <c r="T221" i="5"/>
  <c r="U221" i="5"/>
  <c r="T222" i="5"/>
  <c r="U222" i="5"/>
  <c r="T223" i="5"/>
  <c r="U223" i="5"/>
  <c r="T224" i="5"/>
  <c r="U224" i="5"/>
  <c r="T225" i="5"/>
  <c r="U225" i="5"/>
  <c r="T226" i="5"/>
  <c r="U226" i="5"/>
  <c r="T227" i="5"/>
  <c r="U227" i="5"/>
  <c r="T228" i="5"/>
  <c r="U228" i="5"/>
  <c r="T229" i="5"/>
  <c r="U229" i="5"/>
  <c r="T230" i="5"/>
  <c r="U230" i="5"/>
  <c r="T231" i="5"/>
  <c r="U231" i="5"/>
  <c r="T232" i="5"/>
  <c r="U232" i="5"/>
  <c r="T233" i="5"/>
  <c r="U233" i="5"/>
  <c r="T234" i="5"/>
  <c r="U234" i="5"/>
  <c r="T235" i="5"/>
  <c r="U235" i="5"/>
  <c r="T236" i="5"/>
  <c r="U236" i="5"/>
  <c r="T237" i="5"/>
  <c r="U237" i="5"/>
  <c r="T238" i="5"/>
  <c r="U238" i="5"/>
  <c r="T239" i="5"/>
  <c r="U239" i="5"/>
  <c r="T240" i="5"/>
  <c r="U240" i="5"/>
  <c r="T241" i="5"/>
  <c r="U241" i="5"/>
  <c r="T242" i="5"/>
  <c r="U242" i="5"/>
  <c r="T243" i="5"/>
  <c r="U243" i="5"/>
  <c r="T244" i="5"/>
  <c r="U244" i="5"/>
  <c r="T245" i="5"/>
  <c r="U245" i="5"/>
  <c r="T246" i="5"/>
  <c r="U246" i="5"/>
  <c r="T247" i="5"/>
  <c r="U247" i="5"/>
  <c r="T248" i="5"/>
  <c r="U248" i="5"/>
  <c r="T249" i="5"/>
  <c r="U249" i="5"/>
  <c r="T250" i="5"/>
  <c r="U250" i="5"/>
  <c r="T251" i="5"/>
  <c r="U251" i="5"/>
  <c r="T252" i="5"/>
  <c r="U252" i="5"/>
  <c r="T253" i="5"/>
  <c r="U253" i="5"/>
  <c r="T254" i="5"/>
  <c r="U254" i="5"/>
  <c r="T255" i="5"/>
  <c r="U255" i="5"/>
  <c r="T256" i="5"/>
  <c r="U256" i="5"/>
  <c r="T257" i="5"/>
  <c r="U257" i="5"/>
  <c r="T258" i="5"/>
  <c r="U258" i="5"/>
  <c r="T259" i="5"/>
  <c r="U259" i="5"/>
  <c r="T260" i="5"/>
  <c r="U260" i="5"/>
  <c r="T261" i="5"/>
  <c r="U261" i="5"/>
  <c r="T262" i="5"/>
  <c r="U262" i="5"/>
  <c r="T263" i="5"/>
  <c r="U263" i="5"/>
  <c r="T264" i="5"/>
  <c r="U264" i="5"/>
  <c r="T265" i="5"/>
  <c r="U265" i="5"/>
  <c r="T266" i="5"/>
  <c r="U266" i="5"/>
  <c r="T267" i="5"/>
  <c r="U267" i="5"/>
  <c r="T268" i="5"/>
  <c r="U268" i="5"/>
  <c r="T269" i="5"/>
  <c r="U269" i="5"/>
  <c r="T270" i="5"/>
  <c r="U270" i="5"/>
  <c r="T271" i="5"/>
  <c r="U271" i="5"/>
  <c r="T272" i="5"/>
  <c r="U272" i="5"/>
  <c r="T273" i="5"/>
  <c r="U273" i="5"/>
  <c r="T274" i="5"/>
  <c r="U274" i="5"/>
  <c r="T275" i="5"/>
  <c r="U275" i="5"/>
  <c r="T276" i="5"/>
  <c r="U276" i="5"/>
  <c r="T277" i="5"/>
  <c r="U277" i="5"/>
  <c r="T278" i="5"/>
  <c r="U278" i="5"/>
  <c r="T279" i="5"/>
  <c r="U279" i="5"/>
  <c r="T280" i="5"/>
  <c r="U280" i="5"/>
  <c r="T281" i="5"/>
  <c r="U281" i="5"/>
  <c r="T282" i="5"/>
  <c r="U282" i="5"/>
  <c r="T283" i="5"/>
  <c r="U283" i="5"/>
  <c r="T284" i="5"/>
  <c r="U284" i="5"/>
  <c r="T285" i="5"/>
  <c r="U285" i="5"/>
  <c r="T286" i="5"/>
  <c r="U286" i="5"/>
  <c r="T287" i="5"/>
  <c r="U287" i="5"/>
  <c r="T288" i="5"/>
  <c r="U288" i="5"/>
  <c r="T289" i="5"/>
  <c r="U289" i="5"/>
  <c r="T290" i="5"/>
  <c r="U290" i="5"/>
  <c r="T291" i="5"/>
  <c r="U291" i="5"/>
  <c r="T292" i="5"/>
  <c r="U292" i="5"/>
  <c r="T293" i="5"/>
  <c r="U293" i="5"/>
  <c r="T294" i="5"/>
  <c r="U294" i="5"/>
  <c r="T295" i="5"/>
  <c r="U295" i="5"/>
  <c r="T296" i="5"/>
  <c r="U296" i="5"/>
  <c r="T297" i="5"/>
  <c r="U297" i="5"/>
  <c r="T298" i="5"/>
  <c r="U298" i="5"/>
  <c r="T299" i="5"/>
  <c r="U299" i="5"/>
  <c r="T300" i="5"/>
  <c r="U300" i="5"/>
  <c r="T301" i="5"/>
  <c r="U301" i="5"/>
  <c r="T302" i="5"/>
  <c r="U302" i="5"/>
  <c r="T303" i="5"/>
  <c r="U303" i="5"/>
  <c r="T304" i="5"/>
  <c r="U304" i="5"/>
  <c r="T305" i="5"/>
  <c r="U305" i="5"/>
  <c r="T306" i="5"/>
  <c r="U306" i="5"/>
  <c r="T307" i="5"/>
  <c r="U307" i="5"/>
  <c r="T308" i="5"/>
  <c r="U308" i="5"/>
  <c r="T309" i="5"/>
  <c r="U309" i="5"/>
  <c r="T310" i="5"/>
  <c r="U310" i="5"/>
  <c r="T311" i="5"/>
  <c r="U311" i="5"/>
  <c r="T312" i="5"/>
  <c r="U312" i="5"/>
  <c r="T313" i="5"/>
  <c r="U313" i="5"/>
  <c r="T314" i="5"/>
  <c r="U314" i="5"/>
  <c r="T315" i="5"/>
  <c r="U315" i="5"/>
  <c r="T316" i="5"/>
  <c r="U316" i="5"/>
  <c r="T317" i="5"/>
  <c r="U317" i="5"/>
  <c r="T318" i="5"/>
  <c r="U318" i="5"/>
  <c r="T319" i="5"/>
  <c r="U319" i="5"/>
  <c r="T320" i="5"/>
  <c r="U320" i="5"/>
  <c r="T321" i="5"/>
  <c r="U321" i="5"/>
  <c r="T322" i="5"/>
  <c r="U322" i="5"/>
  <c r="T323" i="5"/>
  <c r="U323" i="5"/>
  <c r="T324" i="5"/>
  <c r="U324" i="5"/>
  <c r="T325" i="5"/>
  <c r="U325" i="5"/>
  <c r="T326" i="5"/>
  <c r="U326" i="5"/>
  <c r="T327" i="5"/>
  <c r="U327" i="5"/>
  <c r="T328" i="5"/>
  <c r="U328" i="5"/>
  <c r="T329" i="5"/>
  <c r="U329" i="5"/>
  <c r="T330" i="5"/>
  <c r="U330" i="5"/>
  <c r="T331" i="5"/>
  <c r="U331" i="5"/>
  <c r="T332" i="5"/>
  <c r="U332" i="5"/>
  <c r="T333" i="5"/>
  <c r="U333" i="5"/>
  <c r="T334" i="5"/>
  <c r="U334" i="5"/>
  <c r="T335" i="5"/>
  <c r="U335" i="5"/>
  <c r="T336" i="5"/>
  <c r="U336" i="5"/>
  <c r="T337" i="5"/>
  <c r="U337" i="5"/>
  <c r="T338" i="5"/>
  <c r="U338" i="5"/>
  <c r="T339" i="5"/>
  <c r="U339" i="5"/>
  <c r="T340" i="5"/>
  <c r="U340" i="5"/>
  <c r="T341" i="5"/>
  <c r="U341" i="5"/>
  <c r="T342" i="5"/>
  <c r="U342" i="5"/>
  <c r="T343" i="5"/>
  <c r="U343" i="5"/>
  <c r="T344" i="5"/>
  <c r="U344" i="5"/>
  <c r="T345" i="5"/>
  <c r="U345" i="5"/>
  <c r="T346" i="5"/>
  <c r="U346" i="5"/>
  <c r="T347" i="5"/>
  <c r="U347" i="5"/>
  <c r="T348" i="5"/>
  <c r="U348" i="5"/>
  <c r="T349" i="5"/>
  <c r="U349" i="5"/>
  <c r="T350" i="5"/>
  <c r="U350" i="5"/>
  <c r="T351" i="5"/>
  <c r="U351" i="5"/>
  <c r="T352" i="5"/>
  <c r="U352" i="5"/>
  <c r="T353" i="5"/>
  <c r="U353" i="5"/>
  <c r="T354" i="5"/>
  <c r="U354" i="5"/>
  <c r="T355" i="5"/>
  <c r="U355" i="5"/>
  <c r="T356" i="5"/>
  <c r="U356" i="5"/>
  <c r="T357" i="5"/>
  <c r="U357" i="5"/>
  <c r="T358" i="5"/>
  <c r="U358" i="5"/>
  <c r="T359" i="5"/>
  <c r="U359" i="5"/>
  <c r="T360" i="5"/>
  <c r="U360" i="5"/>
  <c r="T361" i="5"/>
  <c r="U361" i="5"/>
  <c r="T362" i="5"/>
  <c r="U362" i="5"/>
  <c r="T363" i="5"/>
  <c r="U363" i="5"/>
  <c r="T364" i="5"/>
  <c r="U364" i="5"/>
  <c r="T365" i="5"/>
  <c r="U365" i="5"/>
  <c r="T366" i="5"/>
  <c r="U366" i="5"/>
  <c r="T367" i="5"/>
  <c r="U367" i="5"/>
  <c r="T368" i="5"/>
  <c r="U368" i="5"/>
  <c r="T369" i="5"/>
  <c r="U369" i="5"/>
  <c r="T370" i="5"/>
  <c r="U370" i="5"/>
  <c r="T371" i="5"/>
  <c r="U371" i="5"/>
  <c r="T372" i="5"/>
  <c r="U372" i="5"/>
  <c r="T373" i="5"/>
  <c r="U373" i="5"/>
  <c r="T374" i="5"/>
  <c r="U374" i="5"/>
  <c r="T375" i="5"/>
  <c r="U375" i="5"/>
  <c r="T376" i="5"/>
  <c r="U376" i="5"/>
  <c r="T377" i="5"/>
  <c r="U377" i="5"/>
  <c r="T378" i="5"/>
  <c r="U378" i="5"/>
  <c r="T379" i="5"/>
  <c r="U379" i="5"/>
  <c r="T380" i="5"/>
  <c r="U380" i="5"/>
  <c r="T381" i="5"/>
  <c r="U381" i="5"/>
  <c r="T382" i="5"/>
  <c r="U382" i="5"/>
  <c r="T383" i="5"/>
  <c r="U383" i="5"/>
  <c r="T384" i="5"/>
  <c r="U384" i="5"/>
  <c r="T385" i="5"/>
  <c r="U385" i="5"/>
  <c r="T386" i="5"/>
  <c r="U386" i="5"/>
  <c r="T387" i="5"/>
  <c r="U387" i="5"/>
  <c r="T388" i="5"/>
  <c r="U388" i="5"/>
  <c r="T389" i="5"/>
  <c r="U389" i="5"/>
  <c r="T390" i="5"/>
  <c r="U390" i="5"/>
  <c r="T391" i="5"/>
  <c r="U391" i="5"/>
  <c r="T392" i="5"/>
  <c r="U392" i="5"/>
  <c r="T393" i="5"/>
  <c r="U393" i="5"/>
  <c r="T394" i="5"/>
  <c r="U394" i="5"/>
  <c r="T395" i="5"/>
  <c r="U395" i="5"/>
  <c r="T396" i="5"/>
  <c r="U396" i="5"/>
  <c r="T397" i="5"/>
  <c r="U397" i="5"/>
  <c r="T398" i="5"/>
  <c r="U398" i="5"/>
  <c r="T399" i="5"/>
  <c r="U399" i="5"/>
  <c r="T400" i="5"/>
  <c r="U400" i="5"/>
  <c r="T401" i="5"/>
  <c r="U401" i="5"/>
  <c r="T402" i="5"/>
  <c r="U402" i="5"/>
  <c r="T403" i="5"/>
  <c r="U403" i="5"/>
  <c r="T404" i="5"/>
  <c r="U404" i="5"/>
  <c r="T405" i="5"/>
  <c r="U405" i="5"/>
  <c r="T406" i="5"/>
  <c r="U406" i="5"/>
  <c r="T407" i="5"/>
  <c r="U407" i="5"/>
  <c r="T408" i="5"/>
  <c r="U408" i="5"/>
  <c r="T409" i="5"/>
  <c r="U409" i="5"/>
  <c r="T410" i="5"/>
  <c r="U410" i="5"/>
  <c r="T411" i="5"/>
  <c r="U411" i="5"/>
  <c r="T412" i="5"/>
  <c r="U412" i="5"/>
  <c r="T413" i="5"/>
  <c r="U413" i="5"/>
  <c r="T414" i="5"/>
  <c r="U414" i="5"/>
  <c r="T415" i="5"/>
  <c r="U415" i="5"/>
  <c r="T416" i="5"/>
  <c r="U416" i="5"/>
  <c r="T417" i="5"/>
  <c r="U417" i="5"/>
  <c r="T418" i="5"/>
  <c r="U418" i="5"/>
  <c r="T419" i="5"/>
  <c r="U419" i="5"/>
  <c r="T420" i="5"/>
  <c r="U420" i="5"/>
  <c r="T421" i="5"/>
  <c r="U421" i="5"/>
  <c r="T422" i="5"/>
  <c r="U422" i="5"/>
  <c r="T423" i="5"/>
  <c r="U423" i="5"/>
  <c r="T424" i="5"/>
  <c r="U424" i="5"/>
  <c r="T425" i="5"/>
  <c r="U425" i="5"/>
  <c r="T426" i="5"/>
  <c r="U426" i="5"/>
  <c r="T427" i="5"/>
  <c r="U427" i="5"/>
  <c r="T428" i="5"/>
  <c r="U428" i="5"/>
  <c r="T429" i="5"/>
  <c r="U429" i="5"/>
  <c r="T430" i="5"/>
  <c r="U430" i="5"/>
  <c r="T431" i="5"/>
  <c r="U431" i="5"/>
  <c r="T432" i="5"/>
  <c r="U432" i="5"/>
  <c r="T433" i="5"/>
  <c r="U433" i="5"/>
  <c r="T434" i="5"/>
  <c r="U434" i="5"/>
  <c r="T435" i="5"/>
  <c r="U435" i="5"/>
  <c r="T436" i="5"/>
  <c r="U436" i="5"/>
  <c r="T437" i="5"/>
  <c r="U437" i="5"/>
  <c r="T438" i="5"/>
  <c r="U438" i="5"/>
  <c r="T439" i="5"/>
  <c r="U439" i="5"/>
  <c r="T440" i="5"/>
  <c r="U440" i="5"/>
  <c r="T441" i="5"/>
  <c r="U441" i="5"/>
  <c r="T442" i="5"/>
  <c r="U442" i="5"/>
  <c r="T443" i="5"/>
  <c r="U443" i="5"/>
  <c r="T444" i="5"/>
  <c r="U444" i="5"/>
  <c r="T445" i="5"/>
  <c r="U445" i="5"/>
  <c r="T446" i="5"/>
  <c r="U446" i="5"/>
  <c r="T447" i="5"/>
  <c r="U447" i="5"/>
  <c r="T448" i="5"/>
  <c r="U448" i="5"/>
  <c r="T449" i="5"/>
  <c r="U449" i="5"/>
  <c r="T450" i="5"/>
  <c r="U450" i="5"/>
  <c r="T451" i="5"/>
  <c r="U451" i="5"/>
  <c r="T452" i="5"/>
  <c r="U452" i="5"/>
  <c r="T453" i="5"/>
  <c r="U453" i="5"/>
  <c r="T454" i="5"/>
  <c r="U454" i="5"/>
  <c r="T455" i="5"/>
  <c r="U455" i="5"/>
  <c r="T456" i="5"/>
  <c r="U456" i="5"/>
  <c r="T457" i="5"/>
  <c r="U457" i="5"/>
  <c r="T458" i="5"/>
  <c r="U458" i="5"/>
  <c r="T459" i="5"/>
  <c r="U459" i="5"/>
  <c r="T460" i="5"/>
  <c r="U460" i="5"/>
  <c r="T461" i="5"/>
  <c r="U461" i="5"/>
  <c r="T462" i="5"/>
  <c r="U462" i="5"/>
  <c r="T463" i="5"/>
  <c r="U463" i="5"/>
  <c r="T464" i="5"/>
  <c r="U464" i="5"/>
  <c r="T465" i="5"/>
  <c r="U465" i="5"/>
  <c r="T466" i="5"/>
  <c r="U466" i="5"/>
  <c r="T467" i="5"/>
  <c r="U467" i="5"/>
  <c r="T468" i="5"/>
  <c r="U468" i="5"/>
  <c r="T469" i="5"/>
  <c r="U469" i="5"/>
  <c r="T470" i="5"/>
  <c r="U470" i="5"/>
  <c r="T471" i="5"/>
  <c r="U471" i="5"/>
  <c r="T472" i="5"/>
  <c r="U472" i="5"/>
  <c r="T473" i="5"/>
  <c r="U473" i="5"/>
  <c r="T474" i="5"/>
  <c r="U474" i="5"/>
  <c r="T475" i="5"/>
  <c r="U475" i="5"/>
  <c r="T476" i="5"/>
  <c r="U476" i="5"/>
  <c r="T477" i="5"/>
  <c r="U477" i="5"/>
  <c r="T478" i="5"/>
  <c r="U478" i="5"/>
  <c r="T479" i="5"/>
  <c r="U479" i="5"/>
  <c r="T480" i="5"/>
  <c r="U480" i="5"/>
  <c r="T481" i="5"/>
  <c r="U481" i="5"/>
  <c r="T482" i="5"/>
  <c r="U482" i="5"/>
  <c r="T483" i="5"/>
  <c r="U483" i="5"/>
  <c r="T484" i="5"/>
  <c r="U484" i="5"/>
  <c r="T485" i="5"/>
  <c r="U485" i="5"/>
  <c r="T486" i="5"/>
  <c r="U486" i="5"/>
  <c r="T487" i="5"/>
  <c r="U487" i="5"/>
  <c r="T488" i="5"/>
  <c r="U488" i="5"/>
  <c r="T489" i="5"/>
  <c r="U489" i="5"/>
  <c r="T490" i="5"/>
  <c r="U490" i="5"/>
  <c r="T491" i="5"/>
  <c r="U491" i="5"/>
  <c r="T492" i="5"/>
  <c r="U492" i="5"/>
  <c r="T493" i="5"/>
  <c r="U493" i="5"/>
  <c r="T494" i="5"/>
  <c r="U494" i="5"/>
  <c r="T495" i="5"/>
  <c r="U495" i="5"/>
  <c r="T496" i="5"/>
  <c r="U496" i="5"/>
  <c r="T497" i="5"/>
  <c r="U497" i="5"/>
  <c r="T498" i="5"/>
  <c r="U498" i="5"/>
  <c r="T499" i="5"/>
  <c r="U499" i="5"/>
  <c r="T500" i="5"/>
  <c r="U500" i="5"/>
  <c r="T501" i="5"/>
  <c r="U501" i="5"/>
  <c r="T502" i="5"/>
  <c r="U502" i="5"/>
  <c r="T503" i="5"/>
  <c r="U503" i="5"/>
  <c r="T504" i="5"/>
  <c r="U504" i="5"/>
  <c r="T505" i="5"/>
  <c r="U505" i="5"/>
  <c r="T506" i="5"/>
  <c r="U506" i="5"/>
  <c r="T507" i="5"/>
  <c r="U507" i="5"/>
  <c r="T508" i="5"/>
  <c r="U508" i="5"/>
  <c r="T509" i="5"/>
  <c r="U509" i="5"/>
  <c r="T510" i="5"/>
  <c r="U510" i="5"/>
  <c r="T511" i="5"/>
  <c r="U511" i="5"/>
  <c r="T512" i="5"/>
  <c r="U512" i="5"/>
  <c r="T513" i="5"/>
  <c r="U513" i="5"/>
  <c r="T514" i="5"/>
  <c r="U514" i="5"/>
  <c r="T515" i="5"/>
  <c r="U515" i="5"/>
  <c r="T516" i="5"/>
  <c r="U516" i="5"/>
  <c r="T517" i="5"/>
  <c r="U517" i="5"/>
  <c r="T518" i="5"/>
  <c r="U518" i="5"/>
  <c r="T519" i="5"/>
  <c r="U519" i="5"/>
  <c r="T520" i="5"/>
  <c r="U520" i="5"/>
  <c r="T521" i="5"/>
  <c r="U521" i="5"/>
  <c r="T522" i="5"/>
  <c r="U522" i="5"/>
  <c r="T523" i="5"/>
  <c r="U523" i="5"/>
  <c r="T524" i="5"/>
  <c r="U524" i="5"/>
  <c r="T525" i="5"/>
  <c r="U525" i="5"/>
  <c r="T526" i="5"/>
  <c r="U526" i="5"/>
  <c r="T527" i="5"/>
  <c r="U527" i="5"/>
  <c r="T528" i="5"/>
  <c r="U528" i="5"/>
  <c r="T529" i="5"/>
  <c r="U529" i="5"/>
  <c r="T530" i="5"/>
  <c r="U530" i="5"/>
  <c r="T531" i="5"/>
  <c r="U531" i="5"/>
  <c r="T532" i="5"/>
  <c r="U532" i="5"/>
  <c r="T533" i="5"/>
  <c r="U533" i="5"/>
  <c r="T534" i="5"/>
  <c r="U534" i="5"/>
  <c r="T535" i="5"/>
  <c r="U535" i="5"/>
  <c r="T536" i="5"/>
  <c r="U536" i="5"/>
  <c r="T537" i="5"/>
  <c r="U537" i="5"/>
  <c r="T538" i="5"/>
  <c r="U538" i="5"/>
  <c r="T539" i="5"/>
  <c r="U539" i="5"/>
  <c r="T540" i="5"/>
  <c r="U540" i="5"/>
  <c r="T541" i="5"/>
  <c r="U541" i="5"/>
  <c r="T542" i="5"/>
  <c r="U542" i="5"/>
  <c r="T543" i="5"/>
  <c r="U543" i="5"/>
  <c r="T544" i="5"/>
  <c r="U544" i="5"/>
  <c r="T545" i="5"/>
  <c r="U545" i="5"/>
  <c r="T546" i="5"/>
  <c r="U546" i="5"/>
  <c r="T547" i="5"/>
  <c r="U547" i="5"/>
  <c r="T548" i="5"/>
  <c r="U548" i="5"/>
  <c r="T549" i="5"/>
  <c r="U549" i="5"/>
  <c r="T550" i="5"/>
  <c r="U550" i="5"/>
  <c r="T551" i="5"/>
  <c r="U551" i="5"/>
  <c r="T552" i="5"/>
  <c r="U552" i="5"/>
  <c r="T553" i="5"/>
  <c r="U553" i="5"/>
  <c r="T554" i="5"/>
  <c r="U554" i="5"/>
  <c r="T555" i="5"/>
  <c r="U555" i="5"/>
  <c r="T556" i="5"/>
  <c r="U556" i="5"/>
  <c r="T557" i="5"/>
  <c r="U557" i="5"/>
  <c r="T558" i="5"/>
  <c r="U558" i="5"/>
  <c r="T559" i="5"/>
  <c r="U559" i="5"/>
  <c r="T560" i="5"/>
  <c r="U560" i="5"/>
  <c r="T561" i="5"/>
  <c r="U561" i="5"/>
  <c r="T562" i="5"/>
  <c r="U562" i="5"/>
  <c r="T563" i="5"/>
  <c r="U563" i="5"/>
  <c r="T564" i="5"/>
  <c r="U564" i="5"/>
  <c r="T565" i="5"/>
  <c r="U565" i="5"/>
  <c r="T566" i="5"/>
  <c r="U566" i="5"/>
  <c r="T567" i="5"/>
  <c r="U567" i="5"/>
  <c r="T568" i="5"/>
  <c r="U568" i="5"/>
  <c r="T569" i="5"/>
  <c r="U569" i="5"/>
  <c r="T570" i="5"/>
  <c r="U570" i="5"/>
  <c r="T571" i="5"/>
  <c r="U571" i="5"/>
  <c r="T572" i="5"/>
  <c r="U572" i="5"/>
  <c r="T573" i="5"/>
  <c r="U573" i="5"/>
  <c r="T574" i="5"/>
  <c r="U574" i="5"/>
  <c r="T575" i="5"/>
  <c r="U575" i="5"/>
  <c r="T576" i="5"/>
  <c r="U576" i="5"/>
  <c r="T577" i="5"/>
  <c r="U577" i="5"/>
  <c r="T578" i="5"/>
  <c r="U578" i="5"/>
  <c r="T579" i="5"/>
  <c r="U579" i="5"/>
  <c r="T580" i="5"/>
  <c r="U580" i="5"/>
  <c r="T581" i="5"/>
  <c r="U581" i="5"/>
  <c r="T582" i="5"/>
  <c r="U582" i="5"/>
  <c r="T583" i="5"/>
  <c r="U583" i="5"/>
  <c r="T584" i="5"/>
  <c r="U584" i="5"/>
  <c r="T585" i="5"/>
  <c r="U585" i="5"/>
  <c r="T586" i="5"/>
  <c r="U586" i="5"/>
  <c r="T587" i="5"/>
  <c r="U587" i="5"/>
  <c r="T588" i="5"/>
  <c r="U588" i="5"/>
  <c r="T589" i="5"/>
  <c r="U589" i="5"/>
  <c r="T590" i="5"/>
  <c r="U590" i="5"/>
  <c r="T591" i="5"/>
  <c r="U591" i="5"/>
  <c r="T592" i="5"/>
  <c r="U592" i="5"/>
  <c r="T593" i="5"/>
  <c r="U593" i="5"/>
  <c r="T594" i="5"/>
  <c r="U594" i="5"/>
  <c r="T595" i="5"/>
  <c r="U595" i="5"/>
  <c r="T596" i="5"/>
  <c r="U596" i="5"/>
  <c r="T597" i="5"/>
  <c r="U597" i="5"/>
  <c r="T598" i="5"/>
  <c r="U598" i="5"/>
  <c r="T599" i="5"/>
  <c r="U599" i="5"/>
  <c r="T600" i="5"/>
  <c r="U600" i="5"/>
  <c r="T601" i="5"/>
  <c r="U601" i="5"/>
  <c r="T602" i="5"/>
  <c r="U602" i="5"/>
  <c r="T603" i="5"/>
  <c r="U603" i="5"/>
  <c r="T604" i="5"/>
  <c r="U604" i="5"/>
  <c r="T605" i="5"/>
  <c r="U605" i="5"/>
  <c r="T606" i="5"/>
  <c r="U606" i="5"/>
  <c r="T607" i="5"/>
  <c r="U607" i="5"/>
  <c r="T608" i="5"/>
  <c r="U608" i="5"/>
  <c r="T609" i="5"/>
  <c r="U609" i="5"/>
  <c r="T610" i="5"/>
  <c r="U610" i="5"/>
  <c r="T611" i="5"/>
  <c r="U611" i="5"/>
  <c r="T612" i="5"/>
  <c r="U612" i="5"/>
  <c r="T613" i="5"/>
  <c r="U613" i="5"/>
  <c r="T614" i="5"/>
  <c r="U614" i="5"/>
  <c r="T615" i="5"/>
  <c r="U615" i="5"/>
  <c r="T616" i="5"/>
  <c r="U616" i="5"/>
  <c r="T617" i="5"/>
  <c r="U617" i="5"/>
  <c r="T618" i="5"/>
  <c r="U618" i="5"/>
  <c r="T619" i="5"/>
  <c r="U619" i="5"/>
  <c r="T620" i="5"/>
  <c r="U620" i="5"/>
  <c r="T621" i="5"/>
  <c r="U621" i="5"/>
  <c r="T622" i="5"/>
  <c r="U622" i="5"/>
  <c r="T623" i="5"/>
  <c r="U623" i="5"/>
  <c r="T624" i="5"/>
  <c r="U624" i="5"/>
  <c r="T625" i="5"/>
  <c r="U625" i="5"/>
  <c r="T626" i="5"/>
  <c r="U626" i="5"/>
  <c r="T627" i="5"/>
  <c r="U627" i="5"/>
  <c r="T628" i="5"/>
  <c r="U628" i="5"/>
  <c r="T629" i="5"/>
  <c r="U629" i="5"/>
  <c r="T630" i="5"/>
  <c r="U630" i="5"/>
  <c r="T631" i="5"/>
  <c r="U631" i="5"/>
  <c r="T632" i="5"/>
  <c r="U632" i="5"/>
  <c r="T633" i="5"/>
  <c r="U633" i="5"/>
  <c r="T634" i="5"/>
  <c r="U634" i="5"/>
  <c r="T635" i="5"/>
  <c r="U635" i="5"/>
  <c r="T636" i="5"/>
  <c r="U636" i="5"/>
  <c r="T637" i="5"/>
  <c r="U637" i="5"/>
  <c r="T638" i="5"/>
  <c r="U638" i="5"/>
  <c r="T639" i="5"/>
  <c r="U639" i="5"/>
  <c r="T640" i="5"/>
  <c r="U640" i="5"/>
  <c r="T641" i="5"/>
  <c r="U641" i="5"/>
  <c r="T642" i="5"/>
  <c r="U642" i="5"/>
  <c r="T643" i="5"/>
  <c r="U643" i="5"/>
  <c r="T644" i="5"/>
  <c r="U644" i="5"/>
  <c r="T645" i="5"/>
  <c r="U645" i="5"/>
  <c r="T646" i="5"/>
  <c r="U646" i="5"/>
  <c r="T647" i="5"/>
  <c r="U647" i="5"/>
  <c r="T648" i="5"/>
  <c r="U648" i="5"/>
  <c r="T649" i="5"/>
  <c r="U649" i="5"/>
  <c r="T650" i="5"/>
  <c r="U650" i="5"/>
  <c r="T651" i="5"/>
  <c r="U651" i="5"/>
  <c r="T652" i="5"/>
  <c r="U652" i="5"/>
  <c r="T653" i="5"/>
  <c r="U653" i="5"/>
  <c r="T654" i="5"/>
  <c r="U654" i="5"/>
  <c r="T655" i="5"/>
  <c r="U655" i="5"/>
  <c r="T656" i="5"/>
  <c r="U656" i="5"/>
  <c r="T657" i="5"/>
  <c r="U657" i="5"/>
  <c r="T658" i="5"/>
  <c r="U658" i="5"/>
  <c r="T659" i="5"/>
  <c r="U659" i="5"/>
  <c r="T660" i="5"/>
  <c r="U660" i="5"/>
  <c r="T661" i="5"/>
  <c r="U661" i="5"/>
  <c r="T662" i="5"/>
  <c r="U662" i="5"/>
  <c r="T8" i="5"/>
  <c r="U8" i="5"/>
  <c r="T9" i="5"/>
  <c r="U9" i="5"/>
  <c r="T7" i="5"/>
  <c r="U7" i="5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D6" i="5"/>
  <c r="D7" i="5"/>
  <c r="D8" i="5"/>
  <c r="D20" i="7"/>
  <c r="D9" i="5"/>
  <c r="D10" i="5"/>
  <c r="D11" i="5"/>
  <c r="D12" i="5"/>
  <c r="D13" i="5"/>
  <c r="AG7" i="5"/>
  <c r="AH7" i="5"/>
  <c r="AI7" i="5"/>
  <c r="P19" i="7"/>
  <c r="AA9" i="5"/>
  <c r="AB9" i="5"/>
  <c r="AC9" i="5"/>
  <c r="H10" i="5"/>
  <c r="I10" i="5" s="1"/>
  <c r="J10" i="5" s="1"/>
  <c r="H22" i="7" s="1"/>
  <c r="G10" i="5"/>
  <c r="G7" i="5"/>
  <c r="AQ7" i="5"/>
  <c r="AS7" i="5"/>
  <c r="AW7" i="5"/>
  <c r="AY7" i="5"/>
  <c r="AM7" i="5"/>
  <c r="AN7" i="5"/>
  <c r="M7" i="5"/>
  <c r="H7" i="5"/>
  <c r="AA7" i="5"/>
  <c r="AB7" i="5"/>
  <c r="AC7" i="5"/>
  <c r="G8" i="5"/>
  <c r="L8" i="5"/>
  <c r="AQ8" i="5"/>
  <c r="AS8" i="5"/>
  <c r="AW8" i="5"/>
  <c r="AY8" i="5"/>
  <c r="AM8" i="5"/>
  <c r="M8" i="5"/>
  <c r="H8" i="5"/>
  <c r="AA8" i="5"/>
  <c r="AB8" i="5"/>
  <c r="G9" i="5"/>
  <c r="F21" i="7"/>
  <c r="AQ9" i="5"/>
  <c r="AS9" i="5"/>
  <c r="AW9" i="5"/>
  <c r="AK9" i="5"/>
  <c r="AM9" i="5"/>
  <c r="M9" i="5"/>
  <c r="H9" i="5"/>
  <c r="G11" i="5"/>
  <c r="L11" i="5"/>
  <c r="M11" i="5"/>
  <c r="H11" i="5"/>
  <c r="AQ11" i="5"/>
  <c r="AS11" i="5"/>
  <c r="AW11" i="5"/>
  <c r="AK11" i="5"/>
  <c r="AA11" i="5"/>
  <c r="AB11" i="5"/>
  <c r="AC11" i="5"/>
  <c r="AK6" i="5"/>
  <c r="AM6" i="5"/>
  <c r="AW6" i="5"/>
  <c r="AY6" i="5"/>
  <c r="BE6" i="5"/>
  <c r="W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X107" i="7"/>
  <c r="W108" i="7"/>
  <c r="X108" i="7"/>
  <c r="W109" i="7"/>
  <c r="X109" i="7"/>
  <c r="W110" i="7"/>
  <c r="X110" i="7"/>
  <c r="W111" i="7"/>
  <c r="X111" i="7"/>
  <c r="W112" i="7"/>
  <c r="X112" i="7"/>
  <c r="W113" i="7"/>
  <c r="X113" i="7"/>
  <c r="W114" i="7"/>
  <c r="X114" i="7"/>
  <c r="W115" i="7"/>
  <c r="X115" i="7"/>
  <c r="W116" i="7"/>
  <c r="X116" i="7"/>
  <c r="W117" i="7"/>
  <c r="X117" i="7"/>
  <c r="W118" i="7"/>
  <c r="X118" i="7"/>
  <c r="W119" i="7"/>
  <c r="X119" i="7"/>
  <c r="W120" i="7"/>
  <c r="X120" i="7"/>
  <c r="W121" i="7"/>
  <c r="X121" i="7"/>
  <c r="W122" i="7"/>
  <c r="X122" i="7"/>
  <c r="W123" i="7"/>
  <c r="X123" i="7"/>
  <c r="W124" i="7"/>
  <c r="X124" i="7"/>
  <c r="W125" i="7"/>
  <c r="X125" i="7"/>
  <c r="W126" i="7"/>
  <c r="X126" i="7"/>
  <c r="W127" i="7"/>
  <c r="X127" i="7"/>
  <c r="W128" i="7"/>
  <c r="X128" i="7"/>
  <c r="W129" i="7"/>
  <c r="X129" i="7"/>
  <c r="W130" i="7"/>
  <c r="X130" i="7"/>
  <c r="W131" i="7"/>
  <c r="X131" i="7"/>
  <c r="W132" i="7"/>
  <c r="X132" i="7"/>
  <c r="W133" i="7"/>
  <c r="X133" i="7"/>
  <c r="W134" i="7"/>
  <c r="X134" i="7"/>
  <c r="W135" i="7"/>
  <c r="X135" i="7"/>
  <c r="W136" i="7"/>
  <c r="X136" i="7"/>
  <c r="W137" i="7"/>
  <c r="X137" i="7"/>
  <c r="W138" i="7"/>
  <c r="X138" i="7"/>
  <c r="W139" i="7"/>
  <c r="X139" i="7"/>
  <c r="W140" i="7"/>
  <c r="X140" i="7"/>
  <c r="W141" i="7"/>
  <c r="X141" i="7"/>
  <c r="W142" i="7"/>
  <c r="X142" i="7"/>
  <c r="W143" i="7"/>
  <c r="X143" i="7"/>
  <c r="W144" i="7"/>
  <c r="X144" i="7"/>
  <c r="W145" i="7"/>
  <c r="X145" i="7"/>
  <c r="W146" i="7"/>
  <c r="X146" i="7"/>
  <c r="W147" i="7"/>
  <c r="X147" i="7"/>
  <c r="W148" i="7"/>
  <c r="X148" i="7"/>
  <c r="W149" i="7"/>
  <c r="X149" i="7"/>
  <c r="W150" i="7"/>
  <c r="X150" i="7"/>
  <c r="W151" i="7"/>
  <c r="X151" i="7"/>
  <c r="W152" i="7"/>
  <c r="X152" i="7"/>
  <c r="W153" i="7"/>
  <c r="X153" i="7"/>
  <c r="W154" i="7"/>
  <c r="X154" i="7"/>
  <c r="W155" i="7"/>
  <c r="X155" i="7"/>
  <c r="W156" i="7"/>
  <c r="X156" i="7"/>
  <c r="W157" i="7"/>
  <c r="X157" i="7"/>
  <c r="W158" i="7"/>
  <c r="X158" i="7"/>
  <c r="W159" i="7"/>
  <c r="X159" i="7"/>
  <c r="W160" i="7"/>
  <c r="X160" i="7"/>
  <c r="W161" i="7"/>
  <c r="X161" i="7"/>
  <c r="W162" i="7"/>
  <c r="X162" i="7"/>
  <c r="W163" i="7"/>
  <c r="X163" i="7"/>
  <c r="W164" i="7"/>
  <c r="X164" i="7"/>
  <c r="W165" i="7"/>
  <c r="X165" i="7"/>
  <c r="W166" i="7"/>
  <c r="X166" i="7"/>
  <c r="W167" i="7"/>
  <c r="X167" i="7"/>
  <c r="W168" i="7"/>
  <c r="X168" i="7"/>
  <c r="W169" i="7"/>
  <c r="X169" i="7"/>
  <c r="W170" i="7"/>
  <c r="X170" i="7"/>
  <c r="W171" i="7"/>
  <c r="X171" i="7"/>
  <c r="W172" i="7"/>
  <c r="X172" i="7"/>
  <c r="W173" i="7"/>
  <c r="X173" i="7"/>
  <c r="W174" i="7"/>
  <c r="X174" i="7"/>
  <c r="W175" i="7"/>
  <c r="X175" i="7"/>
  <c r="W176" i="7"/>
  <c r="X176" i="7"/>
  <c r="W177" i="7"/>
  <c r="X177" i="7"/>
  <c r="W178" i="7"/>
  <c r="X178" i="7"/>
  <c r="W179" i="7"/>
  <c r="X179" i="7"/>
  <c r="W180" i="7"/>
  <c r="X180" i="7"/>
  <c r="W181" i="7"/>
  <c r="X181" i="7"/>
  <c r="W182" i="7"/>
  <c r="X182" i="7"/>
  <c r="W183" i="7"/>
  <c r="X183" i="7"/>
  <c r="W184" i="7"/>
  <c r="X184" i="7"/>
  <c r="W185" i="7"/>
  <c r="X185" i="7"/>
  <c r="W186" i="7"/>
  <c r="X186" i="7"/>
  <c r="W187" i="7"/>
  <c r="X187" i="7"/>
  <c r="W188" i="7"/>
  <c r="X188" i="7"/>
  <c r="W189" i="7"/>
  <c r="X189" i="7"/>
  <c r="W190" i="7"/>
  <c r="X190" i="7"/>
  <c r="W191" i="7"/>
  <c r="X191" i="7"/>
  <c r="W192" i="7"/>
  <c r="X192" i="7"/>
  <c r="W193" i="7"/>
  <c r="X193" i="7"/>
  <c r="W194" i="7"/>
  <c r="X194" i="7"/>
  <c r="W195" i="7"/>
  <c r="X195" i="7"/>
  <c r="W196" i="7"/>
  <c r="X196" i="7"/>
  <c r="W197" i="7"/>
  <c r="X197" i="7"/>
  <c r="W198" i="7"/>
  <c r="X198" i="7"/>
  <c r="W199" i="7"/>
  <c r="X199" i="7"/>
  <c r="W200" i="7"/>
  <c r="X200" i="7"/>
  <c r="W201" i="7"/>
  <c r="X201" i="7"/>
  <c r="W202" i="7"/>
  <c r="X202" i="7"/>
  <c r="W203" i="7"/>
  <c r="X203" i="7"/>
  <c r="W204" i="7"/>
  <c r="X204" i="7"/>
  <c r="W205" i="7"/>
  <c r="X205" i="7"/>
  <c r="W206" i="7"/>
  <c r="X206" i="7"/>
  <c r="W207" i="7"/>
  <c r="X207" i="7"/>
  <c r="W208" i="7"/>
  <c r="X208" i="7"/>
  <c r="W209" i="7"/>
  <c r="X209" i="7"/>
  <c r="W210" i="7"/>
  <c r="X210" i="7"/>
  <c r="W211" i="7"/>
  <c r="X211" i="7"/>
  <c r="W212" i="7"/>
  <c r="X212" i="7"/>
  <c r="W213" i="7"/>
  <c r="X213" i="7"/>
  <c r="W214" i="7"/>
  <c r="X214" i="7"/>
  <c r="W215" i="7"/>
  <c r="X215" i="7"/>
  <c r="W216" i="7"/>
  <c r="X216" i="7"/>
  <c r="W217" i="7"/>
  <c r="X217" i="7"/>
  <c r="W218" i="7"/>
  <c r="X218" i="7"/>
  <c r="W219" i="7"/>
  <c r="X219" i="7"/>
  <c r="W220" i="7"/>
  <c r="X220" i="7"/>
  <c r="W221" i="7"/>
  <c r="X221" i="7"/>
  <c r="W222" i="7"/>
  <c r="X222" i="7"/>
  <c r="W223" i="7"/>
  <c r="X223" i="7"/>
  <c r="W224" i="7"/>
  <c r="X224" i="7"/>
  <c r="W225" i="7"/>
  <c r="X225" i="7"/>
  <c r="W226" i="7"/>
  <c r="X226" i="7"/>
  <c r="W227" i="7"/>
  <c r="X227" i="7"/>
  <c r="W228" i="7"/>
  <c r="X228" i="7"/>
  <c r="W229" i="7"/>
  <c r="X229" i="7"/>
  <c r="W230" i="7"/>
  <c r="X230" i="7"/>
  <c r="W231" i="7"/>
  <c r="X231" i="7"/>
  <c r="W232" i="7"/>
  <c r="X232" i="7"/>
  <c r="W233" i="7"/>
  <c r="X233" i="7"/>
  <c r="W234" i="7"/>
  <c r="X234" i="7"/>
  <c r="W235" i="7"/>
  <c r="X235" i="7"/>
  <c r="W236" i="7"/>
  <c r="X236" i="7"/>
  <c r="W237" i="7"/>
  <c r="X237" i="7"/>
  <c r="W238" i="7"/>
  <c r="X238" i="7"/>
  <c r="W239" i="7"/>
  <c r="X239" i="7"/>
  <c r="W240" i="7"/>
  <c r="X240" i="7"/>
  <c r="W241" i="7"/>
  <c r="X241" i="7"/>
  <c r="W242" i="7"/>
  <c r="X242" i="7"/>
  <c r="W243" i="7"/>
  <c r="X243" i="7"/>
  <c r="W244" i="7"/>
  <c r="X244" i="7"/>
  <c r="W245" i="7"/>
  <c r="X245" i="7"/>
  <c r="W246" i="7"/>
  <c r="X246" i="7"/>
  <c r="W247" i="7"/>
  <c r="X247" i="7"/>
  <c r="W248" i="7"/>
  <c r="X248" i="7"/>
  <c r="W249" i="7"/>
  <c r="X249" i="7"/>
  <c r="W250" i="7"/>
  <c r="X250" i="7"/>
  <c r="W251" i="7"/>
  <c r="X251" i="7"/>
  <c r="W252" i="7"/>
  <c r="X252" i="7"/>
  <c r="W253" i="7"/>
  <c r="X253" i="7"/>
  <c r="W254" i="7"/>
  <c r="X254" i="7"/>
  <c r="W255" i="7"/>
  <c r="X255" i="7"/>
  <c r="W256" i="7"/>
  <c r="X256" i="7"/>
  <c r="W257" i="7"/>
  <c r="X257" i="7"/>
  <c r="W258" i="7"/>
  <c r="X258" i="7"/>
  <c r="W259" i="7"/>
  <c r="X259" i="7"/>
  <c r="W260" i="7"/>
  <c r="X260" i="7"/>
  <c r="W261" i="7"/>
  <c r="X261" i="7"/>
  <c r="W262" i="7"/>
  <c r="X262" i="7"/>
  <c r="W263" i="7"/>
  <c r="X263" i="7"/>
  <c r="W264" i="7"/>
  <c r="X264" i="7"/>
  <c r="W265" i="7"/>
  <c r="X265" i="7"/>
  <c r="W266" i="7"/>
  <c r="X266" i="7"/>
  <c r="W267" i="7"/>
  <c r="X267" i="7"/>
  <c r="W268" i="7"/>
  <c r="X268" i="7"/>
  <c r="W269" i="7"/>
  <c r="X269" i="7"/>
  <c r="W270" i="7"/>
  <c r="X270" i="7"/>
  <c r="W271" i="7"/>
  <c r="X271" i="7"/>
  <c r="W272" i="7"/>
  <c r="X272" i="7"/>
  <c r="W273" i="7"/>
  <c r="X273" i="7"/>
  <c r="W274" i="7"/>
  <c r="X274" i="7"/>
  <c r="W275" i="7"/>
  <c r="X275" i="7"/>
  <c r="W276" i="7"/>
  <c r="X276" i="7"/>
  <c r="W277" i="7"/>
  <c r="X277" i="7"/>
  <c r="W278" i="7"/>
  <c r="X278" i="7"/>
  <c r="W279" i="7"/>
  <c r="X279" i="7"/>
  <c r="W280" i="7"/>
  <c r="X280" i="7"/>
  <c r="W281" i="7"/>
  <c r="X281" i="7"/>
  <c r="W282" i="7"/>
  <c r="X282" i="7"/>
  <c r="W283" i="7"/>
  <c r="X283" i="7"/>
  <c r="W284" i="7"/>
  <c r="X284" i="7"/>
  <c r="W285" i="7"/>
  <c r="X285" i="7"/>
  <c r="W286" i="7"/>
  <c r="X286" i="7"/>
  <c r="W287" i="7"/>
  <c r="X287" i="7"/>
  <c r="W288" i="7"/>
  <c r="X288" i="7"/>
  <c r="W289" i="7"/>
  <c r="X289" i="7"/>
  <c r="W290" i="7"/>
  <c r="X290" i="7"/>
  <c r="W291" i="7"/>
  <c r="X291" i="7"/>
  <c r="W292" i="7"/>
  <c r="X292" i="7"/>
  <c r="W293" i="7"/>
  <c r="X293" i="7"/>
  <c r="W294" i="7"/>
  <c r="X294" i="7"/>
  <c r="W295" i="7"/>
  <c r="X295" i="7"/>
  <c r="W296" i="7"/>
  <c r="X296" i="7"/>
  <c r="W297" i="7"/>
  <c r="X297" i="7"/>
  <c r="W298" i="7"/>
  <c r="X298" i="7"/>
  <c r="W299" i="7"/>
  <c r="X299" i="7"/>
  <c r="W300" i="7"/>
  <c r="X300" i="7"/>
  <c r="W301" i="7"/>
  <c r="X301" i="7"/>
  <c r="W302" i="7"/>
  <c r="X302" i="7"/>
  <c r="W303" i="7"/>
  <c r="X303" i="7"/>
  <c r="W304" i="7"/>
  <c r="X304" i="7"/>
  <c r="W305" i="7"/>
  <c r="X305" i="7"/>
  <c r="W306" i="7"/>
  <c r="X306" i="7"/>
  <c r="W307" i="7"/>
  <c r="X307" i="7"/>
  <c r="W308" i="7"/>
  <c r="X308" i="7"/>
  <c r="W309" i="7"/>
  <c r="X309" i="7"/>
  <c r="W310" i="7"/>
  <c r="X310" i="7"/>
  <c r="W311" i="7"/>
  <c r="X311" i="7"/>
  <c r="W312" i="7"/>
  <c r="X312" i="7"/>
  <c r="W313" i="7"/>
  <c r="X313" i="7"/>
  <c r="W314" i="7"/>
  <c r="X314" i="7"/>
  <c r="W315" i="7"/>
  <c r="X315" i="7"/>
  <c r="W316" i="7"/>
  <c r="X316" i="7"/>
  <c r="W317" i="7"/>
  <c r="X317" i="7"/>
  <c r="W318" i="7"/>
  <c r="X318" i="7"/>
  <c r="W319" i="7"/>
  <c r="X319" i="7"/>
  <c r="W320" i="7"/>
  <c r="X320" i="7"/>
  <c r="W321" i="7"/>
  <c r="X321" i="7"/>
  <c r="W322" i="7"/>
  <c r="X322" i="7"/>
  <c r="W323" i="7"/>
  <c r="X323" i="7"/>
  <c r="W324" i="7"/>
  <c r="X324" i="7"/>
  <c r="W325" i="7"/>
  <c r="X325" i="7"/>
  <c r="W326" i="7"/>
  <c r="X326" i="7"/>
  <c r="W327" i="7"/>
  <c r="X327" i="7"/>
  <c r="W328" i="7"/>
  <c r="X328" i="7"/>
  <c r="W329" i="7"/>
  <c r="X329" i="7"/>
  <c r="W330" i="7"/>
  <c r="X330" i="7"/>
  <c r="W331" i="7"/>
  <c r="X331" i="7"/>
  <c r="W332" i="7"/>
  <c r="X332" i="7"/>
  <c r="W333" i="7"/>
  <c r="X333" i="7"/>
  <c r="W334" i="7"/>
  <c r="X334" i="7"/>
  <c r="W335" i="7"/>
  <c r="X335" i="7"/>
  <c r="W336" i="7"/>
  <c r="X336" i="7"/>
  <c r="W337" i="7"/>
  <c r="X337" i="7"/>
  <c r="W338" i="7"/>
  <c r="X338" i="7"/>
  <c r="W339" i="7"/>
  <c r="X339" i="7"/>
  <c r="W340" i="7"/>
  <c r="X340" i="7"/>
  <c r="W341" i="7"/>
  <c r="X341" i="7"/>
  <c r="W342" i="7"/>
  <c r="X342" i="7"/>
  <c r="W343" i="7"/>
  <c r="X343" i="7"/>
  <c r="W344" i="7"/>
  <c r="X344" i="7"/>
  <c r="W345" i="7"/>
  <c r="X345" i="7"/>
  <c r="W346" i="7"/>
  <c r="X346" i="7"/>
  <c r="W347" i="7"/>
  <c r="X347" i="7"/>
  <c r="W348" i="7"/>
  <c r="X348" i="7"/>
  <c r="W349" i="7"/>
  <c r="X349" i="7"/>
  <c r="W350" i="7"/>
  <c r="X350" i="7"/>
  <c r="W351" i="7"/>
  <c r="X351" i="7"/>
  <c r="W352" i="7"/>
  <c r="X352" i="7"/>
  <c r="W353" i="7"/>
  <c r="X353" i="7"/>
  <c r="W354" i="7"/>
  <c r="X354" i="7"/>
  <c r="W355" i="7"/>
  <c r="X355" i="7"/>
  <c r="W356" i="7"/>
  <c r="X356" i="7"/>
  <c r="W357" i="7"/>
  <c r="X357" i="7"/>
  <c r="W358" i="7"/>
  <c r="X358" i="7"/>
  <c r="W359" i="7"/>
  <c r="X359" i="7"/>
  <c r="W360" i="7"/>
  <c r="X360" i="7"/>
  <c r="W361" i="7"/>
  <c r="X361" i="7"/>
  <c r="W362" i="7"/>
  <c r="X362" i="7"/>
  <c r="W363" i="7"/>
  <c r="X363" i="7"/>
  <c r="W364" i="7"/>
  <c r="X364" i="7"/>
  <c r="W365" i="7"/>
  <c r="X365" i="7"/>
  <c r="W366" i="7"/>
  <c r="X366" i="7"/>
  <c r="W367" i="7"/>
  <c r="X367" i="7"/>
  <c r="W368" i="7"/>
  <c r="X368" i="7"/>
  <c r="W369" i="7"/>
  <c r="X369" i="7"/>
  <c r="W370" i="7"/>
  <c r="X370" i="7"/>
  <c r="W371" i="7"/>
  <c r="X371" i="7"/>
  <c r="W372" i="7"/>
  <c r="X372" i="7"/>
  <c r="W373" i="7"/>
  <c r="X373" i="7"/>
  <c r="W374" i="7"/>
  <c r="X374" i="7"/>
  <c r="W375" i="7"/>
  <c r="X375" i="7"/>
  <c r="W376" i="7"/>
  <c r="X376" i="7"/>
  <c r="W377" i="7"/>
  <c r="X377" i="7"/>
  <c r="W378" i="7"/>
  <c r="X378" i="7"/>
  <c r="W379" i="7"/>
  <c r="X379" i="7"/>
  <c r="W380" i="7"/>
  <c r="X380" i="7"/>
  <c r="W381" i="7"/>
  <c r="X381" i="7"/>
  <c r="W382" i="7"/>
  <c r="X382" i="7"/>
  <c r="W383" i="7"/>
  <c r="X383" i="7"/>
  <c r="W384" i="7"/>
  <c r="X384" i="7"/>
  <c r="W385" i="7"/>
  <c r="X385" i="7"/>
  <c r="W386" i="7"/>
  <c r="X386" i="7"/>
  <c r="W387" i="7"/>
  <c r="X387" i="7"/>
  <c r="W388" i="7"/>
  <c r="X388" i="7"/>
  <c r="W389" i="7"/>
  <c r="X389" i="7"/>
  <c r="W390" i="7"/>
  <c r="X390" i="7"/>
  <c r="W391" i="7"/>
  <c r="X391" i="7"/>
  <c r="W392" i="7"/>
  <c r="X392" i="7"/>
  <c r="W393" i="7"/>
  <c r="X393" i="7"/>
  <c r="W394" i="7"/>
  <c r="X394" i="7"/>
  <c r="W395" i="7"/>
  <c r="X395" i="7"/>
  <c r="W396" i="7"/>
  <c r="X396" i="7"/>
  <c r="W397" i="7"/>
  <c r="X397" i="7"/>
  <c r="W398" i="7"/>
  <c r="X398" i="7"/>
  <c r="W399" i="7"/>
  <c r="X399" i="7"/>
  <c r="W400" i="7"/>
  <c r="X400" i="7"/>
  <c r="W401" i="7"/>
  <c r="X401" i="7"/>
  <c r="W402" i="7"/>
  <c r="X402" i="7"/>
  <c r="W403" i="7"/>
  <c r="X403" i="7"/>
  <c r="W404" i="7"/>
  <c r="X404" i="7"/>
  <c r="W405" i="7"/>
  <c r="X405" i="7"/>
  <c r="W406" i="7"/>
  <c r="X406" i="7"/>
  <c r="W407" i="7"/>
  <c r="X407" i="7"/>
  <c r="W408" i="7"/>
  <c r="X408" i="7"/>
  <c r="W409" i="7"/>
  <c r="X409" i="7"/>
  <c r="W410" i="7"/>
  <c r="X410" i="7"/>
  <c r="W411" i="7"/>
  <c r="X411" i="7"/>
  <c r="W412" i="7"/>
  <c r="X412" i="7"/>
  <c r="W413" i="7"/>
  <c r="X413" i="7"/>
  <c r="W414" i="7"/>
  <c r="X414" i="7"/>
  <c r="W415" i="7"/>
  <c r="X415" i="7"/>
  <c r="W416" i="7"/>
  <c r="X416" i="7"/>
  <c r="W417" i="7"/>
  <c r="X417" i="7"/>
  <c r="W418" i="7"/>
  <c r="X418" i="7"/>
  <c r="W419" i="7"/>
  <c r="X419" i="7"/>
  <c r="W420" i="7"/>
  <c r="X420" i="7"/>
  <c r="W421" i="7"/>
  <c r="X421" i="7"/>
  <c r="W422" i="7"/>
  <c r="X422" i="7"/>
  <c r="W423" i="7"/>
  <c r="X423" i="7"/>
  <c r="W424" i="7"/>
  <c r="X424" i="7"/>
  <c r="W425" i="7"/>
  <c r="X425" i="7"/>
  <c r="W426" i="7"/>
  <c r="X426" i="7"/>
  <c r="W427" i="7"/>
  <c r="X427" i="7"/>
  <c r="W428" i="7"/>
  <c r="X428" i="7"/>
  <c r="W429" i="7"/>
  <c r="X429" i="7"/>
  <c r="W430" i="7"/>
  <c r="X430" i="7"/>
  <c r="W431" i="7"/>
  <c r="X431" i="7"/>
  <c r="W432" i="7"/>
  <c r="X432" i="7"/>
  <c r="W433" i="7"/>
  <c r="X433" i="7"/>
  <c r="W434" i="7"/>
  <c r="X434" i="7"/>
  <c r="W435" i="7"/>
  <c r="X435" i="7"/>
  <c r="W436" i="7"/>
  <c r="X436" i="7"/>
  <c r="W437" i="7"/>
  <c r="X437" i="7"/>
  <c r="W438" i="7"/>
  <c r="X438" i="7"/>
  <c r="W439" i="7"/>
  <c r="X439" i="7"/>
  <c r="W440" i="7"/>
  <c r="X440" i="7"/>
  <c r="W441" i="7"/>
  <c r="X441" i="7"/>
  <c r="W442" i="7"/>
  <c r="X442" i="7"/>
  <c r="W443" i="7"/>
  <c r="X443" i="7"/>
  <c r="W444" i="7"/>
  <c r="X444" i="7"/>
  <c r="W445" i="7"/>
  <c r="X445" i="7"/>
  <c r="W446" i="7"/>
  <c r="X446" i="7"/>
  <c r="W447" i="7"/>
  <c r="X447" i="7"/>
  <c r="W448" i="7"/>
  <c r="X448" i="7"/>
  <c r="W449" i="7"/>
  <c r="X449" i="7"/>
  <c r="W450" i="7"/>
  <c r="X450" i="7"/>
  <c r="W451" i="7"/>
  <c r="X451" i="7"/>
  <c r="W452" i="7"/>
  <c r="X452" i="7"/>
  <c r="W453" i="7"/>
  <c r="X453" i="7"/>
  <c r="W454" i="7"/>
  <c r="X454" i="7"/>
  <c r="W455" i="7"/>
  <c r="X455" i="7"/>
  <c r="W456" i="7"/>
  <c r="X456" i="7"/>
  <c r="W457" i="7"/>
  <c r="X457" i="7"/>
  <c r="W458" i="7"/>
  <c r="X458" i="7"/>
  <c r="W459" i="7"/>
  <c r="X459" i="7"/>
  <c r="W460" i="7"/>
  <c r="X460" i="7"/>
  <c r="W461" i="7"/>
  <c r="X461" i="7"/>
  <c r="W462" i="7"/>
  <c r="X462" i="7"/>
  <c r="W463" i="7"/>
  <c r="X463" i="7"/>
  <c r="W464" i="7"/>
  <c r="X464" i="7"/>
  <c r="W465" i="7"/>
  <c r="X465" i="7"/>
  <c r="W466" i="7"/>
  <c r="X466" i="7"/>
  <c r="W467" i="7"/>
  <c r="X467" i="7"/>
  <c r="W468" i="7"/>
  <c r="X468" i="7"/>
  <c r="W469" i="7"/>
  <c r="X469" i="7"/>
  <c r="W470" i="7"/>
  <c r="X470" i="7"/>
  <c r="W471" i="7"/>
  <c r="X471" i="7"/>
  <c r="W472" i="7"/>
  <c r="X472" i="7"/>
  <c r="W473" i="7"/>
  <c r="X473" i="7"/>
  <c r="W474" i="7"/>
  <c r="X474" i="7"/>
  <c r="W475" i="7"/>
  <c r="X475" i="7"/>
  <c r="W476" i="7"/>
  <c r="X476" i="7"/>
  <c r="W477" i="7"/>
  <c r="X477" i="7"/>
  <c r="W478" i="7"/>
  <c r="X478" i="7"/>
  <c r="W479" i="7"/>
  <c r="X479" i="7"/>
  <c r="W480" i="7"/>
  <c r="X480" i="7"/>
  <c r="W481" i="7"/>
  <c r="X481" i="7"/>
  <c r="W482" i="7"/>
  <c r="X482" i="7"/>
  <c r="W483" i="7"/>
  <c r="X483" i="7"/>
  <c r="W484" i="7"/>
  <c r="X484" i="7"/>
  <c r="W485" i="7"/>
  <c r="X485" i="7"/>
  <c r="W486" i="7"/>
  <c r="X486" i="7"/>
  <c r="W487" i="7"/>
  <c r="X487" i="7"/>
  <c r="W488" i="7"/>
  <c r="X488" i="7"/>
  <c r="W489" i="7"/>
  <c r="X489" i="7"/>
  <c r="W490" i="7"/>
  <c r="X490" i="7"/>
  <c r="W491" i="7"/>
  <c r="X491" i="7"/>
  <c r="W492" i="7"/>
  <c r="X492" i="7"/>
  <c r="W493" i="7"/>
  <c r="X493" i="7"/>
  <c r="W494" i="7"/>
  <c r="X494" i="7"/>
  <c r="W495" i="7"/>
  <c r="X495" i="7"/>
  <c r="W496" i="7"/>
  <c r="X496" i="7"/>
  <c r="W497" i="7"/>
  <c r="X497" i="7"/>
  <c r="W498" i="7"/>
  <c r="X498" i="7"/>
  <c r="W499" i="7"/>
  <c r="X499" i="7"/>
  <c r="W500" i="7"/>
  <c r="X500" i="7"/>
  <c r="W501" i="7"/>
  <c r="X501" i="7"/>
  <c r="W502" i="7"/>
  <c r="X502" i="7"/>
  <c r="W503" i="7"/>
  <c r="X503" i="7"/>
  <c r="W504" i="7"/>
  <c r="X504" i="7"/>
  <c r="W505" i="7"/>
  <c r="X505" i="7"/>
  <c r="W506" i="7"/>
  <c r="X506" i="7"/>
  <c r="W507" i="7"/>
  <c r="X507" i="7"/>
  <c r="W508" i="7"/>
  <c r="X508" i="7"/>
  <c r="W509" i="7"/>
  <c r="X509" i="7"/>
  <c r="W510" i="7"/>
  <c r="X510" i="7"/>
  <c r="W511" i="7"/>
  <c r="X511" i="7"/>
  <c r="W512" i="7"/>
  <c r="X512" i="7"/>
  <c r="W513" i="7"/>
  <c r="X513" i="7"/>
  <c r="W514" i="7"/>
  <c r="X514" i="7"/>
  <c r="W515" i="7"/>
  <c r="X515" i="7"/>
  <c r="W516" i="7"/>
  <c r="X516" i="7"/>
  <c r="W517" i="7"/>
  <c r="X517" i="7"/>
  <c r="W518" i="7"/>
  <c r="X518" i="7"/>
  <c r="W519" i="7"/>
  <c r="X519" i="7"/>
  <c r="W520" i="7"/>
  <c r="X520" i="7"/>
  <c r="W521" i="7"/>
  <c r="X521" i="7"/>
  <c r="W522" i="7"/>
  <c r="X522" i="7"/>
  <c r="W523" i="7"/>
  <c r="X523" i="7"/>
  <c r="W524" i="7"/>
  <c r="X524" i="7"/>
  <c r="W525" i="7"/>
  <c r="X525" i="7"/>
  <c r="W526" i="7"/>
  <c r="X526" i="7"/>
  <c r="W527" i="7"/>
  <c r="X527" i="7"/>
  <c r="W528" i="7"/>
  <c r="X528" i="7"/>
  <c r="W529" i="7"/>
  <c r="X529" i="7"/>
  <c r="W530" i="7"/>
  <c r="X530" i="7"/>
  <c r="W531" i="7"/>
  <c r="X531" i="7"/>
  <c r="W532" i="7"/>
  <c r="X532" i="7"/>
  <c r="W533" i="7"/>
  <c r="X533" i="7"/>
  <c r="W534" i="7"/>
  <c r="X534" i="7"/>
  <c r="W535" i="7"/>
  <c r="X535" i="7"/>
  <c r="W536" i="7"/>
  <c r="X536" i="7"/>
  <c r="W537" i="7"/>
  <c r="X537" i="7"/>
  <c r="W538" i="7"/>
  <c r="X538" i="7"/>
  <c r="W539" i="7"/>
  <c r="X539" i="7"/>
  <c r="W540" i="7"/>
  <c r="X540" i="7"/>
  <c r="W541" i="7"/>
  <c r="X541" i="7"/>
  <c r="W542" i="7"/>
  <c r="X542" i="7"/>
  <c r="W543" i="7"/>
  <c r="X543" i="7"/>
  <c r="W544" i="7"/>
  <c r="X544" i="7"/>
  <c r="W545" i="7"/>
  <c r="X545" i="7"/>
  <c r="W546" i="7"/>
  <c r="X546" i="7"/>
  <c r="W547" i="7"/>
  <c r="X547" i="7"/>
  <c r="W548" i="7"/>
  <c r="X548" i="7"/>
  <c r="W549" i="7"/>
  <c r="X549" i="7"/>
  <c r="W550" i="7"/>
  <c r="X550" i="7"/>
  <c r="W551" i="7"/>
  <c r="X551" i="7"/>
  <c r="W552" i="7"/>
  <c r="X552" i="7"/>
  <c r="W553" i="7"/>
  <c r="X553" i="7"/>
  <c r="W554" i="7"/>
  <c r="X554" i="7"/>
  <c r="W555" i="7"/>
  <c r="X555" i="7"/>
  <c r="W556" i="7"/>
  <c r="X556" i="7"/>
  <c r="W557" i="7"/>
  <c r="X557" i="7"/>
  <c r="W558" i="7"/>
  <c r="X558" i="7"/>
  <c r="W559" i="7"/>
  <c r="X559" i="7"/>
  <c r="W560" i="7"/>
  <c r="X560" i="7"/>
  <c r="W561" i="7"/>
  <c r="X561" i="7"/>
  <c r="W562" i="7"/>
  <c r="X562" i="7"/>
  <c r="W563" i="7"/>
  <c r="X563" i="7"/>
  <c r="W564" i="7"/>
  <c r="X564" i="7"/>
  <c r="W565" i="7"/>
  <c r="X565" i="7"/>
  <c r="W566" i="7"/>
  <c r="X566" i="7"/>
  <c r="W567" i="7"/>
  <c r="X567" i="7"/>
  <c r="W568" i="7"/>
  <c r="X568" i="7"/>
  <c r="W569" i="7"/>
  <c r="X569" i="7"/>
  <c r="W570" i="7"/>
  <c r="X570" i="7"/>
  <c r="W571" i="7"/>
  <c r="X571" i="7"/>
  <c r="W572" i="7"/>
  <c r="X572" i="7"/>
  <c r="W573" i="7"/>
  <c r="X573" i="7"/>
  <c r="W574" i="7"/>
  <c r="X574" i="7"/>
  <c r="W575" i="7"/>
  <c r="X575" i="7"/>
  <c r="W576" i="7"/>
  <c r="X576" i="7"/>
  <c r="W577" i="7"/>
  <c r="X577" i="7"/>
  <c r="W578" i="7"/>
  <c r="X578" i="7"/>
  <c r="W579" i="7"/>
  <c r="X579" i="7"/>
  <c r="W580" i="7"/>
  <c r="X580" i="7"/>
  <c r="W581" i="7"/>
  <c r="X581" i="7"/>
  <c r="W582" i="7"/>
  <c r="X582" i="7"/>
  <c r="W583" i="7"/>
  <c r="X583" i="7"/>
  <c r="W584" i="7"/>
  <c r="X584" i="7"/>
  <c r="W585" i="7"/>
  <c r="X585" i="7"/>
  <c r="W586" i="7"/>
  <c r="X586" i="7"/>
  <c r="W587" i="7"/>
  <c r="X587" i="7"/>
  <c r="W588" i="7"/>
  <c r="X588" i="7"/>
  <c r="W589" i="7"/>
  <c r="X589" i="7"/>
  <c r="W590" i="7"/>
  <c r="X590" i="7"/>
  <c r="W591" i="7"/>
  <c r="X591" i="7"/>
  <c r="W592" i="7"/>
  <c r="X592" i="7"/>
  <c r="W593" i="7"/>
  <c r="X593" i="7"/>
  <c r="W594" i="7"/>
  <c r="X594" i="7"/>
  <c r="W595" i="7"/>
  <c r="X595" i="7"/>
  <c r="W596" i="7"/>
  <c r="X596" i="7"/>
  <c r="W597" i="7"/>
  <c r="X597" i="7"/>
  <c r="W598" i="7"/>
  <c r="X598" i="7"/>
  <c r="W599" i="7"/>
  <c r="X599" i="7"/>
  <c r="W600" i="7"/>
  <c r="X600" i="7"/>
  <c r="W601" i="7"/>
  <c r="X601" i="7"/>
  <c r="W602" i="7"/>
  <c r="X602" i="7"/>
  <c r="W603" i="7"/>
  <c r="X603" i="7"/>
  <c r="W604" i="7"/>
  <c r="X604" i="7"/>
  <c r="W605" i="7"/>
  <c r="X605" i="7"/>
  <c r="W606" i="7"/>
  <c r="X606" i="7"/>
  <c r="W607" i="7"/>
  <c r="X607" i="7"/>
  <c r="W608" i="7"/>
  <c r="X608" i="7"/>
  <c r="W609" i="7"/>
  <c r="X609" i="7"/>
  <c r="W610" i="7"/>
  <c r="X610" i="7"/>
  <c r="W611" i="7"/>
  <c r="X611" i="7"/>
  <c r="W612" i="7"/>
  <c r="X612" i="7"/>
  <c r="W613" i="7"/>
  <c r="X613" i="7"/>
  <c r="W614" i="7"/>
  <c r="X614" i="7"/>
  <c r="W615" i="7"/>
  <c r="X615" i="7"/>
  <c r="W616" i="7"/>
  <c r="X616" i="7"/>
  <c r="W617" i="7"/>
  <c r="X617" i="7"/>
  <c r="W618" i="7"/>
  <c r="X618" i="7"/>
  <c r="W619" i="7"/>
  <c r="X619" i="7"/>
  <c r="W620" i="7"/>
  <c r="X620" i="7"/>
  <c r="W621" i="7"/>
  <c r="X621" i="7"/>
  <c r="W622" i="7"/>
  <c r="X622" i="7"/>
  <c r="W623" i="7"/>
  <c r="X623" i="7"/>
  <c r="W624" i="7"/>
  <c r="X624" i="7"/>
  <c r="W625" i="7"/>
  <c r="X625" i="7"/>
  <c r="W626" i="7"/>
  <c r="X626" i="7"/>
  <c r="W627" i="7"/>
  <c r="X627" i="7"/>
  <c r="W628" i="7"/>
  <c r="X628" i="7"/>
  <c r="W629" i="7"/>
  <c r="X629" i="7"/>
  <c r="W630" i="7"/>
  <c r="X630" i="7"/>
  <c r="W631" i="7"/>
  <c r="X631" i="7"/>
  <c r="W632" i="7"/>
  <c r="X632" i="7"/>
  <c r="W633" i="7"/>
  <c r="X633" i="7"/>
  <c r="W634" i="7"/>
  <c r="X634" i="7"/>
  <c r="W635" i="7"/>
  <c r="X635" i="7"/>
  <c r="W636" i="7"/>
  <c r="X636" i="7"/>
  <c r="W637" i="7"/>
  <c r="X637" i="7"/>
  <c r="W638" i="7"/>
  <c r="X638" i="7"/>
  <c r="W639" i="7"/>
  <c r="X639" i="7"/>
  <c r="W640" i="7"/>
  <c r="X640" i="7"/>
  <c r="W641" i="7"/>
  <c r="X641" i="7"/>
  <c r="W642" i="7"/>
  <c r="X642" i="7"/>
  <c r="W643" i="7"/>
  <c r="X643" i="7"/>
  <c r="W644" i="7"/>
  <c r="X644" i="7"/>
  <c r="W645" i="7"/>
  <c r="X645" i="7"/>
  <c r="W646" i="7"/>
  <c r="X646" i="7"/>
  <c r="W647" i="7"/>
  <c r="X647" i="7"/>
  <c r="W648" i="7"/>
  <c r="X648" i="7"/>
  <c r="W649" i="7"/>
  <c r="X649" i="7"/>
  <c r="W650" i="7"/>
  <c r="X650" i="7"/>
  <c r="W651" i="7"/>
  <c r="X651" i="7"/>
  <c r="W652" i="7"/>
  <c r="X652" i="7"/>
  <c r="W653" i="7"/>
  <c r="X653" i="7"/>
  <c r="W654" i="7"/>
  <c r="X654" i="7"/>
  <c r="W655" i="7"/>
  <c r="X655" i="7"/>
  <c r="W656" i="7"/>
  <c r="X656" i="7"/>
  <c r="W657" i="7"/>
  <c r="X657" i="7"/>
  <c r="W658" i="7"/>
  <c r="X658" i="7"/>
  <c r="W659" i="7"/>
  <c r="X659" i="7"/>
  <c r="W660" i="7"/>
  <c r="X660" i="7"/>
  <c r="W661" i="7"/>
  <c r="X661" i="7"/>
  <c r="W662" i="7"/>
  <c r="X662" i="7"/>
  <c r="W663" i="7"/>
  <c r="X663" i="7"/>
  <c r="W664" i="7"/>
  <c r="X664" i="7"/>
  <c r="W665" i="7"/>
  <c r="X665" i="7"/>
  <c r="W666" i="7"/>
  <c r="X666" i="7"/>
  <c r="W667" i="7"/>
  <c r="X667" i="7"/>
  <c r="AG8" i="5"/>
  <c r="AH8" i="5"/>
  <c r="AG9" i="5"/>
  <c r="AH9" i="5"/>
  <c r="O21" i="7"/>
  <c r="AG6" i="5"/>
  <c r="AH6" i="5"/>
  <c r="H65" i="1"/>
  <c r="H66" i="1"/>
  <c r="H64" i="1"/>
  <c r="H72" i="1"/>
  <c r="M13" i="5"/>
  <c r="BE7" i="5"/>
  <c r="BF7" i="5"/>
  <c r="BE8" i="5"/>
  <c r="BF8" i="5"/>
  <c r="BE9" i="5"/>
  <c r="BF9" i="5"/>
  <c r="BE10" i="5"/>
  <c r="BF10" i="5"/>
  <c r="BE11" i="5"/>
  <c r="BF11" i="5"/>
  <c r="BE12" i="5"/>
  <c r="BF12" i="5"/>
  <c r="BE13" i="5"/>
  <c r="BF13" i="5"/>
  <c r="BE14" i="5"/>
  <c r="BF14" i="5"/>
  <c r="BE15" i="5"/>
  <c r="BF15" i="5"/>
  <c r="BE16" i="5"/>
  <c r="BF16" i="5"/>
  <c r="BE17" i="5"/>
  <c r="BF17" i="5"/>
  <c r="BE18" i="5"/>
  <c r="BF18" i="5"/>
  <c r="BE19" i="5"/>
  <c r="BF19" i="5"/>
  <c r="BE20" i="5"/>
  <c r="BF20" i="5"/>
  <c r="BE21" i="5"/>
  <c r="BF21" i="5"/>
  <c r="BE22" i="5"/>
  <c r="BF22" i="5"/>
  <c r="BE23" i="5"/>
  <c r="BF23" i="5"/>
  <c r="BE24" i="5"/>
  <c r="BF24" i="5"/>
  <c r="BE25" i="5"/>
  <c r="BF25" i="5"/>
  <c r="BE26" i="5"/>
  <c r="BF26" i="5"/>
  <c r="BE27" i="5"/>
  <c r="BF27" i="5"/>
  <c r="BE28" i="5"/>
  <c r="BF28" i="5"/>
  <c r="BE29" i="5"/>
  <c r="BF29" i="5"/>
  <c r="BE30" i="5"/>
  <c r="BF30" i="5"/>
  <c r="BE31" i="5"/>
  <c r="BF31" i="5"/>
  <c r="BE32" i="5"/>
  <c r="BF32" i="5"/>
  <c r="BE33" i="5"/>
  <c r="BF33" i="5"/>
  <c r="BE34" i="5"/>
  <c r="BF34" i="5"/>
  <c r="BE35" i="5"/>
  <c r="BF35" i="5"/>
  <c r="BE36" i="5"/>
  <c r="BF36" i="5"/>
  <c r="BE37" i="5"/>
  <c r="BF37" i="5"/>
  <c r="BE38" i="5"/>
  <c r="BF38" i="5"/>
  <c r="BE39" i="5"/>
  <c r="BF39" i="5"/>
  <c r="BE40" i="5"/>
  <c r="BF40" i="5"/>
  <c r="BE41" i="5"/>
  <c r="BF41" i="5"/>
  <c r="BE42" i="5"/>
  <c r="BF42" i="5"/>
  <c r="BE43" i="5"/>
  <c r="BF43" i="5"/>
  <c r="BE44" i="5"/>
  <c r="BF44" i="5"/>
  <c r="BE45" i="5"/>
  <c r="BF45" i="5"/>
  <c r="BE46" i="5"/>
  <c r="BF46" i="5"/>
  <c r="BE47" i="5"/>
  <c r="BF47" i="5"/>
  <c r="BE48" i="5"/>
  <c r="BF48" i="5"/>
  <c r="BE49" i="5"/>
  <c r="BF49" i="5"/>
  <c r="BE50" i="5"/>
  <c r="BF50" i="5"/>
  <c r="BE51" i="5"/>
  <c r="BF51" i="5"/>
  <c r="BE52" i="5"/>
  <c r="BF52" i="5"/>
  <c r="BE53" i="5"/>
  <c r="BF53" i="5"/>
  <c r="BE54" i="5"/>
  <c r="BF54" i="5"/>
  <c r="BE55" i="5"/>
  <c r="BF55" i="5"/>
  <c r="BE56" i="5"/>
  <c r="BF56" i="5"/>
  <c r="BE57" i="5"/>
  <c r="BF57" i="5"/>
  <c r="BE58" i="5"/>
  <c r="BF58" i="5"/>
  <c r="BE59" i="5"/>
  <c r="BF59" i="5"/>
  <c r="BE60" i="5"/>
  <c r="BF60" i="5"/>
  <c r="BE61" i="5"/>
  <c r="BF61" i="5"/>
  <c r="BE62" i="5"/>
  <c r="BF62" i="5"/>
  <c r="BE63" i="5"/>
  <c r="BF63" i="5"/>
  <c r="BE64" i="5"/>
  <c r="BF64" i="5"/>
  <c r="BE65" i="5"/>
  <c r="BF65" i="5"/>
  <c r="BE66" i="5"/>
  <c r="BF66" i="5"/>
  <c r="BE67" i="5"/>
  <c r="BF67" i="5"/>
  <c r="BE68" i="5"/>
  <c r="BF68" i="5"/>
  <c r="BE69" i="5"/>
  <c r="BF69" i="5"/>
  <c r="BE70" i="5"/>
  <c r="BF70" i="5"/>
  <c r="BE71" i="5"/>
  <c r="BF71" i="5"/>
  <c r="BE72" i="5"/>
  <c r="BF72" i="5"/>
  <c r="BE73" i="5"/>
  <c r="BF73" i="5"/>
  <c r="BE74" i="5"/>
  <c r="BF74" i="5"/>
  <c r="BE75" i="5"/>
  <c r="BF75" i="5"/>
  <c r="BE76" i="5"/>
  <c r="BF76" i="5"/>
  <c r="BE77" i="5"/>
  <c r="BF77" i="5"/>
  <c r="BE78" i="5"/>
  <c r="BF78" i="5"/>
  <c r="BE79" i="5"/>
  <c r="BF79" i="5"/>
  <c r="BE80" i="5"/>
  <c r="BF80" i="5"/>
  <c r="BE81" i="5"/>
  <c r="BF81" i="5"/>
  <c r="BE82" i="5"/>
  <c r="BF82" i="5"/>
  <c r="BE83" i="5"/>
  <c r="BF83" i="5"/>
  <c r="BE84" i="5"/>
  <c r="BF84" i="5"/>
  <c r="BE85" i="5"/>
  <c r="BF85" i="5"/>
  <c r="BE86" i="5"/>
  <c r="BF86" i="5"/>
  <c r="BE87" i="5"/>
  <c r="BF87" i="5"/>
  <c r="BE88" i="5"/>
  <c r="BF88" i="5"/>
  <c r="BE89" i="5"/>
  <c r="BF89" i="5"/>
  <c r="BE90" i="5"/>
  <c r="BF90" i="5"/>
  <c r="BE91" i="5"/>
  <c r="BF91" i="5"/>
  <c r="BE92" i="5"/>
  <c r="BF92" i="5"/>
  <c r="BE93" i="5"/>
  <c r="BF93" i="5"/>
  <c r="BE94" i="5"/>
  <c r="BF94" i="5"/>
  <c r="BE95" i="5"/>
  <c r="BF95" i="5"/>
  <c r="BE96" i="5"/>
  <c r="BF96" i="5"/>
  <c r="BE97" i="5"/>
  <c r="BF97" i="5"/>
  <c r="BE98" i="5"/>
  <c r="BF98" i="5"/>
  <c r="BE99" i="5"/>
  <c r="BF99" i="5"/>
  <c r="BE100" i="5"/>
  <c r="BF100" i="5"/>
  <c r="BE101" i="5"/>
  <c r="BF101" i="5"/>
  <c r="BE102" i="5"/>
  <c r="BF102" i="5"/>
  <c r="BE103" i="5"/>
  <c r="BF103" i="5"/>
  <c r="BE104" i="5"/>
  <c r="BF104" i="5"/>
  <c r="BE105" i="5"/>
  <c r="BF105" i="5"/>
  <c r="BE106" i="5"/>
  <c r="BF106" i="5"/>
  <c r="BE107" i="5"/>
  <c r="BF107" i="5"/>
  <c r="BE108" i="5"/>
  <c r="BF108" i="5"/>
  <c r="BE109" i="5"/>
  <c r="BF109" i="5"/>
  <c r="BE110" i="5"/>
  <c r="BF110" i="5"/>
  <c r="BE111" i="5"/>
  <c r="BF111" i="5"/>
  <c r="BE112" i="5"/>
  <c r="BF112" i="5"/>
  <c r="BE113" i="5"/>
  <c r="BF113" i="5"/>
  <c r="BE114" i="5"/>
  <c r="BF114" i="5"/>
  <c r="BE115" i="5"/>
  <c r="BF115" i="5"/>
  <c r="BE116" i="5"/>
  <c r="BF116" i="5"/>
  <c r="BE117" i="5"/>
  <c r="BF117" i="5"/>
  <c r="BE118" i="5"/>
  <c r="BF118" i="5"/>
  <c r="BE119" i="5"/>
  <c r="BF119" i="5"/>
  <c r="BE120" i="5"/>
  <c r="BF120" i="5"/>
  <c r="BE121" i="5"/>
  <c r="BF121" i="5"/>
  <c r="BE122" i="5"/>
  <c r="BF122" i="5"/>
  <c r="BE123" i="5"/>
  <c r="BF123" i="5"/>
  <c r="BE124" i="5"/>
  <c r="BF124" i="5"/>
  <c r="BE125" i="5"/>
  <c r="BF125" i="5"/>
  <c r="BE126" i="5"/>
  <c r="BF126" i="5"/>
  <c r="BE127" i="5"/>
  <c r="BF127" i="5"/>
  <c r="BE128" i="5"/>
  <c r="BF128" i="5"/>
  <c r="BE129" i="5"/>
  <c r="BF129" i="5"/>
  <c r="BE130" i="5"/>
  <c r="BF130" i="5"/>
  <c r="BE131" i="5"/>
  <c r="BF131" i="5"/>
  <c r="BE132" i="5"/>
  <c r="BF132" i="5"/>
  <c r="BE133" i="5"/>
  <c r="BF133" i="5"/>
  <c r="BE134" i="5"/>
  <c r="BF134" i="5"/>
  <c r="BE135" i="5"/>
  <c r="BF135" i="5"/>
  <c r="BE136" i="5"/>
  <c r="BF136" i="5"/>
  <c r="BE137" i="5"/>
  <c r="BF137" i="5"/>
  <c r="BE138" i="5"/>
  <c r="BF138" i="5"/>
  <c r="BE139" i="5"/>
  <c r="BF139" i="5"/>
  <c r="BE140" i="5"/>
  <c r="BF140" i="5"/>
  <c r="BE141" i="5"/>
  <c r="BF141" i="5"/>
  <c r="BE142" i="5"/>
  <c r="BF142" i="5"/>
  <c r="BE143" i="5"/>
  <c r="BF143" i="5"/>
  <c r="BE144" i="5"/>
  <c r="BF144" i="5"/>
  <c r="BE145" i="5"/>
  <c r="BF145" i="5"/>
  <c r="BE146" i="5"/>
  <c r="BF146" i="5"/>
  <c r="BE147" i="5"/>
  <c r="BF147" i="5"/>
  <c r="BE148" i="5"/>
  <c r="BF148" i="5"/>
  <c r="BE149" i="5"/>
  <c r="BF149" i="5"/>
  <c r="BE150" i="5"/>
  <c r="BF150" i="5"/>
  <c r="BE151" i="5"/>
  <c r="BF151" i="5"/>
  <c r="BE152" i="5"/>
  <c r="BF152" i="5"/>
  <c r="BE153" i="5"/>
  <c r="BF153" i="5"/>
  <c r="BE154" i="5"/>
  <c r="BF154" i="5"/>
  <c r="BE155" i="5"/>
  <c r="BF155" i="5"/>
  <c r="BE156" i="5"/>
  <c r="BF156" i="5"/>
  <c r="BE157" i="5"/>
  <c r="BF157" i="5"/>
  <c r="BE158" i="5"/>
  <c r="BF158" i="5"/>
  <c r="BE159" i="5"/>
  <c r="BF159" i="5"/>
  <c r="BE160" i="5"/>
  <c r="BF160" i="5"/>
  <c r="BE161" i="5"/>
  <c r="BF161" i="5"/>
  <c r="BE162" i="5"/>
  <c r="BF162" i="5"/>
  <c r="BE163" i="5"/>
  <c r="BF163" i="5"/>
  <c r="BE164" i="5"/>
  <c r="BF164" i="5"/>
  <c r="BE165" i="5"/>
  <c r="BF165" i="5"/>
  <c r="BE166" i="5"/>
  <c r="BF166" i="5"/>
  <c r="BE167" i="5"/>
  <c r="BF167" i="5"/>
  <c r="BE168" i="5"/>
  <c r="BF168" i="5"/>
  <c r="BE169" i="5"/>
  <c r="BF169" i="5"/>
  <c r="BE170" i="5"/>
  <c r="BF170" i="5"/>
  <c r="BE171" i="5"/>
  <c r="BF171" i="5"/>
  <c r="BE172" i="5"/>
  <c r="BF172" i="5"/>
  <c r="BE173" i="5"/>
  <c r="BF173" i="5"/>
  <c r="BE174" i="5"/>
  <c r="BF174" i="5"/>
  <c r="BE175" i="5"/>
  <c r="BF175" i="5"/>
  <c r="BE176" i="5"/>
  <c r="BF176" i="5"/>
  <c r="BE177" i="5"/>
  <c r="BF177" i="5"/>
  <c r="BE178" i="5"/>
  <c r="BF178" i="5"/>
  <c r="BE179" i="5"/>
  <c r="BF179" i="5"/>
  <c r="BE180" i="5"/>
  <c r="BF180" i="5"/>
  <c r="BE181" i="5"/>
  <c r="BF181" i="5"/>
  <c r="BE182" i="5"/>
  <c r="BF182" i="5"/>
  <c r="BE183" i="5"/>
  <c r="BF183" i="5"/>
  <c r="BE184" i="5"/>
  <c r="BF184" i="5"/>
  <c r="BE185" i="5"/>
  <c r="BF185" i="5"/>
  <c r="BE186" i="5"/>
  <c r="BF186" i="5"/>
  <c r="BE187" i="5"/>
  <c r="BF187" i="5"/>
  <c r="BE188" i="5"/>
  <c r="BF188" i="5"/>
  <c r="BE189" i="5"/>
  <c r="BF189" i="5"/>
  <c r="BE190" i="5"/>
  <c r="BF190" i="5"/>
  <c r="BE191" i="5"/>
  <c r="BF191" i="5"/>
  <c r="BE192" i="5"/>
  <c r="BF192" i="5"/>
  <c r="BE193" i="5"/>
  <c r="BF193" i="5"/>
  <c r="BE194" i="5"/>
  <c r="BF194" i="5"/>
  <c r="BE195" i="5"/>
  <c r="BF195" i="5"/>
  <c r="BE196" i="5"/>
  <c r="BF196" i="5"/>
  <c r="BE197" i="5"/>
  <c r="BF197" i="5"/>
  <c r="BE198" i="5"/>
  <c r="BF198" i="5"/>
  <c r="BE199" i="5"/>
  <c r="BF199" i="5"/>
  <c r="BE200" i="5"/>
  <c r="BF200" i="5"/>
  <c r="BE201" i="5"/>
  <c r="BF201" i="5"/>
  <c r="BE202" i="5"/>
  <c r="BF202" i="5"/>
  <c r="BE203" i="5"/>
  <c r="BF203" i="5"/>
  <c r="BE204" i="5"/>
  <c r="BF204" i="5"/>
  <c r="BE205" i="5"/>
  <c r="BF205" i="5"/>
  <c r="BE206" i="5"/>
  <c r="BF206" i="5"/>
  <c r="BE207" i="5"/>
  <c r="BF207" i="5"/>
  <c r="BE208" i="5"/>
  <c r="BF208" i="5"/>
  <c r="BE209" i="5"/>
  <c r="BF209" i="5"/>
  <c r="BE210" i="5"/>
  <c r="BF210" i="5"/>
  <c r="BE211" i="5"/>
  <c r="BF211" i="5"/>
  <c r="BE212" i="5"/>
  <c r="BF212" i="5"/>
  <c r="BE213" i="5"/>
  <c r="BF213" i="5"/>
  <c r="BE214" i="5"/>
  <c r="BF214" i="5"/>
  <c r="BE215" i="5"/>
  <c r="BF215" i="5"/>
  <c r="BE216" i="5"/>
  <c r="BF216" i="5"/>
  <c r="BE217" i="5"/>
  <c r="BF217" i="5"/>
  <c r="BE218" i="5"/>
  <c r="BF218" i="5"/>
  <c r="BE219" i="5"/>
  <c r="BF219" i="5"/>
  <c r="BE220" i="5"/>
  <c r="BF220" i="5"/>
  <c r="BE221" i="5"/>
  <c r="BF221" i="5"/>
  <c r="BE222" i="5"/>
  <c r="BF222" i="5"/>
  <c r="BE223" i="5"/>
  <c r="BF223" i="5"/>
  <c r="BE224" i="5"/>
  <c r="BF224" i="5"/>
  <c r="BE225" i="5"/>
  <c r="BF225" i="5"/>
  <c r="BE226" i="5"/>
  <c r="BF226" i="5"/>
  <c r="BE227" i="5"/>
  <c r="BF227" i="5"/>
  <c r="BE228" i="5"/>
  <c r="BF228" i="5"/>
  <c r="BE229" i="5"/>
  <c r="BF229" i="5"/>
  <c r="BE230" i="5"/>
  <c r="BF230" i="5"/>
  <c r="BE231" i="5"/>
  <c r="BF231" i="5"/>
  <c r="BE232" i="5"/>
  <c r="BF232" i="5"/>
  <c r="BE233" i="5"/>
  <c r="BF233" i="5"/>
  <c r="BE234" i="5"/>
  <c r="BF234" i="5"/>
  <c r="BE235" i="5"/>
  <c r="BF235" i="5"/>
  <c r="BE236" i="5"/>
  <c r="BF236" i="5"/>
  <c r="BE237" i="5"/>
  <c r="BF237" i="5"/>
  <c r="BE238" i="5"/>
  <c r="BF238" i="5"/>
  <c r="BE239" i="5"/>
  <c r="BF239" i="5"/>
  <c r="BE240" i="5"/>
  <c r="BF240" i="5"/>
  <c r="BE241" i="5"/>
  <c r="BF241" i="5"/>
  <c r="BE242" i="5"/>
  <c r="BF242" i="5"/>
  <c r="BE243" i="5"/>
  <c r="BF243" i="5"/>
  <c r="BE244" i="5"/>
  <c r="BF244" i="5"/>
  <c r="BE245" i="5"/>
  <c r="BF245" i="5"/>
  <c r="BE246" i="5"/>
  <c r="BF246" i="5"/>
  <c r="BE247" i="5"/>
  <c r="BF247" i="5"/>
  <c r="BE248" i="5"/>
  <c r="BF248" i="5"/>
  <c r="BE249" i="5"/>
  <c r="BF249" i="5"/>
  <c r="BE250" i="5"/>
  <c r="BF250" i="5"/>
  <c r="BE251" i="5"/>
  <c r="BF251" i="5"/>
  <c r="BE252" i="5"/>
  <c r="BF252" i="5"/>
  <c r="BE253" i="5"/>
  <c r="BF253" i="5"/>
  <c r="BE254" i="5"/>
  <c r="BF254" i="5"/>
  <c r="BE255" i="5"/>
  <c r="BF255" i="5"/>
  <c r="BE256" i="5"/>
  <c r="BF256" i="5"/>
  <c r="BE257" i="5"/>
  <c r="BF257" i="5"/>
  <c r="BE258" i="5"/>
  <c r="BF258" i="5"/>
  <c r="BE259" i="5"/>
  <c r="BF259" i="5"/>
  <c r="BE260" i="5"/>
  <c r="BF260" i="5"/>
  <c r="BE261" i="5"/>
  <c r="BF261" i="5"/>
  <c r="BE262" i="5"/>
  <c r="BF262" i="5"/>
  <c r="BE263" i="5"/>
  <c r="BF263" i="5"/>
  <c r="BE264" i="5"/>
  <c r="BF264" i="5"/>
  <c r="BE265" i="5"/>
  <c r="BF265" i="5"/>
  <c r="BE266" i="5"/>
  <c r="BF266" i="5"/>
  <c r="BE267" i="5"/>
  <c r="BF267" i="5"/>
  <c r="BE268" i="5"/>
  <c r="BF268" i="5"/>
  <c r="BE269" i="5"/>
  <c r="BF269" i="5"/>
  <c r="BE270" i="5"/>
  <c r="BF270" i="5"/>
  <c r="BE271" i="5"/>
  <c r="BF271" i="5"/>
  <c r="BE272" i="5"/>
  <c r="BF272" i="5"/>
  <c r="BE273" i="5"/>
  <c r="BF273" i="5"/>
  <c r="BE274" i="5"/>
  <c r="BF274" i="5"/>
  <c r="BE275" i="5"/>
  <c r="BF275" i="5"/>
  <c r="BE276" i="5"/>
  <c r="BF276" i="5"/>
  <c r="BE277" i="5"/>
  <c r="BF277" i="5"/>
  <c r="BE278" i="5"/>
  <c r="BF278" i="5"/>
  <c r="BE279" i="5"/>
  <c r="BF279" i="5"/>
  <c r="BE280" i="5"/>
  <c r="BF280" i="5"/>
  <c r="BE281" i="5"/>
  <c r="BF281" i="5"/>
  <c r="BE282" i="5"/>
  <c r="BF282" i="5"/>
  <c r="BE283" i="5"/>
  <c r="BF283" i="5"/>
  <c r="BE284" i="5"/>
  <c r="BF284" i="5"/>
  <c r="BE285" i="5"/>
  <c r="BF285" i="5"/>
  <c r="BE286" i="5"/>
  <c r="BF286" i="5"/>
  <c r="BE287" i="5"/>
  <c r="BF287" i="5"/>
  <c r="BE288" i="5"/>
  <c r="BF288" i="5"/>
  <c r="BE289" i="5"/>
  <c r="BF289" i="5"/>
  <c r="BE290" i="5"/>
  <c r="BF290" i="5"/>
  <c r="BE291" i="5"/>
  <c r="BF291" i="5"/>
  <c r="BE292" i="5"/>
  <c r="BF292" i="5"/>
  <c r="BE293" i="5"/>
  <c r="BF293" i="5"/>
  <c r="BE294" i="5"/>
  <c r="BF294" i="5"/>
  <c r="BE295" i="5"/>
  <c r="BF295" i="5"/>
  <c r="BE296" i="5"/>
  <c r="BF296" i="5"/>
  <c r="BE297" i="5"/>
  <c r="BF297" i="5"/>
  <c r="BE298" i="5"/>
  <c r="BF298" i="5"/>
  <c r="BE299" i="5"/>
  <c r="BF299" i="5"/>
  <c r="BE300" i="5"/>
  <c r="BF300" i="5"/>
  <c r="BE301" i="5"/>
  <c r="BF301" i="5"/>
  <c r="BE302" i="5"/>
  <c r="BF302" i="5"/>
  <c r="BE303" i="5"/>
  <c r="BF303" i="5"/>
  <c r="BE304" i="5"/>
  <c r="BF304" i="5"/>
  <c r="BE305" i="5"/>
  <c r="BF305" i="5"/>
  <c r="BE306" i="5"/>
  <c r="BF306" i="5"/>
  <c r="BE307" i="5"/>
  <c r="BF307" i="5"/>
  <c r="BE308" i="5"/>
  <c r="BF308" i="5"/>
  <c r="BE309" i="5"/>
  <c r="BF309" i="5"/>
  <c r="BE310" i="5"/>
  <c r="BF310" i="5"/>
  <c r="BE311" i="5"/>
  <c r="BF311" i="5"/>
  <c r="BE312" i="5"/>
  <c r="BF312" i="5"/>
  <c r="BE313" i="5"/>
  <c r="BF313" i="5"/>
  <c r="BE314" i="5"/>
  <c r="BF314" i="5"/>
  <c r="BE315" i="5"/>
  <c r="BF315" i="5"/>
  <c r="BE316" i="5"/>
  <c r="BF316" i="5"/>
  <c r="BE317" i="5"/>
  <c r="BF317" i="5"/>
  <c r="BE318" i="5"/>
  <c r="BF318" i="5"/>
  <c r="BE319" i="5"/>
  <c r="BF319" i="5"/>
  <c r="BE320" i="5"/>
  <c r="BF320" i="5"/>
  <c r="BE321" i="5"/>
  <c r="BF321" i="5"/>
  <c r="BE322" i="5"/>
  <c r="BF322" i="5"/>
  <c r="BE323" i="5"/>
  <c r="BF323" i="5"/>
  <c r="BE324" i="5"/>
  <c r="BF324" i="5"/>
  <c r="BE325" i="5"/>
  <c r="BF325" i="5"/>
  <c r="BE326" i="5"/>
  <c r="BF326" i="5"/>
  <c r="BE327" i="5"/>
  <c r="BF327" i="5"/>
  <c r="BE328" i="5"/>
  <c r="BF328" i="5"/>
  <c r="BE329" i="5"/>
  <c r="BF329" i="5"/>
  <c r="BE330" i="5"/>
  <c r="BF330" i="5"/>
  <c r="BE331" i="5"/>
  <c r="BF331" i="5"/>
  <c r="BE332" i="5"/>
  <c r="BF332" i="5"/>
  <c r="BE333" i="5"/>
  <c r="BF333" i="5"/>
  <c r="BE334" i="5"/>
  <c r="BF334" i="5"/>
  <c r="BE335" i="5"/>
  <c r="BF335" i="5"/>
  <c r="BE336" i="5"/>
  <c r="BF336" i="5"/>
  <c r="BE337" i="5"/>
  <c r="BF337" i="5"/>
  <c r="BE338" i="5"/>
  <c r="BF338" i="5"/>
  <c r="BE339" i="5"/>
  <c r="BF339" i="5"/>
  <c r="BE340" i="5"/>
  <c r="BF340" i="5"/>
  <c r="BE341" i="5"/>
  <c r="BF341" i="5"/>
  <c r="BE342" i="5"/>
  <c r="BF342" i="5"/>
  <c r="BE343" i="5"/>
  <c r="BF343" i="5"/>
  <c r="BE344" i="5"/>
  <c r="BF344" i="5"/>
  <c r="BE345" i="5"/>
  <c r="BF345" i="5"/>
  <c r="BE346" i="5"/>
  <c r="BF346" i="5"/>
  <c r="BE347" i="5"/>
  <c r="BF347" i="5"/>
  <c r="BE348" i="5"/>
  <c r="BF348" i="5"/>
  <c r="BE349" i="5"/>
  <c r="BF349" i="5"/>
  <c r="BE350" i="5"/>
  <c r="BF350" i="5"/>
  <c r="BE351" i="5"/>
  <c r="BF351" i="5"/>
  <c r="BE352" i="5"/>
  <c r="BF352" i="5"/>
  <c r="BE353" i="5"/>
  <c r="BF353" i="5"/>
  <c r="BE354" i="5"/>
  <c r="BF354" i="5"/>
  <c r="BE355" i="5"/>
  <c r="BF355" i="5"/>
  <c r="BE356" i="5"/>
  <c r="BF356" i="5"/>
  <c r="BE357" i="5"/>
  <c r="BF357" i="5"/>
  <c r="BE358" i="5"/>
  <c r="BF358" i="5"/>
  <c r="BE359" i="5"/>
  <c r="BF359" i="5"/>
  <c r="BE360" i="5"/>
  <c r="BF360" i="5"/>
  <c r="BE361" i="5"/>
  <c r="BF361" i="5"/>
  <c r="BE362" i="5"/>
  <c r="BF362" i="5"/>
  <c r="BE363" i="5"/>
  <c r="BF363" i="5"/>
  <c r="BE364" i="5"/>
  <c r="BF364" i="5"/>
  <c r="BE365" i="5"/>
  <c r="BF365" i="5"/>
  <c r="BE366" i="5"/>
  <c r="BF366" i="5"/>
  <c r="BE367" i="5"/>
  <c r="BF367" i="5"/>
  <c r="BE368" i="5"/>
  <c r="BF368" i="5"/>
  <c r="BE369" i="5"/>
  <c r="BF369" i="5"/>
  <c r="BE370" i="5"/>
  <c r="BF370" i="5"/>
  <c r="BE371" i="5"/>
  <c r="BF371" i="5"/>
  <c r="BE372" i="5"/>
  <c r="BF372" i="5"/>
  <c r="BE373" i="5"/>
  <c r="BF373" i="5"/>
  <c r="BE374" i="5"/>
  <c r="BF374" i="5"/>
  <c r="BE375" i="5"/>
  <c r="BF375" i="5"/>
  <c r="BE376" i="5"/>
  <c r="BF376" i="5"/>
  <c r="BE377" i="5"/>
  <c r="BF377" i="5"/>
  <c r="BE378" i="5"/>
  <c r="BF378" i="5"/>
  <c r="BE379" i="5"/>
  <c r="BF379" i="5"/>
  <c r="BE380" i="5"/>
  <c r="BF380" i="5"/>
  <c r="BE381" i="5"/>
  <c r="BF381" i="5"/>
  <c r="BE382" i="5"/>
  <c r="BF382" i="5"/>
  <c r="BE383" i="5"/>
  <c r="BF383" i="5"/>
  <c r="BE384" i="5"/>
  <c r="BF384" i="5"/>
  <c r="BE385" i="5"/>
  <c r="BF385" i="5"/>
  <c r="BE386" i="5"/>
  <c r="BF386" i="5"/>
  <c r="BE387" i="5"/>
  <c r="BF387" i="5"/>
  <c r="BE388" i="5"/>
  <c r="BF388" i="5"/>
  <c r="BE389" i="5"/>
  <c r="BF389" i="5"/>
  <c r="BE390" i="5"/>
  <c r="BF390" i="5"/>
  <c r="BE391" i="5"/>
  <c r="BF391" i="5"/>
  <c r="BE392" i="5"/>
  <c r="BF392" i="5"/>
  <c r="BE393" i="5"/>
  <c r="BF393" i="5"/>
  <c r="BE394" i="5"/>
  <c r="BF394" i="5"/>
  <c r="BE395" i="5"/>
  <c r="BF395" i="5"/>
  <c r="BE396" i="5"/>
  <c r="BF396" i="5"/>
  <c r="BE397" i="5"/>
  <c r="BF397" i="5"/>
  <c r="BE398" i="5"/>
  <c r="BF398" i="5"/>
  <c r="BE399" i="5"/>
  <c r="BF399" i="5"/>
  <c r="BE400" i="5"/>
  <c r="BF400" i="5"/>
  <c r="BE401" i="5"/>
  <c r="BF401" i="5"/>
  <c r="BE402" i="5"/>
  <c r="BF402" i="5"/>
  <c r="BE403" i="5"/>
  <c r="BF403" i="5"/>
  <c r="BE404" i="5"/>
  <c r="BF404" i="5"/>
  <c r="BE405" i="5"/>
  <c r="BF405" i="5"/>
  <c r="BE406" i="5"/>
  <c r="BF406" i="5"/>
  <c r="BE407" i="5"/>
  <c r="BF407" i="5"/>
  <c r="BE408" i="5"/>
  <c r="BF408" i="5"/>
  <c r="BE409" i="5"/>
  <c r="BF409" i="5"/>
  <c r="BE410" i="5"/>
  <c r="BF410" i="5"/>
  <c r="BE411" i="5"/>
  <c r="BF411" i="5"/>
  <c r="BE412" i="5"/>
  <c r="BF412" i="5"/>
  <c r="BE413" i="5"/>
  <c r="BF413" i="5"/>
  <c r="BE414" i="5"/>
  <c r="BF414" i="5"/>
  <c r="BE415" i="5"/>
  <c r="BF415" i="5"/>
  <c r="BE416" i="5"/>
  <c r="BF416" i="5"/>
  <c r="BE417" i="5"/>
  <c r="BF417" i="5"/>
  <c r="BE418" i="5"/>
  <c r="BF418" i="5"/>
  <c r="BE419" i="5"/>
  <c r="BF419" i="5"/>
  <c r="BE420" i="5"/>
  <c r="BF420" i="5"/>
  <c r="BE421" i="5"/>
  <c r="BF421" i="5"/>
  <c r="BE422" i="5"/>
  <c r="BF422" i="5"/>
  <c r="BE423" i="5"/>
  <c r="BF423" i="5"/>
  <c r="BE424" i="5"/>
  <c r="BF424" i="5"/>
  <c r="BE425" i="5"/>
  <c r="BF425" i="5"/>
  <c r="BE426" i="5"/>
  <c r="BF426" i="5"/>
  <c r="BE427" i="5"/>
  <c r="BF427" i="5"/>
  <c r="BE428" i="5"/>
  <c r="BF428" i="5"/>
  <c r="BE429" i="5"/>
  <c r="BF429" i="5"/>
  <c r="BE430" i="5"/>
  <c r="BF430" i="5"/>
  <c r="BE431" i="5"/>
  <c r="BF431" i="5"/>
  <c r="BE432" i="5"/>
  <c r="BF432" i="5"/>
  <c r="BE433" i="5"/>
  <c r="BF433" i="5"/>
  <c r="BE434" i="5"/>
  <c r="BF434" i="5"/>
  <c r="BE435" i="5"/>
  <c r="BF435" i="5"/>
  <c r="BE436" i="5"/>
  <c r="BF436" i="5"/>
  <c r="BE437" i="5"/>
  <c r="BF437" i="5"/>
  <c r="BE438" i="5"/>
  <c r="BF438" i="5"/>
  <c r="BE439" i="5"/>
  <c r="BF439" i="5"/>
  <c r="BE440" i="5"/>
  <c r="BF440" i="5"/>
  <c r="BE441" i="5"/>
  <c r="BF441" i="5"/>
  <c r="BE442" i="5"/>
  <c r="BF442" i="5"/>
  <c r="BE443" i="5"/>
  <c r="BF443" i="5"/>
  <c r="BE444" i="5"/>
  <c r="BF444" i="5"/>
  <c r="BE445" i="5"/>
  <c r="BF445" i="5"/>
  <c r="BE446" i="5"/>
  <c r="BF446" i="5"/>
  <c r="BE447" i="5"/>
  <c r="BF447" i="5"/>
  <c r="BE448" i="5"/>
  <c r="BF448" i="5"/>
  <c r="BE449" i="5"/>
  <c r="BF449" i="5"/>
  <c r="BE450" i="5"/>
  <c r="BF450" i="5"/>
  <c r="BE451" i="5"/>
  <c r="BF451" i="5"/>
  <c r="BE452" i="5"/>
  <c r="BF452" i="5"/>
  <c r="BE453" i="5"/>
  <c r="BF453" i="5"/>
  <c r="BE454" i="5"/>
  <c r="BF454" i="5"/>
  <c r="BE455" i="5"/>
  <c r="BF455" i="5"/>
  <c r="BE456" i="5"/>
  <c r="BF456" i="5"/>
  <c r="BE457" i="5"/>
  <c r="BF457" i="5"/>
  <c r="BE458" i="5"/>
  <c r="BF458" i="5"/>
  <c r="BE459" i="5"/>
  <c r="BF459" i="5"/>
  <c r="BE460" i="5"/>
  <c r="BF460" i="5"/>
  <c r="BE461" i="5"/>
  <c r="BF461" i="5"/>
  <c r="BE462" i="5"/>
  <c r="BF462" i="5"/>
  <c r="BE463" i="5"/>
  <c r="BF463" i="5"/>
  <c r="BE464" i="5"/>
  <c r="BF464" i="5"/>
  <c r="BE465" i="5"/>
  <c r="BF465" i="5"/>
  <c r="BE466" i="5"/>
  <c r="BF466" i="5"/>
  <c r="BE467" i="5"/>
  <c r="BF467" i="5"/>
  <c r="BE468" i="5"/>
  <c r="BF468" i="5"/>
  <c r="BE469" i="5"/>
  <c r="BF469" i="5"/>
  <c r="BE470" i="5"/>
  <c r="BF470" i="5"/>
  <c r="BE471" i="5"/>
  <c r="BF471" i="5"/>
  <c r="BE472" i="5"/>
  <c r="BF472" i="5"/>
  <c r="BE473" i="5"/>
  <c r="BF473" i="5"/>
  <c r="BE474" i="5"/>
  <c r="BF474" i="5"/>
  <c r="BE475" i="5"/>
  <c r="BF475" i="5"/>
  <c r="BE476" i="5"/>
  <c r="BF476" i="5"/>
  <c r="BE477" i="5"/>
  <c r="BF477" i="5"/>
  <c r="BE478" i="5"/>
  <c r="BF478" i="5"/>
  <c r="BE479" i="5"/>
  <c r="BF479" i="5"/>
  <c r="BE480" i="5"/>
  <c r="BF480" i="5"/>
  <c r="BE481" i="5"/>
  <c r="BF481" i="5"/>
  <c r="BE482" i="5"/>
  <c r="BF482" i="5"/>
  <c r="BE483" i="5"/>
  <c r="BF483" i="5"/>
  <c r="BE484" i="5"/>
  <c r="BF484" i="5"/>
  <c r="BE485" i="5"/>
  <c r="BF485" i="5"/>
  <c r="BE486" i="5"/>
  <c r="BF486" i="5"/>
  <c r="BE487" i="5"/>
  <c r="BF487" i="5"/>
  <c r="BE488" i="5"/>
  <c r="BF488" i="5"/>
  <c r="BE489" i="5"/>
  <c r="BF489" i="5"/>
  <c r="BE490" i="5"/>
  <c r="BF490" i="5"/>
  <c r="BE491" i="5"/>
  <c r="BF491" i="5"/>
  <c r="BE492" i="5"/>
  <c r="BF492" i="5"/>
  <c r="BE493" i="5"/>
  <c r="BF493" i="5"/>
  <c r="BE494" i="5"/>
  <c r="BF494" i="5"/>
  <c r="BE495" i="5"/>
  <c r="BF495" i="5"/>
  <c r="BE496" i="5"/>
  <c r="BF496" i="5"/>
  <c r="BE497" i="5"/>
  <c r="BF497" i="5"/>
  <c r="BE498" i="5"/>
  <c r="BF498" i="5"/>
  <c r="BE499" i="5"/>
  <c r="BF499" i="5"/>
  <c r="BE500" i="5"/>
  <c r="BF500" i="5"/>
  <c r="BE501" i="5"/>
  <c r="BF501" i="5"/>
  <c r="BE502" i="5"/>
  <c r="BF502" i="5"/>
  <c r="BE503" i="5"/>
  <c r="BF503" i="5"/>
  <c r="BE504" i="5"/>
  <c r="BF504" i="5"/>
  <c r="BE505" i="5"/>
  <c r="BF505" i="5"/>
  <c r="BE506" i="5"/>
  <c r="BF506" i="5"/>
  <c r="BE507" i="5"/>
  <c r="BF507" i="5"/>
  <c r="BE508" i="5"/>
  <c r="BF508" i="5"/>
  <c r="BE509" i="5"/>
  <c r="BF509" i="5"/>
  <c r="BE510" i="5"/>
  <c r="BF510" i="5"/>
  <c r="BE511" i="5"/>
  <c r="BF511" i="5"/>
  <c r="BE512" i="5"/>
  <c r="BF512" i="5"/>
  <c r="BE513" i="5"/>
  <c r="BF513" i="5"/>
  <c r="BE514" i="5"/>
  <c r="BF514" i="5"/>
  <c r="BE515" i="5"/>
  <c r="BF515" i="5"/>
  <c r="BE516" i="5"/>
  <c r="BF516" i="5"/>
  <c r="BE517" i="5"/>
  <c r="BF517" i="5"/>
  <c r="BE518" i="5"/>
  <c r="BF518" i="5"/>
  <c r="BE519" i="5"/>
  <c r="BF519" i="5"/>
  <c r="BE520" i="5"/>
  <c r="BF520" i="5"/>
  <c r="BE521" i="5"/>
  <c r="BF521" i="5"/>
  <c r="BE522" i="5"/>
  <c r="BF522" i="5"/>
  <c r="BE523" i="5"/>
  <c r="BF523" i="5"/>
  <c r="BE524" i="5"/>
  <c r="BF524" i="5"/>
  <c r="BE525" i="5"/>
  <c r="BF525" i="5"/>
  <c r="BE526" i="5"/>
  <c r="BF526" i="5"/>
  <c r="BE527" i="5"/>
  <c r="BF527" i="5"/>
  <c r="BE528" i="5"/>
  <c r="BF528" i="5"/>
  <c r="BE529" i="5"/>
  <c r="BF529" i="5"/>
  <c r="BE530" i="5"/>
  <c r="BF530" i="5"/>
  <c r="BE531" i="5"/>
  <c r="BF531" i="5"/>
  <c r="BE532" i="5"/>
  <c r="BF532" i="5"/>
  <c r="BE533" i="5"/>
  <c r="BF533" i="5"/>
  <c r="BE534" i="5"/>
  <c r="BF534" i="5"/>
  <c r="BE535" i="5"/>
  <c r="BF535" i="5"/>
  <c r="BE536" i="5"/>
  <c r="BF536" i="5"/>
  <c r="BE537" i="5"/>
  <c r="BF537" i="5"/>
  <c r="BE538" i="5"/>
  <c r="BF538" i="5"/>
  <c r="BE539" i="5"/>
  <c r="BF539" i="5"/>
  <c r="BE540" i="5"/>
  <c r="BF540" i="5"/>
  <c r="BE541" i="5"/>
  <c r="BF541" i="5"/>
  <c r="BE542" i="5"/>
  <c r="BF542" i="5"/>
  <c r="BE543" i="5"/>
  <c r="BF543" i="5"/>
  <c r="BE544" i="5"/>
  <c r="BF544" i="5"/>
  <c r="BE545" i="5"/>
  <c r="BF545" i="5"/>
  <c r="BE546" i="5"/>
  <c r="BF546" i="5"/>
  <c r="BE547" i="5"/>
  <c r="BF547" i="5"/>
  <c r="BE548" i="5"/>
  <c r="BF548" i="5"/>
  <c r="BE549" i="5"/>
  <c r="BF549" i="5"/>
  <c r="BE550" i="5"/>
  <c r="BF550" i="5"/>
  <c r="BE551" i="5"/>
  <c r="BF551" i="5"/>
  <c r="BE552" i="5"/>
  <c r="BF552" i="5"/>
  <c r="BE553" i="5"/>
  <c r="BF553" i="5"/>
  <c r="BE554" i="5"/>
  <c r="BF554" i="5"/>
  <c r="BE555" i="5"/>
  <c r="BF555" i="5"/>
  <c r="BE556" i="5"/>
  <c r="BF556" i="5"/>
  <c r="BE557" i="5"/>
  <c r="BF557" i="5"/>
  <c r="BE558" i="5"/>
  <c r="BF558" i="5"/>
  <c r="BE559" i="5"/>
  <c r="BF559" i="5"/>
  <c r="BE560" i="5"/>
  <c r="BF560" i="5"/>
  <c r="BE561" i="5"/>
  <c r="BF561" i="5"/>
  <c r="BE562" i="5"/>
  <c r="BF562" i="5"/>
  <c r="BE563" i="5"/>
  <c r="BF563" i="5"/>
  <c r="BE564" i="5"/>
  <c r="BF564" i="5"/>
  <c r="BE565" i="5"/>
  <c r="BF565" i="5"/>
  <c r="BE566" i="5"/>
  <c r="BF566" i="5"/>
  <c r="BE567" i="5"/>
  <c r="BF567" i="5"/>
  <c r="BE568" i="5"/>
  <c r="BF568" i="5"/>
  <c r="BE569" i="5"/>
  <c r="BF569" i="5"/>
  <c r="BE570" i="5"/>
  <c r="BF570" i="5"/>
  <c r="BE571" i="5"/>
  <c r="BF571" i="5"/>
  <c r="BE572" i="5"/>
  <c r="BF572" i="5"/>
  <c r="BE573" i="5"/>
  <c r="BF573" i="5"/>
  <c r="BE574" i="5"/>
  <c r="BF574" i="5"/>
  <c r="BE575" i="5"/>
  <c r="BF575" i="5"/>
  <c r="BE576" i="5"/>
  <c r="BF576" i="5"/>
  <c r="BE577" i="5"/>
  <c r="BF577" i="5"/>
  <c r="BE578" i="5"/>
  <c r="BF578" i="5"/>
  <c r="BE579" i="5"/>
  <c r="BF579" i="5"/>
  <c r="BE580" i="5"/>
  <c r="BF580" i="5"/>
  <c r="BE581" i="5"/>
  <c r="BF581" i="5"/>
  <c r="BE582" i="5"/>
  <c r="BF582" i="5"/>
  <c r="BE583" i="5"/>
  <c r="BF583" i="5"/>
  <c r="BE584" i="5"/>
  <c r="BF584" i="5"/>
  <c r="BE585" i="5"/>
  <c r="BF585" i="5"/>
  <c r="BE586" i="5"/>
  <c r="BF586" i="5"/>
  <c r="BE587" i="5"/>
  <c r="BF587" i="5"/>
  <c r="BE588" i="5"/>
  <c r="BF588" i="5"/>
  <c r="BE589" i="5"/>
  <c r="BF589" i="5"/>
  <c r="BE590" i="5"/>
  <c r="BF590" i="5"/>
  <c r="BE591" i="5"/>
  <c r="BF591" i="5"/>
  <c r="BE592" i="5"/>
  <c r="BF592" i="5"/>
  <c r="BE593" i="5"/>
  <c r="BF593" i="5"/>
  <c r="BE594" i="5"/>
  <c r="BF594" i="5"/>
  <c r="BE595" i="5"/>
  <c r="BF595" i="5"/>
  <c r="BE596" i="5"/>
  <c r="BF596" i="5"/>
  <c r="BE597" i="5"/>
  <c r="BF597" i="5"/>
  <c r="BE598" i="5"/>
  <c r="BF598" i="5"/>
  <c r="BE599" i="5"/>
  <c r="BF599" i="5"/>
  <c r="BE600" i="5"/>
  <c r="BF600" i="5"/>
  <c r="BE601" i="5"/>
  <c r="BF601" i="5"/>
  <c r="BE602" i="5"/>
  <c r="BF602" i="5"/>
  <c r="BE603" i="5"/>
  <c r="BF603" i="5"/>
  <c r="BE604" i="5"/>
  <c r="BF604" i="5"/>
  <c r="BE605" i="5"/>
  <c r="BF605" i="5"/>
  <c r="BE606" i="5"/>
  <c r="BF606" i="5"/>
  <c r="BE607" i="5"/>
  <c r="BF607" i="5"/>
  <c r="BE608" i="5"/>
  <c r="BF608" i="5"/>
  <c r="BE609" i="5"/>
  <c r="BF609" i="5"/>
  <c r="BE610" i="5"/>
  <c r="BF610" i="5"/>
  <c r="BE611" i="5"/>
  <c r="BF611" i="5"/>
  <c r="BE612" i="5"/>
  <c r="BF612" i="5"/>
  <c r="BE613" i="5"/>
  <c r="BF613" i="5"/>
  <c r="BE614" i="5"/>
  <c r="BF614" i="5"/>
  <c r="BE615" i="5"/>
  <c r="BF615" i="5"/>
  <c r="BE616" i="5"/>
  <c r="BF616" i="5"/>
  <c r="BE617" i="5"/>
  <c r="BF617" i="5"/>
  <c r="BE618" i="5"/>
  <c r="BF618" i="5"/>
  <c r="BE619" i="5"/>
  <c r="BF619" i="5"/>
  <c r="BE620" i="5"/>
  <c r="BF620" i="5"/>
  <c r="BE621" i="5"/>
  <c r="BF621" i="5"/>
  <c r="BE622" i="5"/>
  <c r="BF622" i="5"/>
  <c r="BE623" i="5"/>
  <c r="BF623" i="5"/>
  <c r="BE624" i="5"/>
  <c r="BF624" i="5"/>
  <c r="BE625" i="5"/>
  <c r="BF625" i="5"/>
  <c r="BE626" i="5"/>
  <c r="BF626" i="5"/>
  <c r="BE627" i="5"/>
  <c r="BF627" i="5"/>
  <c r="BE628" i="5"/>
  <c r="BF628" i="5"/>
  <c r="BE629" i="5"/>
  <c r="BF629" i="5"/>
  <c r="BE630" i="5"/>
  <c r="BF630" i="5"/>
  <c r="BE631" i="5"/>
  <c r="BF631" i="5"/>
  <c r="BE632" i="5"/>
  <c r="BF632" i="5"/>
  <c r="BE633" i="5"/>
  <c r="BF633" i="5"/>
  <c r="BE634" i="5"/>
  <c r="BF634" i="5"/>
  <c r="BE635" i="5"/>
  <c r="BF635" i="5"/>
  <c r="BE636" i="5"/>
  <c r="BF636" i="5"/>
  <c r="BE637" i="5"/>
  <c r="BF637" i="5"/>
  <c r="BE638" i="5"/>
  <c r="BF638" i="5"/>
  <c r="BE639" i="5"/>
  <c r="BF639" i="5"/>
  <c r="BE640" i="5"/>
  <c r="BF640" i="5"/>
  <c r="BE641" i="5"/>
  <c r="BF641" i="5"/>
  <c r="BE642" i="5"/>
  <c r="BF642" i="5"/>
  <c r="BE643" i="5"/>
  <c r="BF643" i="5"/>
  <c r="BE644" i="5"/>
  <c r="BF644" i="5"/>
  <c r="BE645" i="5"/>
  <c r="BF645" i="5"/>
  <c r="BE646" i="5"/>
  <c r="BF646" i="5"/>
  <c r="BE647" i="5"/>
  <c r="BF647" i="5"/>
  <c r="BE648" i="5"/>
  <c r="BF648" i="5"/>
  <c r="BE649" i="5"/>
  <c r="BF649" i="5"/>
  <c r="BE650" i="5"/>
  <c r="BF650" i="5"/>
  <c r="BE651" i="5"/>
  <c r="BF651" i="5"/>
  <c r="BE652" i="5"/>
  <c r="BF652" i="5"/>
  <c r="BE653" i="5"/>
  <c r="BF653" i="5"/>
  <c r="BE654" i="5"/>
  <c r="BF654" i="5"/>
  <c r="BE655" i="5"/>
  <c r="BF655" i="5"/>
  <c r="BE656" i="5"/>
  <c r="BF656" i="5"/>
  <c r="BE657" i="5"/>
  <c r="BF657" i="5"/>
  <c r="BE658" i="5"/>
  <c r="BF658" i="5"/>
  <c r="BE659" i="5"/>
  <c r="BF659" i="5"/>
  <c r="BE660" i="5"/>
  <c r="BF660" i="5"/>
  <c r="BE661" i="5"/>
  <c r="BF661" i="5"/>
  <c r="BE662" i="5"/>
  <c r="BF662" i="5"/>
  <c r="H73" i="1"/>
  <c r="H74" i="1"/>
  <c r="H57" i="1"/>
  <c r="H58" i="1"/>
  <c r="H56" i="1"/>
  <c r="H45" i="1"/>
  <c r="AG10" i="5"/>
  <c r="AH10" i="5"/>
  <c r="O22" i="7"/>
  <c r="AG11" i="5"/>
  <c r="AH11" i="5"/>
  <c r="O23" i="7"/>
  <c r="AG12" i="5"/>
  <c r="AH12" i="5"/>
  <c r="AG13" i="5"/>
  <c r="AH13" i="5"/>
  <c r="AG14" i="5"/>
  <c r="AH14" i="5"/>
  <c r="O26" i="7"/>
  <c r="AG15" i="5"/>
  <c r="AH15" i="5"/>
  <c r="AG16" i="5"/>
  <c r="AH16" i="5"/>
  <c r="O28" i="7"/>
  <c r="AG17" i="5"/>
  <c r="AH17" i="5"/>
  <c r="O29" i="7"/>
  <c r="AG18" i="5"/>
  <c r="AH18" i="5"/>
  <c r="AG19" i="5"/>
  <c r="AH19" i="5"/>
  <c r="AG20" i="5"/>
  <c r="AH20" i="5"/>
  <c r="AG21" i="5"/>
  <c r="AH21" i="5"/>
  <c r="AG22" i="5"/>
  <c r="AH22" i="5"/>
  <c r="AG23" i="5"/>
  <c r="AH23" i="5"/>
  <c r="AG24" i="5"/>
  <c r="AH24" i="5"/>
  <c r="O36" i="7"/>
  <c r="AG25" i="5"/>
  <c r="AH25" i="5"/>
  <c r="AG26" i="5"/>
  <c r="AH26" i="5"/>
  <c r="O38" i="7"/>
  <c r="AG27" i="5"/>
  <c r="AH27" i="5"/>
  <c r="O39" i="7"/>
  <c r="AG28" i="5"/>
  <c r="AH28" i="5"/>
  <c r="AG29" i="5"/>
  <c r="AH29" i="5"/>
  <c r="AG30" i="5"/>
  <c r="AH30" i="5"/>
  <c r="O42" i="7"/>
  <c r="AG31" i="5"/>
  <c r="AH31" i="5"/>
  <c r="AG32" i="5"/>
  <c r="AH32" i="5"/>
  <c r="O44" i="7"/>
  <c r="AG33" i="5"/>
  <c r="AH33" i="5"/>
  <c r="O45" i="7"/>
  <c r="AG34" i="5"/>
  <c r="AH34" i="5"/>
  <c r="AG35" i="5"/>
  <c r="AH35" i="5"/>
  <c r="AG36" i="5"/>
  <c r="AH36" i="5"/>
  <c r="AG37" i="5"/>
  <c r="AH37" i="5"/>
  <c r="AG38" i="5"/>
  <c r="AH38" i="5"/>
  <c r="AG39" i="5"/>
  <c r="AH39" i="5"/>
  <c r="AG40" i="5"/>
  <c r="AH40" i="5"/>
  <c r="O52" i="7"/>
  <c r="AG41" i="5"/>
  <c r="AH41" i="5"/>
  <c r="AG42" i="5"/>
  <c r="AH42" i="5"/>
  <c r="O54" i="7"/>
  <c r="AG43" i="5"/>
  <c r="AH43" i="5"/>
  <c r="AG44" i="5"/>
  <c r="AH44" i="5"/>
  <c r="AG45" i="5"/>
  <c r="AH45" i="5"/>
  <c r="AG46" i="5"/>
  <c r="AH46" i="5"/>
  <c r="O58" i="7"/>
  <c r="AG47" i="5"/>
  <c r="AH47" i="5"/>
  <c r="AG48" i="5"/>
  <c r="AH48" i="5"/>
  <c r="O60" i="7"/>
  <c r="AG49" i="5"/>
  <c r="AH49" i="5"/>
  <c r="O61" i="7"/>
  <c r="AG50" i="5"/>
  <c r="AH50" i="5"/>
  <c r="AG51" i="5"/>
  <c r="AH51" i="5"/>
  <c r="AG52" i="5"/>
  <c r="AH52" i="5"/>
  <c r="O64" i="7"/>
  <c r="AG53" i="5"/>
  <c r="AH53" i="5"/>
  <c r="AG54" i="5"/>
  <c r="AH54" i="5"/>
  <c r="AG55" i="5"/>
  <c r="AH55" i="5"/>
  <c r="AG56" i="5"/>
  <c r="AH56" i="5"/>
  <c r="O68" i="7"/>
  <c r="AG57" i="5"/>
  <c r="AH57" i="5"/>
  <c r="AG58" i="5"/>
  <c r="AH58" i="5"/>
  <c r="O70" i="7"/>
  <c r="AG59" i="5"/>
  <c r="AH59" i="5"/>
  <c r="O71" i="7"/>
  <c r="AG60" i="5"/>
  <c r="AH60" i="5"/>
  <c r="AG61" i="5"/>
  <c r="AH61" i="5"/>
  <c r="AG62" i="5"/>
  <c r="AH62" i="5"/>
  <c r="AG63" i="5"/>
  <c r="AH63" i="5"/>
  <c r="AG64" i="5"/>
  <c r="AH64" i="5"/>
  <c r="O76" i="7"/>
  <c r="AG65" i="5"/>
  <c r="AH65" i="5"/>
  <c r="O77" i="7"/>
  <c r="AG66" i="5"/>
  <c r="AH66" i="5"/>
  <c r="AG67" i="5"/>
  <c r="AH67" i="5"/>
  <c r="AG68" i="5"/>
  <c r="AH68" i="5"/>
  <c r="O80" i="7"/>
  <c r="AG69" i="5"/>
  <c r="AH69" i="5"/>
  <c r="AG70" i="5"/>
  <c r="AH70" i="5"/>
  <c r="O82" i="7"/>
  <c r="AG71" i="5"/>
  <c r="AH71" i="5"/>
  <c r="AG72" i="5"/>
  <c r="AH72" i="5"/>
  <c r="O84" i="7"/>
  <c r="AG73" i="5"/>
  <c r="AH73" i="5"/>
  <c r="AG74" i="5"/>
  <c r="AH74" i="5"/>
  <c r="O86" i="7"/>
  <c r="AG75" i="5"/>
  <c r="AH75" i="5"/>
  <c r="O87" i="7"/>
  <c r="AG76" i="5"/>
  <c r="AH76" i="5"/>
  <c r="AG77" i="5"/>
  <c r="AH77" i="5"/>
  <c r="AG78" i="5"/>
  <c r="AH78" i="5"/>
  <c r="AG79" i="5"/>
  <c r="AH79" i="5"/>
  <c r="AG80" i="5"/>
  <c r="AH80" i="5"/>
  <c r="O92" i="7"/>
  <c r="AG81" i="5"/>
  <c r="AH81" i="5"/>
  <c r="O93" i="7"/>
  <c r="AG82" i="5"/>
  <c r="AH82" i="5"/>
  <c r="AG83" i="5"/>
  <c r="AH83" i="5"/>
  <c r="AG84" i="5"/>
  <c r="AH84" i="5"/>
  <c r="AG85" i="5"/>
  <c r="AH85" i="5"/>
  <c r="AG86" i="5"/>
  <c r="AH86" i="5"/>
  <c r="O98" i="7"/>
  <c r="AG87" i="5"/>
  <c r="AH87" i="5"/>
  <c r="AG88" i="5"/>
  <c r="AH88" i="5"/>
  <c r="O100" i="7"/>
  <c r="AG89" i="5"/>
  <c r="AH89" i="5"/>
  <c r="AG90" i="5"/>
  <c r="AH90" i="5"/>
  <c r="O102" i="7"/>
  <c r="AG91" i="5"/>
  <c r="AH91" i="5"/>
  <c r="O103" i="7"/>
  <c r="AG92" i="5"/>
  <c r="AH92" i="5"/>
  <c r="AG93" i="5"/>
  <c r="AH93" i="5"/>
  <c r="AG94" i="5"/>
  <c r="AH94" i="5"/>
  <c r="AG95" i="5"/>
  <c r="AH95" i="5"/>
  <c r="AG96" i="5"/>
  <c r="AH96" i="5"/>
  <c r="AG97" i="5"/>
  <c r="AH97" i="5"/>
  <c r="O109" i="7"/>
  <c r="AG98" i="5"/>
  <c r="AH98" i="5"/>
  <c r="AG99" i="5"/>
  <c r="AH99" i="5"/>
  <c r="AG100" i="5"/>
  <c r="AH100" i="5"/>
  <c r="AG101" i="5"/>
  <c r="AH101" i="5"/>
  <c r="AG102" i="5"/>
  <c r="AH102" i="5"/>
  <c r="AG103" i="5"/>
  <c r="AH103" i="5"/>
  <c r="AG104" i="5"/>
  <c r="AH104" i="5"/>
  <c r="O116" i="7"/>
  <c r="AG105" i="5"/>
  <c r="AH105" i="5"/>
  <c r="AG106" i="5"/>
  <c r="AH106" i="5"/>
  <c r="AG107" i="5"/>
  <c r="AH107" i="5"/>
  <c r="AG108" i="5"/>
  <c r="AH108" i="5"/>
  <c r="O120" i="7"/>
  <c r="AG109" i="5"/>
  <c r="AH109" i="5"/>
  <c r="AG110" i="5"/>
  <c r="AH110" i="5"/>
  <c r="AG111" i="5"/>
  <c r="AH111" i="5"/>
  <c r="O123" i="7"/>
  <c r="AG112" i="5"/>
  <c r="AH112" i="5"/>
  <c r="AG113" i="5"/>
  <c r="AH113" i="5"/>
  <c r="AG114" i="5"/>
  <c r="AH114" i="5"/>
  <c r="AG115" i="5"/>
  <c r="AH115" i="5"/>
  <c r="O127" i="7"/>
  <c r="AG116" i="5"/>
  <c r="AH116" i="5"/>
  <c r="AG117" i="5"/>
  <c r="AH117" i="5"/>
  <c r="AG118" i="5"/>
  <c r="AH118" i="5"/>
  <c r="AG119" i="5"/>
  <c r="AH119" i="5"/>
  <c r="AG120" i="5"/>
  <c r="AH120" i="5"/>
  <c r="AG121" i="5"/>
  <c r="AH121" i="5"/>
  <c r="O133" i="7"/>
  <c r="AG122" i="5"/>
  <c r="AH122" i="5"/>
  <c r="O134" i="7"/>
  <c r="AG123" i="5"/>
  <c r="AH123" i="5"/>
  <c r="AG124" i="5"/>
  <c r="AH124" i="5"/>
  <c r="O136" i="7"/>
  <c r="AG125" i="5"/>
  <c r="AH125" i="5"/>
  <c r="O137" i="7"/>
  <c r="AG126" i="5"/>
  <c r="AH126" i="5"/>
  <c r="AG127" i="5"/>
  <c r="AH127" i="5"/>
  <c r="AG128" i="5"/>
  <c r="AH128" i="5"/>
  <c r="AG129" i="5"/>
  <c r="AH129" i="5"/>
  <c r="AG130" i="5"/>
  <c r="AH130" i="5"/>
  <c r="AG131" i="5"/>
  <c r="AH131" i="5"/>
  <c r="AG132" i="5"/>
  <c r="AH132" i="5"/>
  <c r="AG133" i="5"/>
  <c r="AH133" i="5"/>
  <c r="O145" i="7"/>
  <c r="AG134" i="5"/>
  <c r="AH134" i="5"/>
  <c r="AG135" i="5"/>
  <c r="AH135" i="5"/>
  <c r="AG136" i="5"/>
  <c r="AH136" i="5"/>
  <c r="AG137" i="5"/>
  <c r="AH137" i="5"/>
  <c r="O149" i="7"/>
  <c r="AG138" i="5"/>
  <c r="AH138" i="5"/>
  <c r="AG139" i="5"/>
  <c r="AH139" i="5"/>
  <c r="O151" i="7"/>
  <c r="AG140" i="5"/>
  <c r="AH140" i="5"/>
  <c r="AG141" i="5"/>
  <c r="AH141" i="5"/>
  <c r="O153" i="7"/>
  <c r="AG142" i="5"/>
  <c r="AH142" i="5"/>
  <c r="AG143" i="5"/>
  <c r="AH143" i="5"/>
  <c r="AG144" i="5"/>
  <c r="AH144" i="5"/>
  <c r="AG145" i="5"/>
  <c r="AH145" i="5"/>
  <c r="O157" i="7"/>
  <c r="AG146" i="5"/>
  <c r="AH146" i="5"/>
  <c r="O158" i="7"/>
  <c r="AG147" i="5"/>
  <c r="AH147" i="5"/>
  <c r="AG148" i="5"/>
  <c r="AH148" i="5"/>
  <c r="O160" i="7"/>
  <c r="AG149" i="5"/>
  <c r="AH149" i="5"/>
  <c r="O161" i="7"/>
  <c r="AG150" i="5"/>
  <c r="AH150" i="5"/>
  <c r="AG151" i="5"/>
  <c r="AH151" i="5"/>
  <c r="AG152" i="5"/>
  <c r="AH152" i="5"/>
  <c r="AG153" i="5"/>
  <c r="AH153" i="5"/>
  <c r="O165" i="7"/>
  <c r="AG154" i="5"/>
  <c r="AH154" i="5"/>
  <c r="O166" i="7"/>
  <c r="AG155" i="5"/>
  <c r="AH155" i="5"/>
  <c r="O167" i="7"/>
  <c r="AG156" i="5"/>
  <c r="AH156" i="5"/>
  <c r="AG157" i="5"/>
  <c r="AH157" i="5"/>
  <c r="AG158" i="5"/>
  <c r="AH158" i="5"/>
  <c r="AG159" i="5"/>
  <c r="AH159" i="5"/>
  <c r="AG160" i="5"/>
  <c r="AH160" i="5"/>
  <c r="AG161" i="5"/>
  <c r="AH161" i="5"/>
  <c r="O173" i="7"/>
  <c r="AG162" i="5"/>
  <c r="AH162" i="5"/>
  <c r="O174" i="7"/>
  <c r="AG163" i="5"/>
  <c r="AH163" i="5"/>
  <c r="O175" i="7"/>
  <c r="AG164" i="5"/>
  <c r="AH164" i="5"/>
  <c r="O176" i="7"/>
  <c r="AG165" i="5"/>
  <c r="AH165" i="5"/>
  <c r="O177" i="7"/>
  <c r="AG166" i="5"/>
  <c r="AH166" i="5"/>
  <c r="AG167" i="5"/>
  <c r="AH167" i="5"/>
  <c r="AG168" i="5"/>
  <c r="AH168" i="5"/>
  <c r="AG169" i="5"/>
  <c r="AH169" i="5"/>
  <c r="O181" i="7"/>
  <c r="AG170" i="5"/>
  <c r="AH170" i="5"/>
  <c r="O182" i="7"/>
  <c r="AG171" i="5"/>
  <c r="AH171" i="5"/>
  <c r="O183" i="7"/>
  <c r="AG172" i="5"/>
  <c r="AH172" i="5"/>
  <c r="AG173" i="5"/>
  <c r="AH173" i="5"/>
  <c r="O185" i="7"/>
  <c r="AG174" i="5"/>
  <c r="AH174" i="5"/>
  <c r="AG175" i="5"/>
  <c r="AH175" i="5"/>
  <c r="AG176" i="5"/>
  <c r="AH176" i="5"/>
  <c r="AG177" i="5"/>
  <c r="AH177" i="5"/>
  <c r="AG178" i="5"/>
  <c r="AH178" i="5"/>
  <c r="AG179" i="5"/>
  <c r="AH179" i="5"/>
  <c r="O191" i="7"/>
  <c r="AG180" i="5"/>
  <c r="AH180" i="5"/>
  <c r="AG181" i="5"/>
  <c r="AH181" i="5"/>
  <c r="O193" i="7"/>
  <c r="AG182" i="5"/>
  <c r="AH182" i="5"/>
  <c r="AG183" i="5"/>
  <c r="AH183" i="5"/>
  <c r="AG184" i="5"/>
  <c r="AH184" i="5"/>
  <c r="AG185" i="5"/>
  <c r="AH185" i="5"/>
  <c r="AG186" i="5"/>
  <c r="AH186" i="5"/>
  <c r="AG187" i="5"/>
  <c r="AH187" i="5"/>
  <c r="O199" i="7"/>
  <c r="AG188" i="5"/>
  <c r="AH188" i="5"/>
  <c r="AG189" i="5"/>
  <c r="AH189" i="5"/>
  <c r="AG190" i="5"/>
  <c r="AH190" i="5"/>
  <c r="AG191" i="5"/>
  <c r="AH191" i="5"/>
  <c r="AG192" i="5"/>
  <c r="AH192" i="5"/>
  <c r="AG193" i="5"/>
  <c r="AH193" i="5"/>
  <c r="AG194" i="5"/>
  <c r="AH194" i="5"/>
  <c r="O206" i="7"/>
  <c r="AG195" i="5"/>
  <c r="AH195" i="5"/>
  <c r="O207" i="7"/>
  <c r="AG196" i="5"/>
  <c r="AH196" i="5"/>
  <c r="AG197" i="5"/>
  <c r="AH197" i="5"/>
  <c r="AG198" i="5"/>
  <c r="AH198" i="5"/>
  <c r="AG199" i="5"/>
  <c r="AH199" i="5"/>
  <c r="AG200" i="5"/>
  <c r="AH200" i="5"/>
  <c r="AG201" i="5"/>
  <c r="AH201" i="5"/>
  <c r="AG202" i="5"/>
  <c r="AH202" i="5"/>
  <c r="AG203" i="5"/>
  <c r="AH203" i="5"/>
  <c r="O215" i="7"/>
  <c r="AG204" i="5"/>
  <c r="AH204" i="5"/>
  <c r="AG205" i="5"/>
  <c r="AH205" i="5"/>
  <c r="AG206" i="5"/>
  <c r="AH206" i="5"/>
  <c r="AG207" i="5"/>
  <c r="AH207" i="5"/>
  <c r="AG208" i="5"/>
  <c r="AH208" i="5"/>
  <c r="AG209" i="5"/>
  <c r="AH209" i="5"/>
  <c r="AG210" i="5"/>
  <c r="AH210" i="5"/>
  <c r="AG211" i="5"/>
  <c r="AH211" i="5"/>
  <c r="O223" i="7"/>
  <c r="AG212" i="5"/>
  <c r="AH212" i="5"/>
  <c r="AG213" i="5"/>
  <c r="AH213" i="5"/>
  <c r="O225" i="7"/>
  <c r="AG214" i="5"/>
  <c r="AH214" i="5"/>
  <c r="AG215" i="5"/>
  <c r="AH215" i="5"/>
  <c r="AG216" i="5"/>
  <c r="AH216" i="5"/>
  <c r="AG217" i="5"/>
  <c r="AH217" i="5"/>
  <c r="AG218" i="5"/>
  <c r="AH218" i="5"/>
  <c r="AG219" i="5"/>
  <c r="AH219" i="5"/>
  <c r="O231" i="7"/>
  <c r="AG220" i="5"/>
  <c r="AH220" i="5"/>
  <c r="AG221" i="5"/>
  <c r="AH221" i="5"/>
  <c r="AG222" i="5"/>
  <c r="AH222" i="5"/>
  <c r="AG223" i="5"/>
  <c r="AH223" i="5"/>
  <c r="AG224" i="5"/>
  <c r="AH224" i="5"/>
  <c r="AG225" i="5"/>
  <c r="AH225" i="5"/>
  <c r="O237" i="7"/>
  <c r="AG226" i="5"/>
  <c r="AH226" i="5"/>
  <c r="O238" i="7"/>
  <c r="AG227" i="5"/>
  <c r="AH227" i="5"/>
  <c r="O239" i="7"/>
  <c r="AG228" i="5"/>
  <c r="AH228" i="5"/>
  <c r="O240" i="7"/>
  <c r="AG229" i="5"/>
  <c r="AH229" i="5"/>
  <c r="O241" i="7"/>
  <c r="AG230" i="5"/>
  <c r="AH230" i="5"/>
  <c r="AG231" i="5"/>
  <c r="AH231" i="5"/>
  <c r="AG232" i="5"/>
  <c r="AH232" i="5"/>
  <c r="AG233" i="5"/>
  <c r="AH233" i="5"/>
  <c r="AG234" i="5"/>
  <c r="AH234" i="5"/>
  <c r="AG235" i="5"/>
  <c r="AH235" i="5"/>
  <c r="O247" i="7"/>
  <c r="AG236" i="5"/>
  <c r="AH236" i="5"/>
  <c r="AG237" i="5"/>
  <c r="AH237" i="5"/>
  <c r="AG238" i="5"/>
  <c r="AH238" i="5"/>
  <c r="AG239" i="5"/>
  <c r="AH239" i="5"/>
  <c r="AG240" i="5"/>
  <c r="AH240" i="5"/>
  <c r="AG241" i="5"/>
  <c r="AH241" i="5"/>
  <c r="AG242" i="5"/>
  <c r="AH242" i="5"/>
  <c r="O254" i="7"/>
  <c r="AG243" i="5"/>
  <c r="AH243" i="5"/>
  <c r="O255" i="7"/>
  <c r="AG244" i="5"/>
  <c r="AH244" i="5"/>
  <c r="O256" i="7"/>
  <c r="AG245" i="5"/>
  <c r="AH245" i="5"/>
  <c r="AG246" i="5"/>
  <c r="AH246" i="5"/>
  <c r="AG247" i="5"/>
  <c r="AH247" i="5"/>
  <c r="O259" i="7"/>
  <c r="AG248" i="5"/>
  <c r="AH248" i="5"/>
  <c r="AG249" i="5"/>
  <c r="AH249" i="5"/>
  <c r="AG250" i="5"/>
  <c r="AH250" i="5"/>
  <c r="AG251" i="5"/>
  <c r="AH251" i="5"/>
  <c r="O263" i="7"/>
  <c r="AG252" i="5"/>
  <c r="AH252" i="5"/>
  <c r="AG253" i="5"/>
  <c r="AH253" i="5"/>
  <c r="AG254" i="5"/>
  <c r="AH254" i="5"/>
  <c r="AG255" i="5"/>
  <c r="AH255" i="5"/>
  <c r="AG256" i="5"/>
  <c r="AH256" i="5"/>
  <c r="AG257" i="5"/>
  <c r="AH257" i="5"/>
  <c r="AG258" i="5"/>
  <c r="AH258" i="5"/>
  <c r="O270" i="7"/>
  <c r="AG259" i="5"/>
  <c r="AH259" i="5"/>
  <c r="O271" i="7"/>
  <c r="AG260" i="5"/>
  <c r="AH260" i="5"/>
  <c r="O272" i="7"/>
  <c r="AG261" i="5"/>
  <c r="AH261" i="5"/>
  <c r="AG262" i="5"/>
  <c r="AH262" i="5"/>
  <c r="AG263" i="5"/>
  <c r="AH263" i="5"/>
  <c r="O275" i="7"/>
  <c r="AI263" i="5"/>
  <c r="P275" i="7"/>
  <c r="AG264" i="5"/>
  <c r="AH264" i="5"/>
  <c r="AG265" i="5"/>
  <c r="AH265" i="5"/>
  <c r="AG266" i="5"/>
  <c r="AH266" i="5"/>
  <c r="AG267" i="5"/>
  <c r="AH267" i="5"/>
  <c r="O279" i="7"/>
  <c r="AG268" i="5"/>
  <c r="AH268" i="5"/>
  <c r="AG269" i="5"/>
  <c r="AH269" i="5"/>
  <c r="AG270" i="5"/>
  <c r="AH270" i="5"/>
  <c r="AG271" i="5"/>
  <c r="AH271" i="5"/>
  <c r="AG272" i="5"/>
  <c r="AH272" i="5"/>
  <c r="AG273" i="5"/>
  <c r="AH273" i="5"/>
  <c r="O285" i="7"/>
  <c r="AG274" i="5"/>
  <c r="AH274" i="5"/>
  <c r="O286" i="7"/>
  <c r="AG275" i="5"/>
  <c r="AH275" i="5"/>
  <c r="O287" i="7"/>
  <c r="AG276" i="5"/>
  <c r="AH276" i="5"/>
  <c r="AG277" i="5"/>
  <c r="AH277" i="5"/>
  <c r="AG278" i="5"/>
  <c r="AH278" i="5"/>
  <c r="AG279" i="5"/>
  <c r="AH279" i="5"/>
  <c r="O291" i="7"/>
  <c r="AG280" i="5"/>
  <c r="AH280" i="5"/>
  <c r="AG281" i="5"/>
  <c r="AH281" i="5"/>
  <c r="AG282" i="5"/>
  <c r="AH282" i="5"/>
  <c r="AG283" i="5"/>
  <c r="AH283" i="5"/>
  <c r="O295" i="7"/>
  <c r="AG284" i="5"/>
  <c r="AH284" i="5"/>
  <c r="AG285" i="5"/>
  <c r="AH285" i="5"/>
  <c r="AG286" i="5"/>
  <c r="AH286" i="5"/>
  <c r="AG287" i="5"/>
  <c r="AH287" i="5"/>
  <c r="AG288" i="5"/>
  <c r="AH288" i="5"/>
  <c r="AG289" i="5"/>
  <c r="AH289" i="5"/>
  <c r="AG290" i="5"/>
  <c r="AH290" i="5"/>
  <c r="O302" i="7"/>
  <c r="AG291" i="5"/>
  <c r="AH291" i="5"/>
  <c r="O303" i="7"/>
  <c r="AG292" i="5"/>
  <c r="AH292" i="5"/>
  <c r="AG293" i="5"/>
  <c r="AH293" i="5"/>
  <c r="AG294" i="5"/>
  <c r="AH294" i="5"/>
  <c r="AG295" i="5"/>
  <c r="AH295" i="5"/>
  <c r="AG296" i="5"/>
  <c r="AH296" i="5"/>
  <c r="AG297" i="5"/>
  <c r="AH297" i="5"/>
  <c r="AG298" i="5"/>
  <c r="AH298" i="5"/>
  <c r="AG299" i="5"/>
  <c r="AH299" i="5"/>
  <c r="O311" i="7"/>
  <c r="AG300" i="5"/>
  <c r="AH300" i="5"/>
  <c r="AG301" i="5"/>
  <c r="AH301" i="5"/>
  <c r="AG302" i="5"/>
  <c r="AH302" i="5"/>
  <c r="AG303" i="5"/>
  <c r="AH303" i="5"/>
  <c r="AG304" i="5"/>
  <c r="AH304" i="5"/>
  <c r="AG305" i="5"/>
  <c r="AH305" i="5"/>
  <c r="O317" i="7"/>
  <c r="AG306" i="5"/>
  <c r="AH306" i="5"/>
  <c r="O318" i="7"/>
  <c r="AG307" i="5"/>
  <c r="AH307" i="5"/>
  <c r="O319" i="7"/>
  <c r="AG308" i="5"/>
  <c r="AH308" i="5"/>
  <c r="AG309" i="5"/>
  <c r="AH309" i="5"/>
  <c r="AG310" i="5"/>
  <c r="AH310" i="5"/>
  <c r="AG311" i="5"/>
  <c r="AH311" i="5"/>
  <c r="AG312" i="5"/>
  <c r="AH312" i="5"/>
  <c r="AG313" i="5"/>
  <c r="AH313" i="5"/>
  <c r="AG314" i="5"/>
  <c r="AH314" i="5"/>
  <c r="AG315" i="5"/>
  <c r="AH315" i="5"/>
  <c r="O327" i="7"/>
  <c r="AG316" i="5"/>
  <c r="AH316" i="5"/>
  <c r="AG317" i="5"/>
  <c r="AH317" i="5"/>
  <c r="AG318" i="5"/>
  <c r="AH318" i="5"/>
  <c r="AG319" i="5"/>
  <c r="AH319" i="5"/>
  <c r="AG320" i="5"/>
  <c r="AH320" i="5"/>
  <c r="AG321" i="5"/>
  <c r="AH321" i="5"/>
  <c r="O333" i="7"/>
  <c r="AG322" i="5"/>
  <c r="AH322" i="5"/>
  <c r="O334" i="7"/>
  <c r="AG323" i="5"/>
  <c r="AH323" i="5"/>
  <c r="O335" i="7"/>
  <c r="AG324" i="5"/>
  <c r="AH324" i="5"/>
  <c r="AG325" i="5"/>
  <c r="AH325" i="5"/>
  <c r="AG326" i="5"/>
  <c r="AH326" i="5"/>
  <c r="AG327" i="5"/>
  <c r="AH327" i="5"/>
  <c r="O339" i="7"/>
  <c r="AG328" i="5"/>
  <c r="AH328" i="5"/>
  <c r="AG329" i="5"/>
  <c r="AH329" i="5"/>
  <c r="AG330" i="5"/>
  <c r="AH330" i="5"/>
  <c r="AG331" i="5"/>
  <c r="AH331" i="5"/>
  <c r="O343" i="7"/>
  <c r="AG332" i="5"/>
  <c r="AH332" i="5"/>
  <c r="AG333" i="5"/>
  <c r="AH333" i="5"/>
  <c r="AG334" i="5"/>
  <c r="AH334" i="5"/>
  <c r="AG335" i="5"/>
  <c r="AH335" i="5"/>
  <c r="AG336" i="5"/>
  <c r="AH336" i="5"/>
  <c r="AG337" i="5"/>
  <c r="AH337" i="5"/>
  <c r="AG338" i="5"/>
  <c r="AH338" i="5"/>
  <c r="O350" i="7"/>
  <c r="AG339" i="5"/>
  <c r="AH339" i="5"/>
  <c r="O351" i="7"/>
  <c r="AG340" i="5"/>
  <c r="AH340" i="5"/>
  <c r="O352" i="7"/>
  <c r="AG341" i="5"/>
  <c r="AH341" i="5"/>
  <c r="O353" i="7"/>
  <c r="AG342" i="5"/>
  <c r="AH342" i="5"/>
  <c r="AG343" i="5"/>
  <c r="AH343" i="5"/>
  <c r="AG344" i="5"/>
  <c r="AH344" i="5"/>
  <c r="AG345" i="5"/>
  <c r="AH345" i="5"/>
  <c r="AG346" i="5"/>
  <c r="AH346" i="5"/>
  <c r="AG347" i="5"/>
  <c r="AH347" i="5"/>
  <c r="O359" i="7"/>
  <c r="AG348" i="5"/>
  <c r="AH348" i="5"/>
  <c r="AG349" i="5"/>
  <c r="AH349" i="5"/>
  <c r="AG350" i="5"/>
  <c r="AH350" i="5"/>
  <c r="AG351" i="5"/>
  <c r="AH351" i="5"/>
  <c r="AG352" i="5"/>
  <c r="AH352" i="5"/>
  <c r="AG353" i="5"/>
  <c r="AH353" i="5"/>
  <c r="AG354" i="5"/>
  <c r="AH354" i="5"/>
  <c r="AG355" i="5"/>
  <c r="AH355" i="5"/>
  <c r="O367" i="7"/>
  <c r="AG356" i="5"/>
  <c r="AH356" i="5"/>
  <c r="O368" i="7"/>
  <c r="AG357" i="5"/>
  <c r="AH357" i="5"/>
  <c r="O369" i="7"/>
  <c r="AG358" i="5"/>
  <c r="AH358" i="5"/>
  <c r="AG359" i="5"/>
  <c r="AH359" i="5"/>
  <c r="O371" i="7"/>
  <c r="AG360" i="5"/>
  <c r="AH360" i="5"/>
  <c r="AG361" i="5"/>
  <c r="AH361" i="5"/>
  <c r="AG362" i="5"/>
  <c r="AH362" i="5"/>
  <c r="AG363" i="5"/>
  <c r="AH363" i="5"/>
  <c r="O375" i="7"/>
  <c r="AG364" i="5"/>
  <c r="AH364" i="5"/>
  <c r="AG365" i="5"/>
  <c r="AH365" i="5"/>
  <c r="AG366" i="5"/>
  <c r="AH366" i="5"/>
  <c r="AG367" i="5"/>
  <c r="AH367" i="5"/>
  <c r="AG368" i="5"/>
  <c r="AH368" i="5"/>
  <c r="AG369" i="5"/>
  <c r="AH369" i="5"/>
  <c r="AG370" i="5"/>
  <c r="AH370" i="5"/>
  <c r="O382" i="7"/>
  <c r="AG371" i="5"/>
  <c r="AH371" i="5"/>
  <c r="O383" i="7"/>
  <c r="AG372" i="5"/>
  <c r="AH372" i="5"/>
  <c r="O384" i="7"/>
  <c r="AG373" i="5"/>
  <c r="AH373" i="5"/>
  <c r="AG374" i="5"/>
  <c r="AH374" i="5"/>
  <c r="AG375" i="5"/>
  <c r="AH375" i="5"/>
  <c r="AG376" i="5"/>
  <c r="AH376" i="5"/>
  <c r="AG377" i="5"/>
  <c r="AH377" i="5"/>
  <c r="AG378" i="5"/>
  <c r="AH378" i="5"/>
  <c r="AG379" i="5"/>
  <c r="AH379" i="5"/>
  <c r="O391" i="7"/>
  <c r="AG380" i="5"/>
  <c r="AH380" i="5"/>
  <c r="AG381" i="5"/>
  <c r="AH381" i="5"/>
  <c r="AG382" i="5"/>
  <c r="AH382" i="5"/>
  <c r="AG383" i="5"/>
  <c r="AH383" i="5"/>
  <c r="AG384" i="5"/>
  <c r="AH384" i="5"/>
  <c r="AG385" i="5"/>
  <c r="AH385" i="5"/>
  <c r="AG386" i="5"/>
  <c r="AH386" i="5"/>
  <c r="AG387" i="5"/>
  <c r="AH387" i="5"/>
  <c r="O399" i="7"/>
  <c r="AG388" i="5"/>
  <c r="AH388" i="5"/>
  <c r="O400" i="7"/>
  <c r="AG389" i="5"/>
  <c r="AH389" i="5"/>
  <c r="O401" i="7"/>
  <c r="AG390" i="5"/>
  <c r="AH390" i="5"/>
  <c r="AG391" i="5"/>
  <c r="AH391" i="5"/>
  <c r="AG392" i="5"/>
  <c r="AH392" i="5"/>
  <c r="AG393" i="5"/>
  <c r="AH393" i="5"/>
  <c r="AG394" i="5"/>
  <c r="AH394" i="5"/>
  <c r="AG395" i="5"/>
  <c r="AH395" i="5"/>
  <c r="O407" i="7"/>
  <c r="AG396" i="5"/>
  <c r="AH396" i="5"/>
  <c r="AG397" i="5"/>
  <c r="AH397" i="5"/>
  <c r="AG398" i="5"/>
  <c r="AH398" i="5"/>
  <c r="AG399" i="5"/>
  <c r="AH399" i="5"/>
  <c r="AG400" i="5"/>
  <c r="AH400" i="5"/>
  <c r="AG401" i="5"/>
  <c r="AH401" i="5"/>
  <c r="O413" i="7"/>
  <c r="AG402" i="5"/>
  <c r="AH402" i="5"/>
  <c r="AG403" i="5"/>
  <c r="AH403" i="5"/>
  <c r="O415" i="7"/>
  <c r="AG404" i="5"/>
  <c r="AH404" i="5"/>
  <c r="AG405" i="5"/>
  <c r="AH405" i="5"/>
  <c r="AG406" i="5"/>
  <c r="AH406" i="5"/>
  <c r="AG407" i="5"/>
  <c r="AH407" i="5"/>
  <c r="AG408" i="5"/>
  <c r="AH408" i="5"/>
  <c r="AG409" i="5"/>
  <c r="AH409" i="5"/>
  <c r="AG410" i="5"/>
  <c r="AH410" i="5"/>
  <c r="AG411" i="5"/>
  <c r="AH411" i="5"/>
  <c r="O423" i="7"/>
  <c r="AG412" i="5"/>
  <c r="AH412" i="5"/>
  <c r="AG413" i="5"/>
  <c r="AH413" i="5"/>
  <c r="AG414" i="5"/>
  <c r="AH414" i="5"/>
  <c r="AG415" i="5"/>
  <c r="AH415" i="5"/>
  <c r="AG416" i="5"/>
  <c r="AH416" i="5"/>
  <c r="AG417" i="5"/>
  <c r="AH417" i="5"/>
  <c r="AG418" i="5"/>
  <c r="AH418" i="5"/>
  <c r="O430" i="7"/>
  <c r="AG419" i="5"/>
  <c r="AH419" i="5"/>
  <c r="O431" i="7"/>
  <c r="AG420" i="5"/>
  <c r="AH420" i="5"/>
  <c r="O432" i="7"/>
  <c r="AG421" i="5"/>
  <c r="AH421" i="5"/>
  <c r="AG422" i="5"/>
  <c r="AH422" i="5"/>
  <c r="AG423" i="5"/>
  <c r="AH423" i="5"/>
  <c r="AG424" i="5"/>
  <c r="AH424" i="5"/>
  <c r="AG425" i="5"/>
  <c r="AH425" i="5"/>
  <c r="AG426" i="5"/>
  <c r="AH426" i="5"/>
  <c r="AG427" i="5"/>
  <c r="AH427" i="5"/>
  <c r="O439" i="7"/>
  <c r="AG428" i="5"/>
  <c r="AH428" i="5"/>
  <c r="AG429" i="5"/>
  <c r="AH429" i="5"/>
  <c r="AG430" i="5"/>
  <c r="AH430" i="5"/>
  <c r="AG431" i="5"/>
  <c r="AH431" i="5"/>
  <c r="AG432" i="5"/>
  <c r="AH432" i="5"/>
  <c r="AG433" i="5"/>
  <c r="AH433" i="5"/>
  <c r="O445" i="7"/>
  <c r="AG434" i="5"/>
  <c r="AH434" i="5"/>
  <c r="O446" i="7"/>
  <c r="AG435" i="5"/>
  <c r="AH435" i="5"/>
  <c r="O447" i="7"/>
  <c r="AG436" i="5"/>
  <c r="AH436" i="5"/>
  <c r="AG437" i="5"/>
  <c r="AH437" i="5"/>
  <c r="AG438" i="5"/>
  <c r="AH438" i="5"/>
  <c r="AG439" i="5"/>
  <c r="AH439" i="5"/>
  <c r="AG440" i="5"/>
  <c r="AH440" i="5"/>
  <c r="AG441" i="5"/>
  <c r="AH441" i="5"/>
  <c r="AG442" i="5"/>
  <c r="AH442" i="5"/>
  <c r="AG443" i="5"/>
  <c r="AH443" i="5"/>
  <c r="O455" i="7"/>
  <c r="AG444" i="5"/>
  <c r="AH444" i="5"/>
  <c r="AG445" i="5"/>
  <c r="AH445" i="5"/>
  <c r="AG446" i="5"/>
  <c r="AH446" i="5"/>
  <c r="AG447" i="5"/>
  <c r="AH447" i="5"/>
  <c r="AG448" i="5"/>
  <c r="AH448" i="5"/>
  <c r="AG449" i="5"/>
  <c r="AH449" i="5"/>
  <c r="AG450" i="5"/>
  <c r="AH450" i="5"/>
  <c r="AG451" i="5"/>
  <c r="AH451" i="5"/>
  <c r="O463" i="7"/>
  <c r="AG452" i="5"/>
  <c r="AH452" i="5"/>
  <c r="O464" i="7"/>
  <c r="AG453" i="5"/>
  <c r="AH453" i="5"/>
  <c r="O465" i="7"/>
  <c r="AG454" i="5"/>
  <c r="AH454" i="5"/>
  <c r="AG455" i="5"/>
  <c r="AH455" i="5"/>
  <c r="AG456" i="5"/>
  <c r="AH456" i="5"/>
  <c r="AG457" i="5"/>
  <c r="AH457" i="5"/>
  <c r="AG458" i="5"/>
  <c r="AH458" i="5"/>
  <c r="AG459" i="5"/>
  <c r="AH459" i="5"/>
  <c r="O471" i="7"/>
  <c r="AG460" i="5"/>
  <c r="AH460" i="5"/>
  <c r="AG461" i="5"/>
  <c r="AH461" i="5"/>
  <c r="AG462" i="5"/>
  <c r="AH462" i="5"/>
  <c r="AG463" i="5"/>
  <c r="AH463" i="5"/>
  <c r="AG464" i="5"/>
  <c r="AH464" i="5"/>
  <c r="AG465" i="5"/>
  <c r="AH465" i="5"/>
  <c r="AG466" i="5"/>
  <c r="AH466" i="5"/>
  <c r="AG467" i="5"/>
  <c r="AH467" i="5"/>
  <c r="O479" i="7"/>
  <c r="AG468" i="5"/>
  <c r="AH468" i="5"/>
  <c r="AG469" i="5"/>
  <c r="AH469" i="5"/>
  <c r="AG470" i="5"/>
  <c r="AH470" i="5"/>
  <c r="AG471" i="5"/>
  <c r="AH471" i="5"/>
  <c r="AG472" i="5"/>
  <c r="AH472" i="5"/>
  <c r="AG473" i="5"/>
  <c r="AH473" i="5"/>
  <c r="AG474" i="5"/>
  <c r="AH474" i="5"/>
  <c r="AG475" i="5"/>
  <c r="AH475" i="5"/>
  <c r="O487" i="7"/>
  <c r="AG476" i="5"/>
  <c r="AH476" i="5"/>
  <c r="AG477" i="5"/>
  <c r="AH477" i="5"/>
  <c r="AG478" i="5"/>
  <c r="AH478" i="5"/>
  <c r="AG479" i="5"/>
  <c r="AH479" i="5"/>
  <c r="AG480" i="5"/>
  <c r="AH480" i="5"/>
  <c r="AG481" i="5"/>
  <c r="AH481" i="5"/>
  <c r="AG482" i="5"/>
  <c r="AH482" i="5"/>
  <c r="AG483" i="5"/>
  <c r="AH483" i="5"/>
  <c r="O495" i="7"/>
  <c r="AG484" i="5"/>
  <c r="AH484" i="5"/>
  <c r="AG485" i="5"/>
  <c r="AH485" i="5"/>
  <c r="O497" i="7"/>
  <c r="AG486" i="5"/>
  <c r="AH486" i="5"/>
  <c r="AG487" i="5"/>
  <c r="AH487" i="5"/>
  <c r="O499" i="7"/>
  <c r="AG488" i="5"/>
  <c r="AH488" i="5"/>
  <c r="AG489" i="5"/>
  <c r="AH489" i="5"/>
  <c r="AG490" i="5"/>
  <c r="AH490" i="5"/>
  <c r="AG491" i="5"/>
  <c r="AH491" i="5"/>
  <c r="O503" i="7"/>
  <c r="AG492" i="5"/>
  <c r="AH492" i="5"/>
  <c r="AG493" i="5"/>
  <c r="AH493" i="5"/>
  <c r="AG494" i="5"/>
  <c r="AH494" i="5"/>
  <c r="AG495" i="5"/>
  <c r="AH495" i="5"/>
  <c r="AG496" i="5"/>
  <c r="AH496" i="5"/>
  <c r="AG497" i="5"/>
  <c r="AH497" i="5"/>
  <c r="AG498" i="5"/>
  <c r="AH498" i="5"/>
  <c r="AG499" i="5"/>
  <c r="AH499" i="5"/>
  <c r="O511" i="7"/>
  <c r="AG500" i="5"/>
  <c r="AH500" i="5"/>
  <c r="AG501" i="5"/>
  <c r="AH501" i="5"/>
  <c r="AG502" i="5"/>
  <c r="AH502" i="5"/>
  <c r="AG503" i="5"/>
  <c r="AH503" i="5"/>
  <c r="AG504" i="5"/>
  <c r="AH504" i="5"/>
  <c r="AG505" i="5"/>
  <c r="AH505" i="5"/>
  <c r="AG506" i="5"/>
  <c r="AH506" i="5"/>
  <c r="AG507" i="5"/>
  <c r="AH507" i="5"/>
  <c r="O519" i="7"/>
  <c r="AG508" i="5"/>
  <c r="AH508" i="5"/>
  <c r="AG509" i="5"/>
  <c r="AH509" i="5"/>
  <c r="AG510" i="5"/>
  <c r="AH510" i="5"/>
  <c r="AG511" i="5"/>
  <c r="AH511" i="5"/>
  <c r="AG512" i="5"/>
  <c r="AH512" i="5"/>
  <c r="AG513" i="5"/>
  <c r="AH513" i="5"/>
  <c r="O525" i="7"/>
  <c r="AG514" i="5"/>
  <c r="AH514" i="5"/>
  <c r="AG515" i="5"/>
  <c r="AH515" i="5"/>
  <c r="O527" i="7"/>
  <c r="AG516" i="5"/>
  <c r="AH516" i="5"/>
  <c r="AG517" i="5"/>
  <c r="AH517" i="5"/>
  <c r="AG518" i="5"/>
  <c r="AH518" i="5"/>
  <c r="AG519" i="5"/>
  <c r="AH519" i="5"/>
  <c r="O531" i="7"/>
  <c r="AG520" i="5"/>
  <c r="AH520" i="5"/>
  <c r="AG521" i="5"/>
  <c r="AH521" i="5"/>
  <c r="AG522" i="5"/>
  <c r="AH522" i="5"/>
  <c r="AG523" i="5"/>
  <c r="AH523" i="5"/>
  <c r="O535" i="7"/>
  <c r="AG524" i="5"/>
  <c r="AH524" i="5"/>
  <c r="AG525" i="5"/>
  <c r="AH525" i="5"/>
  <c r="AG526" i="5"/>
  <c r="AH526" i="5"/>
  <c r="AG527" i="5"/>
  <c r="AH527" i="5"/>
  <c r="AG528" i="5"/>
  <c r="AH528" i="5"/>
  <c r="AG529" i="5"/>
  <c r="AH529" i="5"/>
  <c r="O541" i="7"/>
  <c r="AG530" i="5"/>
  <c r="AH530" i="5"/>
  <c r="O542" i="7"/>
  <c r="AG531" i="5"/>
  <c r="AH531" i="5"/>
  <c r="O543" i="7"/>
  <c r="AG532" i="5"/>
  <c r="AH532" i="5"/>
  <c r="O544" i="7"/>
  <c r="AG533" i="5"/>
  <c r="AH533" i="5"/>
  <c r="O545" i="7"/>
  <c r="AG534" i="5"/>
  <c r="AH534" i="5"/>
  <c r="AG535" i="5"/>
  <c r="AH535" i="5"/>
  <c r="AG536" i="5"/>
  <c r="AH536" i="5"/>
  <c r="AG537" i="5"/>
  <c r="AH537" i="5"/>
  <c r="AG538" i="5"/>
  <c r="AH538" i="5"/>
  <c r="AG539" i="5"/>
  <c r="AH539" i="5"/>
  <c r="O551" i="7"/>
  <c r="AG540" i="5"/>
  <c r="AH540" i="5"/>
  <c r="AG541" i="5"/>
  <c r="AH541" i="5"/>
  <c r="AG542" i="5"/>
  <c r="AH542" i="5"/>
  <c r="AG543" i="5"/>
  <c r="AH543" i="5"/>
  <c r="AG544" i="5"/>
  <c r="AH544" i="5"/>
  <c r="AG545" i="5"/>
  <c r="AH545" i="5"/>
  <c r="AG546" i="5"/>
  <c r="AH546" i="5"/>
  <c r="AG547" i="5"/>
  <c r="AH547" i="5"/>
  <c r="O559" i="7"/>
  <c r="AG548" i="5"/>
  <c r="AH548" i="5"/>
  <c r="O560" i="7"/>
  <c r="AG549" i="5"/>
  <c r="AH549" i="5"/>
  <c r="AG550" i="5"/>
  <c r="AH550" i="5"/>
  <c r="AG551" i="5"/>
  <c r="AH551" i="5"/>
  <c r="AG552" i="5"/>
  <c r="AH552" i="5"/>
  <c r="AG553" i="5"/>
  <c r="AH553" i="5"/>
  <c r="AG554" i="5"/>
  <c r="AH554" i="5"/>
  <c r="AG555" i="5"/>
  <c r="AH555" i="5"/>
  <c r="O567" i="7"/>
  <c r="AG556" i="5"/>
  <c r="AH556" i="5"/>
  <c r="AG557" i="5"/>
  <c r="AH557" i="5"/>
  <c r="AG558" i="5"/>
  <c r="AH558" i="5"/>
  <c r="AG559" i="5"/>
  <c r="AH559" i="5"/>
  <c r="AG560" i="5"/>
  <c r="AH560" i="5"/>
  <c r="AG561" i="5"/>
  <c r="AH561" i="5"/>
  <c r="AG562" i="5"/>
  <c r="AH562" i="5"/>
  <c r="AG563" i="5"/>
  <c r="AH563" i="5"/>
  <c r="O575" i="7"/>
  <c r="AG564" i="5"/>
  <c r="AH564" i="5"/>
  <c r="O576" i="7"/>
  <c r="AG565" i="5"/>
  <c r="AH565" i="5"/>
  <c r="AG566" i="5"/>
  <c r="AH566" i="5"/>
  <c r="AG567" i="5"/>
  <c r="AH567" i="5"/>
  <c r="AG568" i="5"/>
  <c r="AH568" i="5"/>
  <c r="AG569" i="5"/>
  <c r="AH569" i="5"/>
  <c r="AG570" i="5"/>
  <c r="AH570" i="5"/>
  <c r="AG571" i="5"/>
  <c r="AH571" i="5"/>
  <c r="O583" i="7"/>
  <c r="AG572" i="5"/>
  <c r="AH572" i="5"/>
  <c r="AG573" i="5"/>
  <c r="AH573" i="5"/>
  <c r="AG574" i="5"/>
  <c r="AH574" i="5"/>
  <c r="AG575" i="5"/>
  <c r="AH575" i="5"/>
  <c r="AG576" i="5"/>
  <c r="AH576" i="5"/>
  <c r="AG577" i="5"/>
  <c r="AH577" i="5"/>
  <c r="AG578" i="5"/>
  <c r="AH578" i="5"/>
  <c r="AG579" i="5"/>
  <c r="AH579" i="5"/>
  <c r="O591" i="7"/>
  <c r="AG580" i="5"/>
  <c r="AH580" i="5"/>
  <c r="O592" i="7"/>
  <c r="AG581" i="5"/>
  <c r="AH581" i="5"/>
  <c r="AG582" i="5"/>
  <c r="AH582" i="5"/>
  <c r="AG583" i="5"/>
  <c r="AH583" i="5"/>
  <c r="AG584" i="5"/>
  <c r="AH584" i="5"/>
  <c r="AG585" i="5"/>
  <c r="AH585" i="5"/>
  <c r="AG586" i="5"/>
  <c r="AH586" i="5"/>
  <c r="AG587" i="5"/>
  <c r="AH587" i="5"/>
  <c r="O599" i="7"/>
  <c r="AG588" i="5"/>
  <c r="AH588" i="5"/>
  <c r="AG589" i="5"/>
  <c r="AH589" i="5"/>
  <c r="AG590" i="5"/>
  <c r="AH590" i="5"/>
  <c r="AG591" i="5"/>
  <c r="AH591" i="5"/>
  <c r="AG592" i="5"/>
  <c r="AH592" i="5"/>
  <c r="AG593" i="5"/>
  <c r="AH593" i="5"/>
  <c r="O605" i="7"/>
  <c r="AG594" i="5"/>
  <c r="AH594" i="5"/>
  <c r="AG595" i="5"/>
  <c r="AH595" i="5"/>
  <c r="O607" i="7"/>
  <c r="AG596" i="5"/>
  <c r="AH596" i="5"/>
  <c r="AG597" i="5"/>
  <c r="AH597" i="5"/>
  <c r="AG598" i="5"/>
  <c r="AH598" i="5"/>
  <c r="AG599" i="5"/>
  <c r="AH599" i="5"/>
  <c r="O611" i="7"/>
  <c r="AG600" i="5"/>
  <c r="AH600" i="5"/>
  <c r="AG601" i="5"/>
  <c r="AH601" i="5"/>
  <c r="AG602" i="5"/>
  <c r="AH602" i="5"/>
  <c r="AG603" i="5"/>
  <c r="AH603" i="5"/>
  <c r="O615" i="7"/>
  <c r="AG604" i="5"/>
  <c r="AH604" i="5"/>
  <c r="AG605" i="5"/>
  <c r="AH605" i="5"/>
  <c r="AG606" i="5"/>
  <c r="AH606" i="5"/>
  <c r="AG607" i="5"/>
  <c r="AH607" i="5"/>
  <c r="AG608" i="5"/>
  <c r="AH608" i="5"/>
  <c r="AG609" i="5"/>
  <c r="AH609" i="5"/>
  <c r="AG610" i="5"/>
  <c r="AH610" i="5"/>
  <c r="AG611" i="5"/>
  <c r="AH611" i="5"/>
  <c r="O623" i="7"/>
  <c r="AG612" i="5"/>
  <c r="AH612" i="5"/>
  <c r="AG613" i="5"/>
  <c r="AH613" i="5"/>
  <c r="AG614" i="5"/>
  <c r="AH614" i="5"/>
  <c r="AG615" i="5"/>
  <c r="AH615" i="5"/>
  <c r="AG616" i="5"/>
  <c r="AH616" i="5"/>
  <c r="AG617" i="5"/>
  <c r="AH617" i="5"/>
  <c r="AG618" i="5"/>
  <c r="AH618" i="5"/>
  <c r="AG619" i="5"/>
  <c r="AH619" i="5"/>
  <c r="O631" i="7"/>
  <c r="AG620" i="5"/>
  <c r="AH620" i="5"/>
  <c r="AG621" i="5"/>
  <c r="AH621" i="5"/>
  <c r="AG622" i="5"/>
  <c r="AH622" i="5"/>
  <c r="AG623" i="5"/>
  <c r="AH623" i="5"/>
  <c r="AG624" i="5"/>
  <c r="AH624" i="5"/>
  <c r="AG625" i="5"/>
  <c r="AH625" i="5"/>
  <c r="AG626" i="5"/>
  <c r="AH626" i="5"/>
  <c r="AG627" i="5"/>
  <c r="AH627" i="5"/>
  <c r="O639" i="7"/>
  <c r="AG628" i="5"/>
  <c r="AH628" i="5"/>
  <c r="AG629" i="5"/>
  <c r="AH629" i="5"/>
  <c r="AG630" i="5"/>
  <c r="AH630" i="5"/>
  <c r="AG631" i="5"/>
  <c r="AH631" i="5"/>
  <c r="AG632" i="5"/>
  <c r="AH632" i="5"/>
  <c r="AG633" i="5"/>
  <c r="AH633" i="5"/>
  <c r="AG634" i="5"/>
  <c r="AH634" i="5"/>
  <c r="AG635" i="5"/>
  <c r="AH635" i="5"/>
  <c r="O647" i="7"/>
  <c r="AG636" i="5"/>
  <c r="AH636" i="5"/>
  <c r="AG637" i="5"/>
  <c r="AH637" i="5"/>
  <c r="AG638" i="5"/>
  <c r="AH638" i="5"/>
  <c r="AG639" i="5"/>
  <c r="AH639" i="5"/>
  <c r="AG640" i="5"/>
  <c r="AH640" i="5"/>
  <c r="AG641" i="5"/>
  <c r="AH641" i="5"/>
  <c r="O653" i="7"/>
  <c r="AG642" i="5"/>
  <c r="AH642" i="5"/>
  <c r="AG643" i="5"/>
  <c r="AH643" i="5"/>
  <c r="O655" i="7"/>
  <c r="AG644" i="5"/>
  <c r="AH644" i="5"/>
  <c r="O656" i="7"/>
  <c r="AG645" i="5"/>
  <c r="AH645" i="5"/>
  <c r="O657" i="7"/>
  <c r="AG646" i="5"/>
  <c r="AH646" i="5"/>
  <c r="AG647" i="5"/>
  <c r="AH647" i="5"/>
  <c r="O659" i="7"/>
  <c r="AG648" i="5"/>
  <c r="AH648" i="5"/>
  <c r="AG649" i="5"/>
  <c r="AH649" i="5"/>
  <c r="AG650" i="5"/>
  <c r="AH650" i="5"/>
  <c r="AG651" i="5"/>
  <c r="AH651" i="5"/>
  <c r="O663" i="7"/>
  <c r="AG652" i="5"/>
  <c r="AH652" i="5"/>
  <c r="AG653" i="5"/>
  <c r="AH653" i="5"/>
  <c r="AG654" i="5"/>
  <c r="AH654" i="5"/>
  <c r="AG655" i="5"/>
  <c r="AH655" i="5"/>
  <c r="AG656" i="5"/>
  <c r="AH656" i="5"/>
  <c r="AI656" i="5"/>
  <c r="AG657" i="5"/>
  <c r="AH657" i="5"/>
  <c r="AI657" i="5"/>
  <c r="AG658" i="5"/>
  <c r="AH658" i="5"/>
  <c r="AI658" i="5"/>
  <c r="AG659" i="5"/>
  <c r="AH659" i="5"/>
  <c r="AI659" i="5"/>
  <c r="AG660" i="5"/>
  <c r="AH660" i="5"/>
  <c r="AI660" i="5"/>
  <c r="AG661" i="5"/>
  <c r="AH661" i="5"/>
  <c r="AI661" i="5"/>
  <c r="AG662" i="5"/>
  <c r="AH662" i="5"/>
  <c r="AI662" i="5"/>
  <c r="AA6" i="5"/>
  <c r="AM662" i="5"/>
  <c r="AM661" i="5"/>
  <c r="AM660" i="5"/>
  <c r="AM659" i="5"/>
  <c r="AM658" i="5"/>
  <c r="AM657" i="5"/>
  <c r="AM656" i="5"/>
  <c r="AM655" i="5"/>
  <c r="AM654" i="5"/>
  <c r="AM653" i="5"/>
  <c r="AM652" i="5"/>
  <c r="AM651" i="5"/>
  <c r="AM650" i="5"/>
  <c r="AM649" i="5"/>
  <c r="AM648" i="5"/>
  <c r="AM647" i="5"/>
  <c r="AM646" i="5"/>
  <c r="AM645" i="5"/>
  <c r="AM644" i="5"/>
  <c r="AM643" i="5"/>
  <c r="AM642" i="5"/>
  <c r="AM641" i="5"/>
  <c r="AM640" i="5"/>
  <c r="AM639" i="5"/>
  <c r="AM638" i="5"/>
  <c r="AM637" i="5"/>
  <c r="AM636" i="5"/>
  <c r="AM635" i="5"/>
  <c r="AM634" i="5"/>
  <c r="AM633" i="5"/>
  <c r="AM632" i="5"/>
  <c r="AM631" i="5"/>
  <c r="AM630" i="5"/>
  <c r="AM629" i="5"/>
  <c r="AM628" i="5"/>
  <c r="AM627" i="5"/>
  <c r="AM626" i="5"/>
  <c r="AM625" i="5"/>
  <c r="AM624" i="5"/>
  <c r="AM623" i="5"/>
  <c r="AM622" i="5"/>
  <c r="AM621" i="5"/>
  <c r="AM620" i="5"/>
  <c r="AM619" i="5"/>
  <c r="AM618" i="5"/>
  <c r="AM617" i="5"/>
  <c r="AM616" i="5"/>
  <c r="AM615" i="5"/>
  <c r="AM614" i="5"/>
  <c r="AM613" i="5"/>
  <c r="AM612" i="5"/>
  <c r="AM611" i="5"/>
  <c r="AM610" i="5"/>
  <c r="AM609" i="5"/>
  <c r="AM608" i="5"/>
  <c r="AM607" i="5"/>
  <c r="AM606" i="5"/>
  <c r="AM605" i="5"/>
  <c r="AM604" i="5"/>
  <c r="AM603" i="5"/>
  <c r="AM602" i="5"/>
  <c r="AM601" i="5"/>
  <c r="AM600" i="5"/>
  <c r="AM599" i="5"/>
  <c r="AM598" i="5"/>
  <c r="AM597" i="5"/>
  <c r="AM596" i="5"/>
  <c r="AM595" i="5"/>
  <c r="AM594" i="5"/>
  <c r="AM593" i="5"/>
  <c r="AM592" i="5"/>
  <c r="AM591" i="5"/>
  <c r="AM590" i="5"/>
  <c r="AM589" i="5"/>
  <c r="AM588" i="5"/>
  <c r="AM587" i="5"/>
  <c r="AM586" i="5"/>
  <c r="AM585" i="5"/>
  <c r="AM584" i="5"/>
  <c r="AM583" i="5"/>
  <c r="AM582" i="5"/>
  <c r="AM581" i="5"/>
  <c r="AM580" i="5"/>
  <c r="AM579" i="5"/>
  <c r="AM578" i="5"/>
  <c r="AM577" i="5"/>
  <c r="AM576" i="5"/>
  <c r="AM575" i="5"/>
  <c r="AM574" i="5"/>
  <c r="AM573" i="5"/>
  <c r="AM572" i="5"/>
  <c r="AM571" i="5"/>
  <c r="AM570" i="5"/>
  <c r="AM569" i="5"/>
  <c r="AM568" i="5"/>
  <c r="AM567" i="5"/>
  <c r="AM566" i="5"/>
  <c r="AM565" i="5"/>
  <c r="AM564" i="5"/>
  <c r="AM563" i="5"/>
  <c r="AM562" i="5"/>
  <c r="AM561" i="5"/>
  <c r="AM560" i="5"/>
  <c r="AM559" i="5"/>
  <c r="AM558" i="5"/>
  <c r="AM557" i="5"/>
  <c r="AM556" i="5"/>
  <c r="AM555" i="5"/>
  <c r="AM554" i="5"/>
  <c r="AM553" i="5"/>
  <c r="AM552" i="5"/>
  <c r="AM551" i="5"/>
  <c r="AM550" i="5"/>
  <c r="AM549" i="5"/>
  <c r="AM548" i="5"/>
  <c r="AM547" i="5"/>
  <c r="AM546" i="5"/>
  <c r="AM545" i="5"/>
  <c r="AM544" i="5"/>
  <c r="AM543" i="5"/>
  <c r="AM542" i="5"/>
  <c r="AM541" i="5"/>
  <c r="AM540" i="5"/>
  <c r="AM539" i="5"/>
  <c r="AM538" i="5"/>
  <c r="AM537" i="5"/>
  <c r="AM536" i="5"/>
  <c r="AM535" i="5"/>
  <c r="AM534" i="5"/>
  <c r="AM533" i="5"/>
  <c r="AM532" i="5"/>
  <c r="AM531" i="5"/>
  <c r="AM530" i="5"/>
  <c r="AM529" i="5"/>
  <c r="AM528" i="5"/>
  <c r="AM527" i="5"/>
  <c r="AM526" i="5"/>
  <c r="AM525" i="5"/>
  <c r="AM524" i="5"/>
  <c r="AM523" i="5"/>
  <c r="AM522" i="5"/>
  <c r="AM521" i="5"/>
  <c r="AM520" i="5"/>
  <c r="AM519" i="5"/>
  <c r="AM518" i="5"/>
  <c r="AM517" i="5"/>
  <c r="AM516" i="5"/>
  <c r="AM515" i="5"/>
  <c r="AM514" i="5"/>
  <c r="AM513" i="5"/>
  <c r="AM512" i="5"/>
  <c r="AM511" i="5"/>
  <c r="AM510" i="5"/>
  <c r="AM509" i="5"/>
  <c r="AM508" i="5"/>
  <c r="AM507" i="5"/>
  <c r="AM506" i="5"/>
  <c r="AM505" i="5"/>
  <c r="AM504" i="5"/>
  <c r="AM503" i="5"/>
  <c r="AM502" i="5"/>
  <c r="AM501" i="5"/>
  <c r="AM500" i="5"/>
  <c r="AM499" i="5"/>
  <c r="AM498" i="5"/>
  <c r="AM497" i="5"/>
  <c r="AM496" i="5"/>
  <c r="AM495" i="5"/>
  <c r="AM494" i="5"/>
  <c r="AM493" i="5"/>
  <c r="AM492" i="5"/>
  <c r="AM491" i="5"/>
  <c r="AM490" i="5"/>
  <c r="AM489" i="5"/>
  <c r="AM488" i="5"/>
  <c r="AM487" i="5"/>
  <c r="AM486" i="5"/>
  <c r="AM485" i="5"/>
  <c r="AM484" i="5"/>
  <c r="AM483" i="5"/>
  <c r="AM482" i="5"/>
  <c r="AM481" i="5"/>
  <c r="AM480" i="5"/>
  <c r="AM479" i="5"/>
  <c r="AM478" i="5"/>
  <c r="AM477" i="5"/>
  <c r="AM476" i="5"/>
  <c r="AM475" i="5"/>
  <c r="AM474" i="5"/>
  <c r="AM473" i="5"/>
  <c r="AM472" i="5"/>
  <c r="AM471" i="5"/>
  <c r="AM470" i="5"/>
  <c r="AM469" i="5"/>
  <c r="AM468" i="5"/>
  <c r="AM467" i="5"/>
  <c r="AM466" i="5"/>
  <c r="AM465" i="5"/>
  <c r="AM464" i="5"/>
  <c r="AM463" i="5"/>
  <c r="AM462" i="5"/>
  <c r="AM461" i="5"/>
  <c r="AM460" i="5"/>
  <c r="AM459" i="5"/>
  <c r="AM458" i="5"/>
  <c r="AM457" i="5"/>
  <c r="AM456" i="5"/>
  <c r="AM455" i="5"/>
  <c r="AM454" i="5"/>
  <c r="AM453" i="5"/>
  <c r="AM452" i="5"/>
  <c r="AM451" i="5"/>
  <c r="AM450" i="5"/>
  <c r="AM449" i="5"/>
  <c r="AM448" i="5"/>
  <c r="AM447" i="5"/>
  <c r="AM446" i="5"/>
  <c r="AM445" i="5"/>
  <c r="AM444" i="5"/>
  <c r="AM443" i="5"/>
  <c r="AM442" i="5"/>
  <c r="AM441" i="5"/>
  <c r="AM440" i="5"/>
  <c r="AM439" i="5"/>
  <c r="AM438" i="5"/>
  <c r="AM437" i="5"/>
  <c r="AM436" i="5"/>
  <c r="AM435" i="5"/>
  <c r="AM434" i="5"/>
  <c r="AM433" i="5"/>
  <c r="AM432" i="5"/>
  <c r="AM431" i="5"/>
  <c r="AM430" i="5"/>
  <c r="AM429" i="5"/>
  <c r="AM428" i="5"/>
  <c r="AM427" i="5"/>
  <c r="AM426" i="5"/>
  <c r="AM425" i="5"/>
  <c r="AM424" i="5"/>
  <c r="AM423" i="5"/>
  <c r="AM422" i="5"/>
  <c r="AM421" i="5"/>
  <c r="AM420" i="5"/>
  <c r="AM419" i="5"/>
  <c r="AM418" i="5"/>
  <c r="AM417" i="5"/>
  <c r="AM416" i="5"/>
  <c r="AM415" i="5"/>
  <c r="AM414" i="5"/>
  <c r="AM413" i="5"/>
  <c r="AM412" i="5"/>
  <c r="AM411" i="5"/>
  <c r="AM410" i="5"/>
  <c r="AM409" i="5"/>
  <c r="AM408" i="5"/>
  <c r="AM407" i="5"/>
  <c r="AM406" i="5"/>
  <c r="AM405" i="5"/>
  <c r="AM404" i="5"/>
  <c r="AM403" i="5"/>
  <c r="AM402" i="5"/>
  <c r="AM401" i="5"/>
  <c r="AM400" i="5"/>
  <c r="AM399" i="5"/>
  <c r="AM398" i="5"/>
  <c r="AM397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AM363" i="5"/>
  <c r="AM362" i="5"/>
  <c r="AM361" i="5"/>
  <c r="AM360" i="5"/>
  <c r="AM359" i="5"/>
  <c r="AM358" i="5"/>
  <c r="AM357" i="5"/>
  <c r="AM356" i="5"/>
  <c r="AM355" i="5"/>
  <c r="AM354" i="5"/>
  <c r="AM353" i="5"/>
  <c r="AM352" i="5"/>
  <c r="AM351" i="5"/>
  <c r="AM350" i="5"/>
  <c r="AM349" i="5"/>
  <c r="AM348" i="5"/>
  <c r="AM347" i="5"/>
  <c r="AM346" i="5"/>
  <c r="AM345" i="5"/>
  <c r="AM344" i="5"/>
  <c r="AM343" i="5"/>
  <c r="AM342" i="5"/>
  <c r="AM341" i="5"/>
  <c r="AM340" i="5"/>
  <c r="AM339" i="5"/>
  <c r="AM338" i="5"/>
  <c r="AM337" i="5"/>
  <c r="AM336" i="5"/>
  <c r="AM335" i="5"/>
  <c r="AM334" i="5"/>
  <c r="AM333" i="5"/>
  <c r="AM332" i="5"/>
  <c r="AM331" i="5"/>
  <c r="AM330" i="5"/>
  <c r="AM329" i="5"/>
  <c r="AM328" i="5"/>
  <c r="AM327" i="5"/>
  <c r="AM326" i="5"/>
  <c r="AM325" i="5"/>
  <c r="AM324" i="5"/>
  <c r="AM323" i="5"/>
  <c r="AM322" i="5"/>
  <c r="AM321" i="5"/>
  <c r="AM320" i="5"/>
  <c r="AM319" i="5"/>
  <c r="AM318" i="5"/>
  <c r="AM317" i="5"/>
  <c r="AM316" i="5"/>
  <c r="AM315" i="5"/>
  <c r="AM314" i="5"/>
  <c r="AM313" i="5"/>
  <c r="AM312" i="5"/>
  <c r="AM311" i="5"/>
  <c r="AM310" i="5"/>
  <c r="AM309" i="5"/>
  <c r="AM308" i="5"/>
  <c r="AM307" i="5"/>
  <c r="AM306" i="5"/>
  <c r="AM305" i="5"/>
  <c r="AM304" i="5"/>
  <c r="AM303" i="5"/>
  <c r="AM302" i="5"/>
  <c r="AM301" i="5"/>
  <c r="AM300" i="5"/>
  <c r="AM299" i="5"/>
  <c r="AM298" i="5"/>
  <c r="AM297" i="5"/>
  <c r="AM296" i="5"/>
  <c r="AM295" i="5"/>
  <c r="AM294" i="5"/>
  <c r="AM293" i="5"/>
  <c r="AM292" i="5"/>
  <c r="AM291" i="5"/>
  <c r="AM290" i="5"/>
  <c r="AM289" i="5"/>
  <c r="AM288" i="5"/>
  <c r="AM287" i="5"/>
  <c r="AM286" i="5"/>
  <c r="AM285" i="5"/>
  <c r="AM284" i="5"/>
  <c r="AM283" i="5"/>
  <c r="AM282" i="5"/>
  <c r="AM281" i="5"/>
  <c r="AM280" i="5"/>
  <c r="AM279" i="5"/>
  <c r="AM278" i="5"/>
  <c r="AM277" i="5"/>
  <c r="AM276" i="5"/>
  <c r="AM275" i="5"/>
  <c r="AM274" i="5"/>
  <c r="AM273" i="5"/>
  <c r="AM272" i="5"/>
  <c r="AM271" i="5"/>
  <c r="AM270" i="5"/>
  <c r="AM269" i="5"/>
  <c r="AM268" i="5"/>
  <c r="AM267" i="5"/>
  <c r="AM266" i="5"/>
  <c r="AM265" i="5"/>
  <c r="AM264" i="5"/>
  <c r="AM263" i="5"/>
  <c r="AM262" i="5"/>
  <c r="AM261" i="5"/>
  <c r="AM260" i="5"/>
  <c r="AM259" i="5"/>
  <c r="AM258" i="5"/>
  <c r="AM257" i="5"/>
  <c r="AM256" i="5"/>
  <c r="AM255" i="5"/>
  <c r="AM254" i="5"/>
  <c r="AM253" i="5"/>
  <c r="AM252" i="5"/>
  <c r="AM251" i="5"/>
  <c r="AM250" i="5"/>
  <c r="AM249" i="5"/>
  <c r="AM248" i="5"/>
  <c r="AM247" i="5"/>
  <c r="AM246" i="5"/>
  <c r="AM245" i="5"/>
  <c r="AM244" i="5"/>
  <c r="AM243" i="5"/>
  <c r="AM242" i="5"/>
  <c r="AM241" i="5"/>
  <c r="AM240" i="5"/>
  <c r="AM239" i="5"/>
  <c r="AM238" i="5"/>
  <c r="AM237" i="5"/>
  <c r="AM236" i="5"/>
  <c r="AM235" i="5"/>
  <c r="AM234" i="5"/>
  <c r="AM233" i="5"/>
  <c r="AM232" i="5"/>
  <c r="AM231" i="5"/>
  <c r="AM230" i="5"/>
  <c r="AM229" i="5"/>
  <c r="AM228" i="5"/>
  <c r="AM227" i="5"/>
  <c r="AM226" i="5"/>
  <c r="AM225" i="5"/>
  <c r="AM224" i="5"/>
  <c r="AM223" i="5"/>
  <c r="AM222" i="5"/>
  <c r="AM221" i="5"/>
  <c r="AM220" i="5"/>
  <c r="AM219" i="5"/>
  <c r="AM218" i="5"/>
  <c r="AM217" i="5"/>
  <c r="AM216" i="5"/>
  <c r="AM215" i="5"/>
  <c r="AM214" i="5"/>
  <c r="AM213" i="5"/>
  <c r="AM212" i="5"/>
  <c r="AM211" i="5"/>
  <c r="AM210" i="5"/>
  <c r="AM209" i="5"/>
  <c r="AM208" i="5"/>
  <c r="AM207" i="5"/>
  <c r="AM206" i="5"/>
  <c r="AM205" i="5"/>
  <c r="AM204" i="5"/>
  <c r="AM203" i="5"/>
  <c r="AM202" i="5"/>
  <c r="AM201" i="5"/>
  <c r="AM200" i="5"/>
  <c r="AM199" i="5"/>
  <c r="AM198" i="5"/>
  <c r="AM197" i="5"/>
  <c r="AM196" i="5"/>
  <c r="AM195" i="5"/>
  <c r="AM194" i="5"/>
  <c r="AM193" i="5"/>
  <c r="AM192" i="5"/>
  <c r="AM191" i="5"/>
  <c r="AM190" i="5"/>
  <c r="AM189" i="5"/>
  <c r="AM188" i="5"/>
  <c r="AM187" i="5"/>
  <c r="AM186" i="5"/>
  <c r="AM185" i="5"/>
  <c r="AM184" i="5"/>
  <c r="AM183" i="5"/>
  <c r="AM182" i="5"/>
  <c r="AM181" i="5"/>
  <c r="AM180" i="5"/>
  <c r="AM179" i="5"/>
  <c r="AM178" i="5"/>
  <c r="AM177" i="5"/>
  <c r="AM176" i="5"/>
  <c r="AM175" i="5"/>
  <c r="AM174" i="5"/>
  <c r="AM173" i="5"/>
  <c r="AM172" i="5"/>
  <c r="AM171" i="5"/>
  <c r="AM170" i="5"/>
  <c r="AM169" i="5"/>
  <c r="AM168" i="5"/>
  <c r="AM167" i="5"/>
  <c r="AM166" i="5"/>
  <c r="AM165" i="5"/>
  <c r="AM164" i="5"/>
  <c r="AM163" i="5"/>
  <c r="AM162" i="5"/>
  <c r="AM161" i="5"/>
  <c r="AM160" i="5"/>
  <c r="AM159" i="5"/>
  <c r="AM158" i="5"/>
  <c r="AM157" i="5"/>
  <c r="AM156" i="5"/>
  <c r="AM155" i="5"/>
  <c r="AM154" i="5"/>
  <c r="AM153" i="5"/>
  <c r="AM152" i="5"/>
  <c r="AM151" i="5"/>
  <c r="AM150" i="5"/>
  <c r="AM149" i="5"/>
  <c r="AM148" i="5"/>
  <c r="AM147" i="5"/>
  <c r="AM146" i="5"/>
  <c r="AM145" i="5"/>
  <c r="AM144" i="5"/>
  <c r="AM143" i="5"/>
  <c r="AM142" i="5"/>
  <c r="AM141" i="5"/>
  <c r="AM140" i="5"/>
  <c r="AM139" i="5"/>
  <c r="AM138" i="5"/>
  <c r="AM137" i="5"/>
  <c r="AM136" i="5"/>
  <c r="AM135" i="5"/>
  <c r="AM134" i="5"/>
  <c r="AM133" i="5"/>
  <c r="AM132" i="5"/>
  <c r="AM131" i="5"/>
  <c r="AM130" i="5"/>
  <c r="AM129" i="5"/>
  <c r="AM128" i="5"/>
  <c r="AM127" i="5"/>
  <c r="AM126" i="5"/>
  <c r="AM125" i="5"/>
  <c r="AM124" i="5"/>
  <c r="AM123" i="5"/>
  <c r="AM122" i="5"/>
  <c r="AM121" i="5"/>
  <c r="AM120" i="5"/>
  <c r="AM119" i="5"/>
  <c r="AM118" i="5"/>
  <c r="AM117" i="5"/>
  <c r="AM116" i="5"/>
  <c r="AM115" i="5"/>
  <c r="AM114" i="5"/>
  <c r="AM113" i="5"/>
  <c r="AM112" i="5"/>
  <c r="AM111" i="5"/>
  <c r="AM110" i="5"/>
  <c r="AM109" i="5"/>
  <c r="AM108" i="5"/>
  <c r="AM107" i="5"/>
  <c r="AM106" i="5"/>
  <c r="AM105" i="5"/>
  <c r="AM104" i="5"/>
  <c r="AM103" i="5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M12" i="5"/>
  <c r="AM11" i="5"/>
  <c r="AN11" i="5"/>
  <c r="AM10" i="5"/>
  <c r="AK1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N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N306" i="5"/>
  <c r="AK307" i="5"/>
  <c r="AK308" i="5"/>
  <c r="AK309" i="5"/>
  <c r="AK310" i="5"/>
  <c r="AN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N338" i="5"/>
  <c r="AK339" i="5"/>
  <c r="AK340" i="5"/>
  <c r="AK341" i="5"/>
  <c r="AK342" i="5"/>
  <c r="AK343" i="5"/>
  <c r="AK344" i="5"/>
  <c r="AK345" i="5"/>
  <c r="AK346" i="5"/>
  <c r="AN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N366" i="5"/>
  <c r="AK367" i="5"/>
  <c r="AK368" i="5"/>
  <c r="AK369" i="5"/>
  <c r="AK370" i="5"/>
  <c r="AN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N402" i="5"/>
  <c r="AK403" i="5"/>
  <c r="AK404" i="5"/>
  <c r="AK405" i="5"/>
  <c r="AK406" i="5"/>
  <c r="AN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N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N434" i="5"/>
  <c r="AK435" i="5"/>
  <c r="AK436" i="5"/>
  <c r="AK437" i="5"/>
  <c r="AK438" i="5"/>
  <c r="AN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N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N534" i="5"/>
  <c r="AK535" i="5"/>
  <c r="AK536" i="5"/>
  <c r="AK537" i="5"/>
  <c r="AK538" i="5"/>
  <c r="AK539" i="5"/>
  <c r="AK540" i="5"/>
  <c r="AK541" i="5"/>
  <c r="AK542" i="5"/>
  <c r="AN542" i="5"/>
  <c r="AK543" i="5"/>
  <c r="AK544" i="5"/>
  <c r="AK545" i="5"/>
  <c r="AK546" i="5"/>
  <c r="AN546" i="5"/>
  <c r="AK547" i="5"/>
  <c r="AK548" i="5"/>
  <c r="AK549" i="5"/>
  <c r="AK550" i="5"/>
  <c r="AK551" i="5"/>
  <c r="AK552" i="5"/>
  <c r="AK553" i="5"/>
  <c r="AK554" i="5"/>
  <c r="AN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N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N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N614" i="5"/>
  <c r="AK615" i="5"/>
  <c r="AK616" i="5"/>
  <c r="AK617" i="5"/>
  <c r="AK618" i="5"/>
  <c r="AK619" i="5"/>
  <c r="AK620" i="5"/>
  <c r="AK621" i="5"/>
  <c r="AK622" i="5"/>
  <c r="AN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N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N662" i="5"/>
  <c r="AN422" i="5"/>
  <c r="H89" i="1"/>
  <c r="H90" i="1"/>
  <c r="H88" i="1"/>
  <c r="I88" i="1"/>
  <c r="I89" i="1"/>
  <c r="I90" i="1"/>
  <c r="AY9" i="5"/>
  <c r="L10" i="5"/>
  <c r="M10" i="5"/>
  <c r="AA10" i="5"/>
  <c r="AB10" i="5"/>
  <c r="AC10" i="5"/>
  <c r="AQ10" i="5"/>
  <c r="AS10" i="5"/>
  <c r="AW10" i="5"/>
  <c r="AY10" i="5"/>
  <c r="AY11" i="5"/>
  <c r="AZ11" i="5"/>
  <c r="BA11" i="5"/>
  <c r="G12" i="5"/>
  <c r="L12" i="5"/>
  <c r="H12" i="5"/>
  <c r="M12" i="5"/>
  <c r="AA12" i="5"/>
  <c r="AB12" i="5"/>
  <c r="AC12" i="5"/>
  <c r="AQ12" i="5"/>
  <c r="AS12" i="5"/>
  <c r="AW12" i="5"/>
  <c r="AY12" i="5"/>
  <c r="G13" i="5"/>
  <c r="H13" i="5"/>
  <c r="AA13" i="5"/>
  <c r="AB13" i="5"/>
  <c r="AC13" i="5"/>
  <c r="AQ13" i="5"/>
  <c r="AS13" i="5"/>
  <c r="AW13" i="5"/>
  <c r="AY13" i="5"/>
  <c r="D14" i="5"/>
  <c r="G14" i="5"/>
  <c r="L14" i="5"/>
  <c r="H14" i="5"/>
  <c r="M14" i="5"/>
  <c r="AA14" i="5"/>
  <c r="AB14" i="5"/>
  <c r="AC14" i="5"/>
  <c r="AQ14" i="5"/>
  <c r="AS14" i="5"/>
  <c r="AW14" i="5"/>
  <c r="AY14" i="5"/>
  <c r="D15" i="5"/>
  <c r="G15" i="5"/>
  <c r="H15" i="5"/>
  <c r="M15" i="5"/>
  <c r="AA15" i="5"/>
  <c r="AB15" i="5"/>
  <c r="AC15" i="5"/>
  <c r="AQ15" i="5"/>
  <c r="AS15" i="5"/>
  <c r="AW15" i="5"/>
  <c r="AY15" i="5"/>
  <c r="D16" i="5"/>
  <c r="G16" i="5"/>
  <c r="L16" i="5"/>
  <c r="H16" i="5"/>
  <c r="M16" i="5"/>
  <c r="AA16" i="5"/>
  <c r="AB16" i="5"/>
  <c r="AC16" i="5"/>
  <c r="AQ16" i="5"/>
  <c r="AS16" i="5"/>
  <c r="AW16" i="5"/>
  <c r="AY16" i="5"/>
  <c r="D17" i="5"/>
  <c r="G17" i="5"/>
  <c r="L17" i="5"/>
  <c r="H17" i="5"/>
  <c r="M17" i="5"/>
  <c r="AA17" i="5"/>
  <c r="AB17" i="5"/>
  <c r="AC17" i="5"/>
  <c r="AQ17" i="5"/>
  <c r="AS17" i="5"/>
  <c r="AW17" i="5"/>
  <c r="AY17" i="5"/>
  <c r="D18" i="5"/>
  <c r="G18" i="5"/>
  <c r="L18" i="5"/>
  <c r="H18" i="5"/>
  <c r="M18" i="5"/>
  <c r="AA18" i="5"/>
  <c r="AB18" i="5"/>
  <c r="AC18" i="5"/>
  <c r="AQ18" i="5"/>
  <c r="AS18" i="5"/>
  <c r="AW18" i="5"/>
  <c r="AY18" i="5"/>
  <c r="D19" i="5"/>
  <c r="G19" i="5"/>
  <c r="H19" i="5"/>
  <c r="M19" i="5"/>
  <c r="AA19" i="5"/>
  <c r="AB19" i="5"/>
  <c r="AC19" i="5"/>
  <c r="AQ19" i="5"/>
  <c r="AS19" i="5"/>
  <c r="AW19" i="5"/>
  <c r="AY19" i="5"/>
  <c r="D20" i="5"/>
  <c r="G20" i="5"/>
  <c r="L20" i="5"/>
  <c r="H20" i="5"/>
  <c r="M20" i="5"/>
  <c r="AA20" i="5"/>
  <c r="AB20" i="5"/>
  <c r="AC20" i="5"/>
  <c r="AQ20" i="5"/>
  <c r="AS20" i="5"/>
  <c r="AW20" i="5"/>
  <c r="AY20" i="5"/>
  <c r="D21" i="5"/>
  <c r="G21" i="5"/>
  <c r="L21" i="5"/>
  <c r="H21" i="5"/>
  <c r="M21" i="5"/>
  <c r="AA21" i="5"/>
  <c r="AB21" i="5"/>
  <c r="AC21" i="5"/>
  <c r="AQ21" i="5"/>
  <c r="AS21" i="5"/>
  <c r="AW21" i="5"/>
  <c r="AY21" i="5"/>
  <c r="D22" i="5"/>
  <c r="G22" i="5"/>
  <c r="L22" i="5"/>
  <c r="V22" i="5"/>
  <c r="K34" i="7"/>
  <c r="H22" i="5"/>
  <c r="M22" i="5"/>
  <c r="AA22" i="5"/>
  <c r="AB22" i="5"/>
  <c r="AC22" i="5"/>
  <c r="AQ22" i="5"/>
  <c r="AS22" i="5"/>
  <c r="AW22" i="5"/>
  <c r="AY22" i="5"/>
  <c r="D23" i="5"/>
  <c r="G23" i="5"/>
  <c r="H23" i="5"/>
  <c r="M23" i="5"/>
  <c r="AA23" i="5"/>
  <c r="AB23" i="5"/>
  <c r="AC23" i="5"/>
  <c r="AQ23" i="5"/>
  <c r="AS23" i="5"/>
  <c r="AW23" i="5"/>
  <c r="AY23" i="5"/>
  <c r="D24" i="5"/>
  <c r="G24" i="5"/>
  <c r="L24" i="5"/>
  <c r="H24" i="5"/>
  <c r="M24" i="5"/>
  <c r="AA24" i="5"/>
  <c r="AB24" i="5"/>
  <c r="AC24" i="5"/>
  <c r="AQ24" i="5"/>
  <c r="AS24" i="5"/>
  <c r="AW24" i="5"/>
  <c r="AY24" i="5"/>
  <c r="D25" i="5"/>
  <c r="G25" i="5"/>
  <c r="L25" i="5"/>
  <c r="H25" i="5"/>
  <c r="M25" i="5"/>
  <c r="AA25" i="5"/>
  <c r="AB25" i="5"/>
  <c r="AC25" i="5"/>
  <c r="AQ25" i="5"/>
  <c r="AS25" i="5"/>
  <c r="AW25" i="5"/>
  <c r="AY25" i="5"/>
  <c r="D26" i="5"/>
  <c r="G26" i="5"/>
  <c r="L26" i="5"/>
  <c r="H26" i="5"/>
  <c r="M26" i="5"/>
  <c r="AA26" i="5"/>
  <c r="AB26" i="5"/>
  <c r="AC26" i="5"/>
  <c r="AQ26" i="5"/>
  <c r="AS26" i="5"/>
  <c r="AW26" i="5"/>
  <c r="AY26" i="5"/>
  <c r="D27" i="5"/>
  <c r="G27" i="5"/>
  <c r="H27" i="5"/>
  <c r="M27" i="5"/>
  <c r="AA27" i="5"/>
  <c r="AB27" i="5"/>
  <c r="AC27" i="5"/>
  <c r="AQ27" i="5"/>
  <c r="AS27" i="5"/>
  <c r="AW27" i="5"/>
  <c r="AY27" i="5"/>
  <c r="D28" i="5"/>
  <c r="G28" i="5"/>
  <c r="L28" i="5"/>
  <c r="H28" i="5"/>
  <c r="M28" i="5"/>
  <c r="AA28" i="5"/>
  <c r="AB28" i="5"/>
  <c r="AC28" i="5"/>
  <c r="AQ28" i="5"/>
  <c r="AS28" i="5"/>
  <c r="AW28" i="5"/>
  <c r="AY28" i="5"/>
  <c r="D29" i="5"/>
  <c r="G29" i="5"/>
  <c r="L29" i="5"/>
  <c r="V29" i="5"/>
  <c r="H29" i="5"/>
  <c r="M29" i="5"/>
  <c r="AA29" i="5"/>
  <c r="AB29" i="5"/>
  <c r="AC29" i="5"/>
  <c r="AQ29" i="5"/>
  <c r="AS29" i="5"/>
  <c r="AW29" i="5"/>
  <c r="AY29" i="5"/>
  <c r="D30" i="5"/>
  <c r="G30" i="5"/>
  <c r="L30" i="5"/>
  <c r="H30" i="5"/>
  <c r="M30" i="5"/>
  <c r="AA30" i="5"/>
  <c r="AB30" i="5"/>
  <c r="AC30" i="5"/>
  <c r="AQ30" i="5"/>
  <c r="AS30" i="5"/>
  <c r="AW30" i="5"/>
  <c r="AY30" i="5"/>
  <c r="D31" i="5"/>
  <c r="G31" i="5"/>
  <c r="H31" i="5"/>
  <c r="M31" i="5"/>
  <c r="AA31" i="5"/>
  <c r="AB31" i="5"/>
  <c r="AC31" i="5"/>
  <c r="AQ31" i="5"/>
  <c r="AS31" i="5"/>
  <c r="AW31" i="5"/>
  <c r="AY31" i="5"/>
  <c r="D32" i="5"/>
  <c r="G32" i="5"/>
  <c r="H32" i="5"/>
  <c r="M32" i="5"/>
  <c r="AA32" i="5"/>
  <c r="AB32" i="5"/>
  <c r="AC32" i="5"/>
  <c r="AQ32" i="5"/>
  <c r="AS32" i="5"/>
  <c r="AW32" i="5"/>
  <c r="AY32" i="5"/>
  <c r="D33" i="5"/>
  <c r="G33" i="5"/>
  <c r="L33" i="5"/>
  <c r="H33" i="5"/>
  <c r="M33" i="5"/>
  <c r="AA33" i="5"/>
  <c r="AB33" i="5"/>
  <c r="AC33" i="5"/>
  <c r="AQ33" i="5"/>
  <c r="AS33" i="5"/>
  <c r="AW33" i="5"/>
  <c r="AY33" i="5"/>
  <c r="D34" i="5"/>
  <c r="G34" i="5"/>
  <c r="H34" i="5"/>
  <c r="M34" i="5"/>
  <c r="AA34" i="5"/>
  <c r="AB34" i="5"/>
  <c r="AC34" i="5"/>
  <c r="AQ34" i="5"/>
  <c r="AS34" i="5"/>
  <c r="AW34" i="5"/>
  <c r="AY34" i="5"/>
  <c r="D35" i="5"/>
  <c r="G35" i="5"/>
  <c r="L35" i="5"/>
  <c r="H35" i="5"/>
  <c r="M35" i="5"/>
  <c r="AA35" i="5"/>
  <c r="AB35" i="5"/>
  <c r="AC35" i="5"/>
  <c r="AQ35" i="5"/>
  <c r="AS35" i="5"/>
  <c r="AW35" i="5"/>
  <c r="AY35" i="5"/>
  <c r="D36" i="5"/>
  <c r="G36" i="5"/>
  <c r="H36" i="5"/>
  <c r="M36" i="5"/>
  <c r="AA36" i="5"/>
  <c r="AB36" i="5"/>
  <c r="AC36" i="5"/>
  <c r="AQ36" i="5"/>
  <c r="AS36" i="5"/>
  <c r="AW36" i="5"/>
  <c r="AY36" i="5"/>
  <c r="D37" i="5"/>
  <c r="G37" i="5"/>
  <c r="L37" i="5"/>
  <c r="H37" i="5"/>
  <c r="M37" i="5"/>
  <c r="AA37" i="5"/>
  <c r="AB37" i="5"/>
  <c r="AC37" i="5"/>
  <c r="AQ37" i="5"/>
  <c r="AS37" i="5"/>
  <c r="AW37" i="5"/>
  <c r="AY37" i="5"/>
  <c r="D38" i="5"/>
  <c r="G38" i="5"/>
  <c r="L38" i="5"/>
  <c r="V38" i="5"/>
  <c r="H38" i="5"/>
  <c r="M38" i="5"/>
  <c r="AA38" i="5"/>
  <c r="AB38" i="5"/>
  <c r="AC38" i="5"/>
  <c r="AQ38" i="5"/>
  <c r="AS38" i="5"/>
  <c r="AW38" i="5"/>
  <c r="AY38" i="5"/>
  <c r="D39" i="5"/>
  <c r="G39" i="5"/>
  <c r="L39" i="5"/>
  <c r="V39" i="5"/>
  <c r="K51" i="7"/>
  <c r="H39" i="5"/>
  <c r="M39" i="5"/>
  <c r="AA39" i="5"/>
  <c r="AB39" i="5"/>
  <c r="AC39" i="5"/>
  <c r="N51" i="7"/>
  <c r="AQ39" i="5"/>
  <c r="AS39" i="5"/>
  <c r="AW39" i="5"/>
  <c r="AY39" i="5"/>
  <c r="D40" i="5"/>
  <c r="G40" i="5"/>
  <c r="H40" i="5"/>
  <c r="M40" i="5"/>
  <c r="AA40" i="5"/>
  <c r="AB40" i="5"/>
  <c r="AC40" i="5"/>
  <c r="AQ40" i="5"/>
  <c r="AS40" i="5"/>
  <c r="AW40" i="5"/>
  <c r="AY40" i="5"/>
  <c r="D41" i="5"/>
  <c r="G41" i="5"/>
  <c r="L41" i="5"/>
  <c r="V41" i="5"/>
  <c r="H41" i="5"/>
  <c r="M41" i="5"/>
  <c r="AA41" i="5"/>
  <c r="AB41" i="5"/>
  <c r="AC41" i="5"/>
  <c r="AQ41" i="5"/>
  <c r="AS41" i="5"/>
  <c r="AW41" i="5"/>
  <c r="AY41" i="5"/>
  <c r="D42" i="5"/>
  <c r="G42" i="5"/>
  <c r="L42" i="5"/>
  <c r="H42" i="5"/>
  <c r="M42" i="5"/>
  <c r="AA42" i="5"/>
  <c r="AB42" i="5"/>
  <c r="AC42" i="5"/>
  <c r="AQ42" i="5"/>
  <c r="AS42" i="5"/>
  <c r="AW42" i="5"/>
  <c r="AY42" i="5"/>
  <c r="D43" i="5"/>
  <c r="G43" i="5"/>
  <c r="L43" i="5"/>
  <c r="H43" i="5"/>
  <c r="M43" i="5"/>
  <c r="AA43" i="5"/>
  <c r="AB43" i="5"/>
  <c r="AC43" i="5"/>
  <c r="AQ43" i="5"/>
  <c r="AS43" i="5"/>
  <c r="AW43" i="5"/>
  <c r="AY43" i="5"/>
  <c r="D44" i="5"/>
  <c r="G44" i="5"/>
  <c r="L44" i="5"/>
  <c r="V44" i="5"/>
  <c r="K56" i="7"/>
  <c r="H44" i="5"/>
  <c r="M44" i="5"/>
  <c r="AA44" i="5"/>
  <c r="AB44" i="5"/>
  <c r="AC44" i="5"/>
  <c r="AQ44" i="5"/>
  <c r="AS44" i="5"/>
  <c r="AW44" i="5"/>
  <c r="AY44" i="5"/>
  <c r="D45" i="5"/>
  <c r="G45" i="5"/>
  <c r="H45" i="5"/>
  <c r="M45" i="5"/>
  <c r="AA45" i="5"/>
  <c r="AB45" i="5"/>
  <c r="AC45" i="5"/>
  <c r="AQ45" i="5"/>
  <c r="AS45" i="5"/>
  <c r="AW45" i="5"/>
  <c r="AY45" i="5"/>
  <c r="D46" i="5"/>
  <c r="G46" i="5"/>
  <c r="L46" i="5"/>
  <c r="V46" i="5"/>
  <c r="H46" i="5"/>
  <c r="M46" i="5"/>
  <c r="AA46" i="5"/>
  <c r="AB46" i="5"/>
  <c r="AC46" i="5"/>
  <c r="AQ46" i="5"/>
  <c r="AS46" i="5"/>
  <c r="AW46" i="5"/>
  <c r="AY46" i="5"/>
  <c r="D47" i="5"/>
  <c r="G47" i="5"/>
  <c r="L47" i="5"/>
  <c r="V47" i="5"/>
  <c r="K59" i="7"/>
  <c r="H47" i="5"/>
  <c r="M47" i="5"/>
  <c r="AA47" i="5"/>
  <c r="AB47" i="5"/>
  <c r="AC47" i="5"/>
  <c r="AQ47" i="5"/>
  <c r="AS47" i="5"/>
  <c r="AW47" i="5"/>
  <c r="AY47" i="5"/>
  <c r="D48" i="5"/>
  <c r="G48" i="5"/>
  <c r="L48" i="5"/>
  <c r="V48" i="5"/>
  <c r="K60" i="7"/>
  <c r="H48" i="5"/>
  <c r="M48" i="5"/>
  <c r="AA48" i="5"/>
  <c r="AB48" i="5"/>
  <c r="AC48" i="5"/>
  <c r="AQ48" i="5"/>
  <c r="AS48" i="5"/>
  <c r="AW48" i="5"/>
  <c r="AY48" i="5"/>
  <c r="D49" i="5"/>
  <c r="G49" i="5"/>
  <c r="L49" i="5"/>
  <c r="V49" i="5"/>
  <c r="H49" i="5"/>
  <c r="M49" i="5"/>
  <c r="N49" i="5" s="1"/>
  <c r="AA49" i="5"/>
  <c r="AB49" i="5"/>
  <c r="AC49" i="5"/>
  <c r="AQ49" i="5"/>
  <c r="AS49" i="5"/>
  <c r="AW49" i="5"/>
  <c r="AY49" i="5"/>
  <c r="D50" i="5"/>
  <c r="G50" i="5"/>
  <c r="L50" i="5"/>
  <c r="H50" i="5"/>
  <c r="M50" i="5"/>
  <c r="AA50" i="5"/>
  <c r="AB50" i="5"/>
  <c r="AC50" i="5"/>
  <c r="N62" i="7"/>
  <c r="AQ50" i="5"/>
  <c r="AS50" i="5"/>
  <c r="AW50" i="5"/>
  <c r="AY50" i="5"/>
  <c r="D51" i="5"/>
  <c r="G51" i="5"/>
  <c r="L51" i="5"/>
  <c r="H51" i="5"/>
  <c r="I51" i="5" s="1"/>
  <c r="J51" i="5" s="1"/>
  <c r="H63" i="7" s="1"/>
  <c r="M51" i="5"/>
  <c r="AA51" i="5"/>
  <c r="AB51" i="5"/>
  <c r="AC51" i="5"/>
  <c r="AQ51" i="5"/>
  <c r="AS51" i="5"/>
  <c r="AW51" i="5"/>
  <c r="AY51" i="5"/>
  <c r="D52" i="5"/>
  <c r="D64" i="7"/>
  <c r="G52" i="5"/>
  <c r="L52" i="5"/>
  <c r="V52" i="5"/>
  <c r="K64" i="7"/>
  <c r="H52" i="5"/>
  <c r="M52" i="5"/>
  <c r="N52" i="5" s="1"/>
  <c r="O52" i="5" s="1"/>
  <c r="J64" i="7" s="1"/>
  <c r="AA52" i="5"/>
  <c r="AB52" i="5"/>
  <c r="AC52" i="5"/>
  <c r="AQ52" i="5"/>
  <c r="AS52" i="5"/>
  <c r="AW52" i="5"/>
  <c r="AY52" i="5"/>
  <c r="D53" i="5"/>
  <c r="G53" i="5"/>
  <c r="H53" i="5"/>
  <c r="M53" i="5"/>
  <c r="AA53" i="5"/>
  <c r="AB53" i="5"/>
  <c r="AC53" i="5"/>
  <c r="AQ53" i="5"/>
  <c r="AS53" i="5"/>
  <c r="AW53" i="5"/>
  <c r="AY53" i="5"/>
  <c r="D54" i="5"/>
  <c r="G54" i="5"/>
  <c r="L54" i="5"/>
  <c r="H54" i="5"/>
  <c r="M54" i="5"/>
  <c r="AA54" i="5"/>
  <c r="AB54" i="5"/>
  <c r="AC54" i="5"/>
  <c r="AQ54" i="5"/>
  <c r="AS54" i="5"/>
  <c r="AW54" i="5"/>
  <c r="AY54" i="5"/>
  <c r="D55" i="5"/>
  <c r="G55" i="5"/>
  <c r="L55" i="5"/>
  <c r="V55" i="5"/>
  <c r="K67" i="7"/>
  <c r="H55" i="5"/>
  <c r="I55" i="5" s="1"/>
  <c r="J55" i="5" s="1"/>
  <c r="H67" i="7" s="1"/>
  <c r="M55" i="5"/>
  <c r="AA55" i="5"/>
  <c r="AB55" i="5"/>
  <c r="AC55" i="5"/>
  <c r="AQ55" i="5"/>
  <c r="AS55" i="5"/>
  <c r="AW55" i="5"/>
  <c r="AY55" i="5"/>
  <c r="D56" i="5"/>
  <c r="G56" i="5"/>
  <c r="H56" i="5"/>
  <c r="M56" i="5"/>
  <c r="N56" i="5" s="1"/>
  <c r="AA56" i="5"/>
  <c r="AB56" i="5"/>
  <c r="AC56" i="5"/>
  <c r="AQ56" i="5"/>
  <c r="AS56" i="5"/>
  <c r="AW56" i="5"/>
  <c r="AY56" i="5"/>
  <c r="D57" i="5"/>
  <c r="G57" i="5"/>
  <c r="L57" i="5"/>
  <c r="V57" i="5"/>
  <c r="K69" i="7"/>
  <c r="H57" i="5"/>
  <c r="M57" i="5"/>
  <c r="AA57" i="5"/>
  <c r="AB57" i="5"/>
  <c r="AC57" i="5"/>
  <c r="AQ57" i="5"/>
  <c r="AS57" i="5"/>
  <c r="AW57" i="5"/>
  <c r="AY57" i="5"/>
  <c r="D58" i="5"/>
  <c r="G58" i="5"/>
  <c r="H58" i="5"/>
  <c r="I58" i="5" s="1"/>
  <c r="J58" i="5" s="1"/>
  <c r="H70" i="7" s="1"/>
  <c r="M58" i="5"/>
  <c r="N58" i="5" s="1"/>
  <c r="O58" i="5" s="1"/>
  <c r="J70" i="7" s="1"/>
  <c r="AA58" i="5"/>
  <c r="AB58" i="5"/>
  <c r="AC58" i="5"/>
  <c r="AQ58" i="5"/>
  <c r="AS58" i="5"/>
  <c r="AW58" i="5"/>
  <c r="AY58" i="5"/>
  <c r="D59" i="5"/>
  <c r="G59" i="5"/>
  <c r="H59" i="5"/>
  <c r="M59" i="5"/>
  <c r="N59" i="5" s="1"/>
  <c r="AA59" i="5"/>
  <c r="AB59" i="5"/>
  <c r="AC59" i="5"/>
  <c r="AQ59" i="5"/>
  <c r="AS59" i="5"/>
  <c r="AW59" i="5"/>
  <c r="AY59" i="5"/>
  <c r="D60" i="5"/>
  <c r="G60" i="5"/>
  <c r="L60" i="5"/>
  <c r="H60" i="5"/>
  <c r="M60" i="5"/>
  <c r="AA60" i="5"/>
  <c r="AB60" i="5"/>
  <c r="AC60" i="5"/>
  <c r="AQ60" i="5"/>
  <c r="AS60" i="5"/>
  <c r="AW60" i="5"/>
  <c r="AY60" i="5"/>
  <c r="D61" i="5"/>
  <c r="G61" i="5"/>
  <c r="L61" i="5"/>
  <c r="H61" i="5"/>
  <c r="M61" i="5"/>
  <c r="AA61" i="5"/>
  <c r="AB61" i="5"/>
  <c r="AC61" i="5"/>
  <c r="AQ61" i="5"/>
  <c r="AS61" i="5"/>
  <c r="AW61" i="5"/>
  <c r="AY61" i="5"/>
  <c r="D62" i="5"/>
  <c r="G62" i="5"/>
  <c r="H62" i="5"/>
  <c r="M62" i="5"/>
  <c r="AA62" i="5"/>
  <c r="AB62" i="5"/>
  <c r="AC62" i="5"/>
  <c r="AQ62" i="5"/>
  <c r="AS62" i="5"/>
  <c r="AW62" i="5"/>
  <c r="AY62" i="5"/>
  <c r="D63" i="5"/>
  <c r="G63" i="5"/>
  <c r="H63" i="5"/>
  <c r="I63" i="5" s="1"/>
  <c r="J63" i="5" s="1"/>
  <c r="H75" i="7" s="1"/>
  <c r="M63" i="5"/>
  <c r="AA63" i="5"/>
  <c r="AB63" i="5"/>
  <c r="AC63" i="5"/>
  <c r="AQ63" i="5"/>
  <c r="AS63" i="5"/>
  <c r="AW63" i="5"/>
  <c r="AY63" i="5"/>
  <c r="D64" i="5"/>
  <c r="D76" i="7"/>
  <c r="G64" i="5"/>
  <c r="H64" i="5"/>
  <c r="I64" i="5" s="1"/>
  <c r="M64" i="5"/>
  <c r="AA64" i="5"/>
  <c r="AB64" i="5"/>
  <c r="AC64" i="5"/>
  <c r="AQ64" i="5"/>
  <c r="AS64" i="5"/>
  <c r="AW64" i="5"/>
  <c r="AY64" i="5"/>
  <c r="D65" i="5"/>
  <c r="G65" i="5"/>
  <c r="L65" i="5"/>
  <c r="V65" i="5"/>
  <c r="K77" i="7"/>
  <c r="H65" i="5"/>
  <c r="M65" i="5"/>
  <c r="AA65" i="5"/>
  <c r="AB65" i="5"/>
  <c r="AC65" i="5"/>
  <c r="AQ65" i="5"/>
  <c r="AS65" i="5"/>
  <c r="AW65" i="5"/>
  <c r="AY65" i="5"/>
  <c r="D66" i="5"/>
  <c r="G66" i="5"/>
  <c r="H66" i="5"/>
  <c r="M66" i="5"/>
  <c r="AA66" i="5"/>
  <c r="AB66" i="5"/>
  <c r="AC66" i="5"/>
  <c r="AQ66" i="5"/>
  <c r="AS66" i="5"/>
  <c r="AW66" i="5"/>
  <c r="AY66" i="5"/>
  <c r="D67" i="5"/>
  <c r="G67" i="5"/>
  <c r="L67" i="5"/>
  <c r="V67" i="5"/>
  <c r="W67" i="5"/>
  <c r="H67" i="5"/>
  <c r="M67" i="5"/>
  <c r="AA67" i="5"/>
  <c r="AB67" i="5"/>
  <c r="AC67" i="5"/>
  <c r="AQ67" i="5"/>
  <c r="AS67" i="5"/>
  <c r="AW67" i="5"/>
  <c r="AY67" i="5"/>
  <c r="D68" i="5"/>
  <c r="G68" i="5"/>
  <c r="H68" i="5"/>
  <c r="I68" i="5" s="1"/>
  <c r="G80" i="7" s="1"/>
  <c r="M68" i="5"/>
  <c r="N68" i="5" s="1"/>
  <c r="I80" i="7" s="1"/>
  <c r="AA68" i="5"/>
  <c r="AB68" i="5"/>
  <c r="AC68" i="5"/>
  <c r="AQ68" i="5"/>
  <c r="AS68" i="5"/>
  <c r="AW68" i="5"/>
  <c r="AY68" i="5"/>
  <c r="D69" i="5"/>
  <c r="G69" i="5"/>
  <c r="L69" i="5"/>
  <c r="V69" i="5"/>
  <c r="K81" i="7"/>
  <c r="H69" i="5"/>
  <c r="M69" i="5"/>
  <c r="AA69" i="5"/>
  <c r="AB69" i="5"/>
  <c r="AC69" i="5"/>
  <c r="AQ69" i="5"/>
  <c r="AS69" i="5"/>
  <c r="AW69" i="5"/>
  <c r="AY69" i="5"/>
  <c r="D70" i="5"/>
  <c r="G70" i="5"/>
  <c r="L70" i="5"/>
  <c r="V70" i="5"/>
  <c r="K82" i="7"/>
  <c r="H70" i="5"/>
  <c r="M70" i="5"/>
  <c r="AA70" i="5"/>
  <c r="AB70" i="5"/>
  <c r="AC70" i="5"/>
  <c r="AQ70" i="5"/>
  <c r="AS70" i="5"/>
  <c r="AW70" i="5"/>
  <c r="AY70" i="5"/>
  <c r="D71" i="5"/>
  <c r="G71" i="5"/>
  <c r="L71" i="5"/>
  <c r="V71" i="5"/>
  <c r="H71" i="5"/>
  <c r="I71" i="5" s="1"/>
  <c r="J71" i="5" s="1"/>
  <c r="H83" i="7" s="1"/>
  <c r="M71" i="5"/>
  <c r="N71" i="5" s="1"/>
  <c r="O71" i="5" s="1"/>
  <c r="J83" i="7" s="1"/>
  <c r="AA71" i="5"/>
  <c r="AB71" i="5"/>
  <c r="AC71" i="5"/>
  <c r="AQ71" i="5"/>
  <c r="AS71" i="5"/>
  <c r="AW71" i="5"/>
  <c r="AY71" i="5"/>
  <c r="D72" i="5"/>
  <c r="G72" i="5"/>
  <c r="H72" i="5"/>
  <c r="M72" i="5"/>
  <c r="AA72" i="5"/>
  <c r="AB72" i="5"/>
  <c r="AC72" i="5"/>
  <c r="AQ72" i="5"/>
  <c r="AS72" i="5"/>
  <c r="AW72" i="5"/>
  <c r="AY72" i="5"/>
  <c r="D73" i="5"/>
  <c r="G73" i="5"/>
  <c r="H73" i="5"/>
  <c r="M73" i="5"/>
  <c r="N73" i="5" s="1"/>
  <c r="AA73" i="5"/>
  <c r="AB73" i="5"/>
  <c r="AC73" i="5"/>
  <c r="AQ73" i="5"/>
  <c r="AS73" i="5"/>
  <c r="AW73" i="5"/>
  <c r="AY73" i="5"/>
  <c r="D74" i="5"/>
  <c r="G74" i="5"/>
  <c r="H74" i="5"/>
  <c r="I74" i="5" s="1"/>
  <c r="G86" i="7" s="1"/>
  <c r="M74" i="5"/>
  <c r="AA74" i="5"/>
  <c r="AB74" i="5"/>
  <c r="AC74" i="5"/>
  <c r="AQ74" i="5"/>
  <c r="AS74" i="5"/>
  <c r="AW74" i="5"/>
  <c r="AY74" i="5"/>
  <c r="D75" i="5"/>
  <c r="G75" i="5"/>
  <c r="L75" i="5"/>
  <c r="V75" i="5"/>
  <c r="H75" i="5"/>
  <c r="M75" i="5"/>
  <c r="AA75" i="5"/>
  <c r="AB75" i="5"/>
  <c r="AC75" i="5"/>
  <c r="AQ75" i="5"/>
  <c r="AS75" i="5"/>
  <c r="AW75" i="5"/>
  <c r="AY75" i="5"/>
  <c r="D76" i="5"/>
  <c r="G76" i="5"/>
  <c r="H76" i="5"/>
  <c r="I76" i="5" s="1"/>
  <c r="M76" i="5"/>
  <c r="AA76" i="5"/>
  <c r="AB76" i="5"/>
  <c r="AC76" i="5"/>
  <c r="AQ76" i="5"/>
  <c r="AS76" i="5"/>
  <c r="AW76" i="5"/>
  <c r="AY76" i="5"/>
  <c r="D77" i="5"/>
  <c r="G77" i="5"/>
  <c r="L77" i="5"/>
  <c r="V77" i="5"/>
  <c r="H77" i="5"/>
  <c r="M77" i="5"/>
  <c r="AA77" i="5"/>
  <c r="AB77" i="5"/>
  <c r="AC77" i="5"/>
  <c r="AQ77" i="5"/>
  <c r="AS77" i="5"/>
  <c r="AW77" i="5"/>
  <c r="AY77" i="5"/>
  <c r="D78" i="5"/>
  <c r="G78" i="5"/>
  <c r="H78" i="5"/>
  <c r="I78" i="5" s="1"/>
  <c r="J78" i="5" s="1"/>
  <c r="H90" i="7" s="1"/>
  <c r="M78" i="5"/>
  <c r="AA78" i="5"/>
  <c r="AB78" i="5"/>
  <c r="AC78" i="5"/>
  <c r="AQ78" i="5"/>
  <c r="AS78" i="5"/>
  <c r="AW78" i="5"/>
  <c r="AY78" i="5"/>
  <c r="D79" i="5"/>
  <c r="G79" i="5"/>
  <c r="H79" i="5"/>
  <c r="I79" i="5" s="1"/>
  <c r="J79" i="5" s="1"/>
  <c r="H91" i="7" s="1"/>
  <c r="M79" i="5"/>
  <c r="AA79" i="5"/>
  <c r="AB79" i="5"/>
  <c r="AC79" i="5"/>
  <c r="AQ79" i="5"/>
  <c r="AS79" i="5"/>
  <c r="AW79" i="5"/>
  <c r="AY79" i="5"/>
  <c r="D80" i="5"/>
  <c r="G80" i="5"/>
  <c r="H80" i="5"/>
  <c r="I80" i="5" s="1"/>
  <c r="M80" i="5"/>
  <c r="N80" i="5" s="1"/>
  <c r="AA80" i="5"/>
  <c r="AB80" i="5"/>
  <c r="AC80" i="5"/>
  <c r="AQ80" i="5"/>
  <c r="AS80" i="5"/>
  <c r="AW80" i="5"/>
  <c r="AY80" i="5"/>
  <c r="D81" i="5"/>
  <c r="G81" i="5"/>
  <c r="H81" i="5"/>
  <c r="M81" i="5"/>
  <c r="AA81" i="5"/>
  <c r="AB81" i="5"/>
  <c r="AC81" i="5"/>
  <c r="AQ81" i="5"/>
  <c r="AS81" i="5"/>
  <c r="AW81" i="5"/>
  <c r="AY81" i="5"/>
  <c r="D82" i="5"/>
  <c r="G82" i="5"/>
  <c r="H82" i="5"/>
  <c r="I82" i="5" s="1"/>
  <c r="M82" i="5"/>
  <c r="AA82" i="5"/>
  <c r="AB82" i="5"/>
  <c r="AQ82" i="5"/>
  <c r="AS82" i="5"/>
  <c r="AW82" i="5"/>
  <c r="AY82" i="5"/>
  <c r="D83" i="5"/>
  <c r="G83" i="5"/>
  <c r="L83" i="5"/>
  <c r="V83" i="5"/>
  <c r="K95" i="7"/>
  <c r="H83" i="5"/>
  <c r="M83" i="5"/>
  <c r="AA83" i="5"/>
  <c r="AB83" i="5"/>
  <c r="AC83" i="5"/>
  <c r="N95" i="7"/>
  <c r="AQ83" i="5"/>
  <c r="AS83" i="5"/>
  <c r="AW83" i="5"/>
  <c r="AY83" i="5"/>
  <c r="D84" i="5"/>
  <c r="D96" i="7"/>
  <c r="G84" i="5"/>
  <c r="L84" i="5"/>
  <c r="H84" i="5"/>
  <c r="I84" i="5" s="1"/>
  <c r="J84" i="5" s="1"/>
  <c r="H96" i="7" s="1"/>
  <c r="M84" i="5"/>
  <c r="AA84" i="5"/>
  <c r="AB84" i="5"/>
  <c r="AC84" i="5"/>
  <c r="AQ84" i="5"/>
  <c r="AS84" i="5"/>
  <c r="AW84" i="5"/>
  <c r="AY84" i="5"/>
  <c r="D85" i="5"/>
  <c r="G85" i="5"/>
  <c r="L85" i="5"/>
  <c r="V85" i="5"/>
  <c r="K97" i="7"/>
  <c r="H85" i="5"/>
  <c r="M85" i="5"/>
  <c r="N85" i="5" s="1"/>
  <c r="I97" i="7" s="1"/>
  <c r="AA85" i="5"/>
  <c r="AB85" i="5"/>
  <c r="AC85" i="5"/>
  <c r="AQ85" i="5"/>
  <c r="AS85" i="5"/>
  <c r="AW85" i="5"/>
  <c r="AY85" i="5"/>
  <c r="D86" i="5"/>
  <c r="G86" i="5"/>
  <c r="H86" i="5"/>
  <c r="I86" i="5" s="1"/>
  <c r="M86" i="5"/>
  <c r="AA86" i="5"/>
  <c r="AB86" i="5"/>
  <c r="AQ86" i="5"/>
  <c r="AS86" i="5"/>
  <c r="AW86" i="5"/>
  <c r="AY86" i="5"/>
  <c r="D87" i="5"/>
  <c r="D99" i="7"/>
  <c r="G87" i="5"/>
  <c r="L87" i="5"/>
  <c r="H87" i="5"/>
  <c r="M87" i="5"/>
  <c r="AA87" i="5"/>
  <c r="AB87" i="5"/>
  <c r="AC87" i="5"/>
  <c r="AQ87" i="5"/>
  <c r="AS87" i="5"/>
  <c r="AW87" i="5"/>
  <c r="AY87" i="5"/>
  <c r="D88" i="5"/>
  <c r="D100" i="7"/>
  <c r="G88" i="5"/>
  <c r="H88" i="5"/>
  <c r="I88" i="5" s="1"/>
  <c r="M88" i="5"/>
  <c r="AA88" i="5"/>
  <c r="AB88" i="5"/>
  <c r="AC88" i="5"/>
  <c r="AQ88" i="5"/>
  <c r="AS88" i="5"/>
  <c r="AW88" i="5"/>
  <c r="AY88" i="5"/>
  <c r="D89" i="5"/>
  <c r="G89" i="5"/>
  <c r="L89" i="5"/>
  <c r="V89" i="5"/>
  <c r="W89" i="5"/>
  <c r="H89" i="5"/>
  <c r="M89" i="5"/>
  <c r="N89" i="5" s="1"/>
  <c r="AA89" i="5"/>
  <c r="AB89" i="5"/>
  <c r="AQ89" i="5"/>
  <c r="AS89" i="5"/>
  <c r="AW89" i="5"/>
  <c r="AY89" i="5"/>
  <c r="D90" i="5"/>
  <c r="G90" i="5"/>
  <c r="H90" i="5"/>
  <c r="I90" i="5" s="1"/>
  <c r="M90" i="5"/>
  <c r="N90" i="5" s="1"/>
  <c r="O90" i="5" s="1"/>
  <c r="AA90" i="5"/>
  <c r="AB90" i="5"/>
  <c r="AC90" i="5"/>
  <c r="AQ90" i="5"/>
  <c r="AS90" i="5"/>
  <c r="AW90" i="5"/>
  <c r="AY90" i="5"/>
  <c r="D91" i="5"/>
  <c r="G91" i="5"/>
  <c r="L91" i="5"/>
  <c r="H91" i="5"/>
  <c r="M91" i="5"/>
  <c r="AA91" i="5"/>
  <c r="AB91" i="5"/>
  <c r="AC91" i="5"/>
  <c r="N103" i="7"/>
  <c r="AQ91" i="5"/>
  <c r="AS91" i="5"/>
  <c r="AW91" i="5"/>
  <c r="AY91" i="5"/>
  <c r="D92" i="5"/>
  <c r="G92" i="5"/>
  <c r="H92" i="5"/>
  <c r="I92" i="5" s="1"/>
  <c r="J92" i="5" s="1"/>
  <c r="H104" i="7" s="1"/>
  <c r="M92" i="5"/>
  <c r="N92" i="5" s="1"/>
  <c r="AA92" i="5"/>
  <c r="AB92" i="5"/>
  <c r="AC92" i="5"/>
  <c r="AQ92" i="5"/>
  <c r="AS92" i="5"/>
  <c r="AW92" i="5"/>
  <c r="AY92" i="5"/>
  <c r="D93" i="5"/>
  <c r="G93" i="5"/>
  <c r="L93" i="5"/>
  <c r="V93" i="5"/>
  <c r="K105" i="7"/>
  <c r="H93" i="5"/>
  <c r="I93" i="5" s="1"/>
  <c r="M93" i="5"/>
  <c r="N93" i="5" s="1"/>
  <c r="AA93" i="5"/>
  <c r="AB93" i="5"/>
  <c r="AC93" i="5"/>
  <c r="AQ93" i="5"/>
  <c r="AS93" i="5"/>
  <c r="AW93" i="5"/>
  <c r="AY93" i="5"/>
  <c r="D94" i="5"/>
  <c r="G94" i="5"/>
  <c r="H94" i="5"/>
  <c r="I94" i="5" s="1"/>
  <c r="M94" i="5"/>
  <c r="AA94" i="5"/>
  <c r="AB94" i="5"/>
  <c r="AC94" i="5"/>
  <c r="AQ94" i="5"/>
  <c r="AS94" i="5"/>
  <c r="AW94" i="5"/>
  <c r="AY94" i="5"/>
  <c r="D95" i="5"/>
  <c r="D107" i="7"/>
  <c r="G95" i="5"/>
  <c r="L95" i="5"/>
  <c r="V95" i="5"/>
  <c r="H95" i="5"/>
  <c r="I95" i="5" s="1"/>
  <c r="J95" i="5" s="1"/>
  <c r="H107" i="7" s="1"/>
  <c r="M95" i="5"/>
  <c r="N95" i="5" s="1"/>
  <c r="AA95" i="5"/>
  <c r="AB95" i="5"/>
  <c r="AC95" i="5"/>
  <c r="AQ95" i="5"/>
  <c r="AS95" i="5"/>
  <c r="AW95" i="5"/>
  <c r="AY95" i="5"/>
  <c r="D96" i="5"/>
  <c r="G96" i="5"/>
  <c r="L96" i="5"/>
  <c r="V96" i="5"/>
  <c r="W96" i="5"/>
  <c r="H96" i="5"/>
  <c r="M96" i="5"/>
  <c r="N96" i="5" s="1"/>
  <c r="O96" i="5" s="1"/>
  <c r="J108" i="7" s="1"/>
  <c r="AA96" i="5"/>
  <c r="AB96" i="5"/>
  <c r="AC96" i="5"/>
  <c r="AQ96" i="5"/>
  <c r="AS96" i="5"/>
  <c r="AW96" i="5"/>
  <c r="AY96" i="5"/>
  <c r="D97" i="5"/>
  <c r="G97" i="5"/>
  <c r="L97" i="5"/>
  <c r="V97" i="5"/>
  <c r="K109" i="7"/>
  <c r="H97" i="5"/>
  <c r="M97" i="5"/>
  <c r="AA97" i="5"/>
  <c r="AB97" i="5"/>
  <c r="AC97" i="5"/>
  <c r="AQ97" i="5"/>
  <c r="AS97" i="5"/>
  <c r="AW97" i="5"/>
  <c r="AY97" i="5"/>
  <c r="D98" i="5"/>
  <c r="G98" i="5"/>
  <c r="H98" i="5"/>
  <c r="I98" i="5" s="1"/>
  <c r="M98" i="5"/>
  <c r="N98" i="5" s="1"/>
  <c r="BG98" i="5" s="1"/>
  <c r="AA98" i="5"/>
  <c r="AB98" i="5"/>
  <c r="AQ98" i="5"/>
  <c r="AS98" i="5"/>
  <c r="AW98" i="5"/>
  <c r="AY98" i="5"/>
  <c r="D99" i="5"/>
  <c r="G99" i="5"/>
  <c r="L99" i="5"/>
  <c r="V99" i="5"/>
  <c r="H99" i="5"/>
  <c r="M99" i="5"/>
  <c r="AA99" i="5"/>
  <c r="AB99" i="5"/>
  <c r="AQ99" i="5"/>
  <c r="AS99" i="5"/>
  <c r="AW99" i="5"/>
  <c r="AY99" i="5"/>
  <c r="D100" i="5"/>
  <c r="G100" i="5"/>
  <c r="H100" i="5"/>
  <c r="I100" i="5" s="1"/>
  <c r="M100" i="5"/>
  <c r="N100" i="5" s="1"/>
  <c r="O100" i="5" s="1"/>
  <c r="AA100" i="5"/>
  <c r="AB100" i="5"/>
  <c r="AC100" i="5"/>
  <c r="AQ100" i="5"/>
  <c r="AS100" i="5"/>
  <c r="AW100" i="5"/>
  <c r="AY100" i="5"/>
  <c r="D101" i="5"/>
  <c r="G101" i="5"/>
  <c r="L101" i="5"/>
  <c r="V101" i="5"/>
  <c r="W101" i="5"/>
  <c r="H101" i="5"/>
  <c r="M101" i="5"/>
  <c r="AA101" i="5"/>
  <c r="AB101" i="5"/>
  <c r="AC101" i="5"/>
  <c r="AQ101" i="5"/>
  <c r="AS101" i="5"/>
  <c r="AW101" i="5"/>
  <c r="AY101" i="5"/>
  <c r="D102" i="5"/>
  <c r="G102" i="5"/>
  <c r="H102" i="5"/>
  <c r="M102" i="5"/>
  <c r="N102" i="5" s="1"/>
  <c r="AA102" i="5"/>
  <c r="AB102" i="5"/>
  <c r="AC102" i="5"/>
  <c r="AQ102" i="5"/>
  <c r="AS102" i="5"/>
  <c r="AW102" i="5"/>
  <c r="AY102" i="5"/>
  <c r="D103" i="5"/>
  <c r="D115" i="7"/>
  <c r="G103" i="5"/>
  <c r="L103" i="5"/>
  <c r="V103" i="5"/>
  <c r="H103" i="5"/>
  <c r="I103" i="5" s="1"/>
  <c r="M103" i="5"/>
  <c r="N103" i="5" s="1"/>
  <c r="AA103" i="5"/>
  <c r="AB103" i="5"/>
  <c r="AC103" i="5"/>
  <c r="AQ103" i="5"/>
  <c r="AS103" i="5"/>
  <c r="AW103" i="5"/>
  <c r="AY103" i="5"/>
  <c r="D104" i="5"/>
  <c r="G104" i="5"/>
  <c r="H104" i="5"/>
  <c r="M104" i="5"/>
  <c r="AA104" i="5"/>
  <c r="AB104" i="5"/>
  <c r="AQ104" i="5"/>
  <c r="AS104" i="5"/>
  <c r="AW104" i="5"/>
  <c r="AY104" i="5"/>
  <c r="D105" i="5"/>
  <c r="G105" i="5"/>
  <c r="L105" i="5"/>
  <c r="V105" i="5"/>
  <c r="K117" i="7"/>
  <c r="H105" i="5"/>
  <c r="I105" i="5" s="1"/>
  <c r="M105" i="5"/>
  <c r="N105" i="5" s="1"/>
  <c r="AA105" i="5"/>
  <c r="AB105" i="5"/>
  <c r="AC105" i="5"/>
  <c r="AQ105" i="5"/>
  <c r="AS105" i="5"/>
  <c r="AW105" i="5"/>
  <c r="AY105" i="5"/>
  <c r="D106" i="5"/>
  <c r="G106" i="5"/>
  <c r="L106" i="5"/>
  <c r="V106" i="5"/>
  <c r="H106" i="5"/>
  <c r="I106" i="5" s="1"/>
  <c r="J106" i="5" s="1"/>
  <c r="H118" i="7" s="1"/>
  <c r="M106" i="5"/>
  <c r="AA106" i="5"/>
  <c r="AB106" i="5"/>
  <c r="AC106" i="5"/>
  <c r="AQ106" i="5"/>
  <c r="AS106" i="5"/>
  <c r="AW106" i="5"/>
  <c r="AY106" i="5"/>
  <c r="D107" i="5"/>
  <c r="G107" i="5"/>
  <c r="H107" i="5"/>
  <c r="M107" i="5"/>
  <c r="AA107" i="5"/>
  <c r="AB107" i="5"/>
  <c r="AQ107" i="5"/>
  <c r="AS107" i="5"/>
  <c r="AW107" i="5"/>
  <c r="AY107" i="5"/>
  <c r="D108" i="5"/>
  <c r="G108" i="5"/>
  <c r="L108" i="5"/>
  <c r="H108" i="5"/>
  <c r="M108" i="5"/>
  <c r="N108" i="5" s="1"/>
  <c r="O108" i="5" s="1"/>
  <c r="J120" i="7" s="1"/>
  <c r="AA108" i="5"/>
  <c r="AB108" i="5"/>
  <c r="AC108" i="5"/>
  <c r="AQ108" i="5"/>
  <c r="AS108" i="5"/>
  <c r="AW108" i="5"/>
  <c r="AY108" i="5"/>
  <c r="D109" i="5"/>
  <c r="G109" i="5"/>
  <c r="H109" i="5"/>
  <c r="M109" i="5"/>
  <c r="N109" i="5" s="1"/>
  <c r="O109" i="5" s="1"/>
  <c r="J121" i="7" s="1"/>
  <c r="AA109" i="5"/>
  <c r="AB109" i="5"/>
  <c r="AC109" i="5"/>
  <c r="AQ109" i="5"/>
  <c r="AS109" i="5"/>
  <c r="AW109" i="5"/>
  <c r="AY109" i="5"/>
  <c r="D110" i="5"/>
  <c r="G110" i="5"/>
  <c r="H110" i="5"/>
  <c r="M110" i="5"/>
  <c r="AA110" i="5"/>
  <c r="AB110" i="5"/>
  <c r="AC110" i="5"/>
  <c r="AQ110" i="5"/>
  <c r="AS110" i="5"/>
  <c r="AW110" i="5"/>
  <c r="AY110" i="5"/>
  <c r="D111" i="5"/>
  <c r="D123" i="7"/>
  <c r="G111" i="5"/>
  <c r="L111" i="5"/>
  <c r="V111" i="5"/>
  <c r="H111" i="5"/>
  <c r="M111" i="5"/>
  <c r="AA111" i="5"/>
  <c r="AB111" i="5"/>
  <c r="AQ111" i="5"/>
  <c r="AS111" i="5"/>
  <c r="AW111" i="5"/>
  <c r="AY111" i="5"/>
  <c r="D112" i="5"/>
  <c r="G112" i="5"/>
  <c r="H112" i="5"/>
  <c r="M112" i="5"/>
  <c r="AA112" i="5"/>
  <c r="AB112" i="5"/>
  <c r="AC112" i="5"/>
  <c r="AQ112" i="5"/>
  <c r="AS112" i="5"/>
  <c r="AW112" i="5"/>
  <c r="AY112" i="5"/>
  <c r="D113" i="5"/>
  <c r="G113" i="5"/>
  <c r="L113" i="5"/>
  <c r="V113" i="5"/>
  <c r="H113" i="5"/>
  <c r="M113" i="5"/>
  <c r="N113" i="5" s="1"/>
  <c r="AA113" i="5"/>
  <c r="AB113" i="5"/>
  <c r="AC113" i="5"/>
  <c r="AQ113" i="5"/>
  <c r="AS113" i="5"/>
  <c r="AW113" i="5"/>
  <c r="AY113" i="5"/>
  <c r="D114" i="5"/>
  <c r="G114" i="5"/>
  <c r="H114" i="5"/>
  <c r="I114" i="5" s="1"/>
  <c r="J114" i="5" s="1"/>
  <c r="H126" i="7" s="1"/>
  <c r="M114" i="5"/>
  <c r="AA114" i="5"/>
  <c r="AB114" i="5"/>
  <c r="AC114" i="5"/>
  <c r="AQ114" i="5"/>
  <c r="AS114" i="5"/>
  <c r="AW114" i="5"/>
  <c r="AY114" i="5"/>
  <c r="D115" i="5"/>
  <c r="G115" i="5"/>
  <c r="H115" i="5"/>
  <c r="I115" i="5" s="1"/>
  <c r="M115" i="5"/>
  <c r="AA115" i="5"/>
  <c r="AB115" i="5"/>
  <c r="AQ115" i="5"/>
  <c r="AS115" i="5"/>
  <c r="AW115" i="5"/>
  <c r="AY115" i="5"/>
  <c r="D116" i="5"/>
  <c r="G116" i="5"/>
  <c r="H116" i="5"/>
  <c r="I116" i="5" s="1"/>
  <c r="M116" i="5"/>
  <c r="AA116" i="5"/>
  <c r="AB116" i="5"/>
  <c r="AC116" i="5"/>
  <c r="AQ116" i="5"/>
  <c r="AS116" i="5"/>
  <c r="AW116" i="5"/>
  <c r="AY116" i="5"/>
  <c r="D117" i="5"/>
  <c r="G117" i="5"/>
  <c r="H117" i="5"/>
  <c r="I117" i="5" s="1"/>
  <c r="M117" i="5"/>
  <c r="AA117" i="5"/>
  <c r="AB117" i="5"/>
  <c r="AC117" i="5"/>
  <c r="AQ117" i="5"/>
  <c r="AS117" i="5"/>
  <c r="AW117" i="5"/>
  <c r="AY117" i="5"/>
  <c r="D118" i="5"/>
  <c r="G118" i="5"/>
  <c r="L118" i="5"/>
  <c r="H118" i="5"/>
  <c r="I118" i="5" s="1"/>
  <c r="M118" i="5"/>
  <c r="AA118" i="5"/>
  <c r="AB118" i="5"/>
  <c r="AC118" i="5"/>
  <c r="AQ118" i="5"/>
  <c r="AS118" i="5"/>
  <c r="AW118" i="5"/>
  <c r="AY118" i="5"/>
  <c r="D119" i="5"/>
  <c r="D131" i="7"/>
  <c r="G119" i="5"/>
  <c r="L119" i="5"/>
  <c r="H119" i="5"/>
  <c r="M119" i="5"/>
  <c r="AA119" i="5"/>
  <c r="AB119" i="5"/>
  <c r="AC119" i="5"/>
  <c r="AQ119" i="5"/>
  <c r="AS119" i="5"/>
  <c r="AW119" i="5"/>
  <c r="AY119" i="5"/>
  <c r="D120" i="5"/>
  <c r="G120" i="5"/>
  <c r="H120" i="5"/>
  <c r="I120" i="5" s="1"/>
  <c r="J120" i="5" s="1"/>
  <c r="H132" i="7" s="1"/>
  <c r="M120" i="5"/>
  <c r="AA120" i="5"/>
  <c r="AB120" i="5"/>
  <c r="AC120" i="5"/>
  <c r="AQ120" i="5"/>
  <c r="AS120" i="5"/>
  <c r="AW120" i="5"/>
  <c r="AY120" i="5"/>
  <c r="D121" i="5"/>
  <c r="G121" i="5"/>
  <c r="L121" i="5"/>
  <c r="H121" i="5"/>
  <c r="I121" i="5" s="1"/>
  <c r="G133" i="7" s="1"/>
  <c r="M121" i="5"/>
  <c r="AA121" i="5"/>
  <c r="AB121" i="5"/>
  <c r="AC121" i="5"/>
  <c r="AQ121" i="5"/>
  <c r="AS121" i="5"/>
  <c r="AW121" i="5"/>
  <c r="AY121" i="5"/>
  <c r="D122" i="5"/>
  <c r="G122" i="5"/>
  <c r="H122" i="5"/>
  <c r="I122" i="5" s="1"/>
  <c r="M122" i="5"/>
  <c r="AA122" i="5"/>
  <c r="AB122" i="5"/>
  <c r="AC122" i="5"/>
  <c r="AQ122" i="5"/>
  <c r="AS122" i="5"/>
  <c r="AW122" i="5"/>
  <c r="AY122" i="5"/>
  <c r="D123" i="5"/>
  <c r="G123" i="5"/>
  <c r="H123" i="5"/>
  <c r="I123" i="5" s="1"/>
  <c r="G135" i="7" s="1"/>
  <c r="M123" i="5"/>
  <c r="AA123" i="5"/>
  <c r="AB123" i="5"/>
  <c r="AQ123" i="5"/>
  <c r="AS123" i="5"/>
  <c r="AW123" i="5"/>
  <c r="AY123" i="5"/>
  <c r="D124" i="5"/>
  <c r="G124" i="5"/>
  <c r="H124" i="5"/>
  <c r="M124" i="5"/>
  <c r="AA124" i="5"/>
  <c r="AB124" i="5"/>
  <c r="AC124" i="5"/>
  <c r="AQ124" i="5"/>
  <c r="AS124" i="5"/>
  <c r="AW124" i="5"/>
  <c r="AY124" i="5"/>
  <c r="D125" i="5"/>
  <c r="G125" i="5"/>
  <c r="H125" i="5"/>
  <c r="I125" i="5" s="1"/>
  <c r="M125" i="5"/>
  <c r="AA125" i="5"/>
  <c r="AB125" i="5"/>
  <c r="AC125" i="5"/>
  <c r="AQ125" i="5"/>
  <c r="AS125" i="5"/>
  <c r="AW125" i="5"/>
  <c r="AY125" i="5"/>
  <c r="D126" i="5"/>
  <c r="D138" i="7"/>
  <c r="G126" i="5"/>
  <c r="H126" i="5"/>
  <c r="M126" i="5"/>
  <c r="AA126" i="5"/>
  <c r="AB126" i="5"/>
  <c r="AC126" i="5"/>
  <c r="AQ126" i="5"/>
  <c r="AS126" i="5"/>
  <c r="AW126" i="5"/>
  <c r="AY126" i="5"/>
  <c r="D127" i="5"/>
  <c r="D139" i="7"/>
  <c r="G127" i="5"/>
  <c r="L127" i="5"/>
  <c r="H127" i="5"/>
  <c r="I127" i="5" s="1"/>
  <c r="J127" i="5" s="1"/>
  <c r="M127" i="5"/>
  <c r="N127" i="5" s="1"/>
  <c r="O127" i="5" s="1"/>
  <c r="J139" i="7" s="1"/>
  <c r="AA127" i="5"/>
  <c r="AB127" i="5"/>
  <c r="AC127" i="5"/>
  <c r="AQ127" i="5"/>
  <c r="AS127" i="5"/>
  <c r="AW127" i="5"/>
  <c r="AY127" i="5"/>
  <c r="D128" i="5"/>
  <c r="G128" i="5"/>
  <c r="H128" i="5"/>
  <c r="I128" i="5" s="1"/>
  <c r="J128" i="5" s="1"/>
  <c r="H140" i="7" s="1"/>
  <c r="M128" i="5"/>
  <c r="AA128" i="5"/>
  <c r="AB128" i="5"/>
  <c r="AQ128" i="5"/>
  <c r="AS128" i="5"/>
  <c r="AW128" i="5"/>
  <c r="AY128" i="5"/>
  <c r="D129" i="5"/>
  <c r="G129" i="5"/>
  <c r="H129" i="5"/>
  <c r="I129" i="5" s="1"/>
  <c r="M129" i="5"/>
  <c r="N129" i="5" s="1"/>
  <c r="O129" i="5" s="1"/>
  <c r="J141" i="7" s="1"/>
  <c r="AA129" i="5"/>
  <c r="AB129" i="5"/>
  <c r="AC129" i="5"/>
  <c r="AQ129" i="5"/>
  <c r="AS129" i="5"/>
  <c r="AW129" i="5"/>
  <c r="AY129" i="5"/>
  <c r="D130" i="5"/>
  <c r="G130" i="5"/>
  <c r="L130" i="5"/>
  <c r="H130" i="5"/>
  <c r="I130" i="5" s="1"/>
  <c r="J130" i="5" s="1"/>
  <c r="M130" i="5"/>
  <c r="AA130" i="5"/>
  <c r="AB130" i="5"/>
  <c r="AC130" i="5"/>
  <c r="AQ130" i="5"/>
  <c r="AS130" i="5"/>
  <c r="AW130" i="5"/>
  <c r="AY130" i="5"/>
  <c r="D131" i="5"/>
  <c r="G131" i="5"/>
  <c r="H131" i="5"/>
  <c r="M131" i="5"/>
  <c r="N131" i="5" s="1"/>
  <c r="O131" i="5" s="1"/>
  <c r="J143" i="7" s="1"/>
  <c r="AA131" i="5"/>
  <c r="AB131" i="5"/>
  <c r="AQ131" i="5"/>
  <c r="AS131" i="5"/>
  <c r="AW131" i="5"/>
  <c r="AY131" i="5"/>
  <c r="D132" i="5"/>
  <c r="G132" i="5"/>
  <c r="L132" i="5"/>
  <c r="H132" i="5"/>
  <c r="I132" i="5" s="1"/>
  <c r="J132" i="5" s="1"/>
  <c r="H144" i="7" s="1"/>
  <c r="M132" i="5"/>
  <c r="AA132" i="5"/>
  <c r="AB132" i="5"/>
  <c r="AC132" i="5"/>
  <c r="AQ132" i="5"/>
  <c r="AS132" i="5"/>
  <c r="AW132" i="5"/>
  <c r="AY132" i="5"/>
  <c r="D133" i="5"/>
  <c r="G133" i="5"/>
  <c r="L133" i="5"/>
  <c r="H133" i="5"/>
  <c r="I133" i="5" s="1"/>
  <c r="J133" i="5" s="1"/>
  <c r="H145" i="7" s="1"/>
  <c r="M133" i="5"/>
  <c r="AA133" i="5"/>
  <c r="AB133" i="5"/>
  <c r="AC133" i="5"/>
  <c r="AQ133" i="5"/>
  <c r="AS133" i="5"/>
  <c r="AW133" i="5"/>
  <c r="AY133" i="5"/>
  <c r="D134" i="5"/>
  <c r="G134" i="5"/>
  <c r="H134" i="5"/>
  <c r="I134" i="5" s="1"/>
  <c r="M134" i="5"/>
  <c r="AA134" i="5"/>
  <c r="AB134" i="5"/>
  <c r="AC134" i="5"/>
  <c r="AQ134" i="5"/>
  <c r="AS134" i="5"/>
  <c r="AW134" i="5"/>
  <c r="AY134" i="5"/>
  <c r="D135" i="5"/>
  <c r="D147" i="7"/>
  <c r="G135" i="5"/>
  <c r="H135" i="5"/>
  <c r="I135" i="5" s="1"/>
  <c r="M135" i="5"/>
  <c r="AA135" i="5"/>
  <c r="AB135" i="5"/>
  <c r="AC135" i="5"/>
  <c r="AQ135" i="5"/>
  <c r="AS135" i="5"/>
  <c r="AW135" i="5"/>
  <c r="AY135" i="5"/>
  <c r="D136" i="5"/>
  <c r="G136" i="5"/>
  <c r="H136" i="5"/>
  <c r="M136" i="5"/>
  <c r="AA136" i="5"/>
  <c r="AB136" i="5"/>
  <c r="AC136" i="5"/>
  <c r="AQ136" i="5"/>
  <c r="AS136" i="5"/>
  <c r="AW136" i="5"/>
  <c r="AY136" i="5"/>
  <c r="D137" i="5"/>
  <c r="G137" i="5"/>
  <c r="H137" i="5"/>
  <c r="M137" i="5"/>
  <c r="AA137" i="5"/>
  <c r="AB137" i="5"/>
  <c r="AC137" i="5"/>
  <c r="AQ137" i="5"/>
  <c r="AS137" i="5"/>
  <c r="AW137" i="5"/>
  <c r="AY137" i="5"/>
  <c r="D138" i="5"/>
  <c r="G138" i="5"/>
  <c r="H138" i="5"/>
  <c r="M138" i="5"/>
  <c r="AA138" i="5"/>
  <c r="AB138" i="5"/>
  <c r="AC138" i="5"/>
  <c r="AQ138" i="5"/>
  <c r="AS138" i="5"/>
  <c r="AW138" i="5"/>
  <c r="AY138" i="5"/>
  <c r="D139" i="5"/>
  <c r="G139" i="5"/>
  <c r="L139" i="5"/>
  <c r="H139" i="5"/>
  <c r="I139" i="5" s="1"/>
  <c r="M139" i="5"/>
  <c r="AA139" i="5"/>
  <c r="AB139" i="5"/>
  <c r="AC139" i="5"/>
  <c r="N151" i="7"/>
  <c r="AQ139" i="5"/>
  <c r="AS139" i="5"/>
  <c r="AW139" i="5"/>
  <c r="AY139" i="5"/>
  <c r="D140" i="5"/>
  <c r="G140" i="5"/>
  <c r="L140" i="5"/>
  <c r="H140" i="5"/>
  <c r="I140" i="5" s="1"/>
  <c r="G152" i="7" s="1"/>
  <c r="M140" i="5"/>
  <c r="AA140" i="5"/>
  <c r="AB140" i="5"/>
  <c r="AQ140" i="5"/>
  <c r="AS140" i="5"/>
  <c r="AW140" i="5"/>
  <c r="AY140" i="5"/>
  <c r="D141" i="5"/>
  <c r="G141" i="5"/>
  <c r="H141" i="5"/>
  <c r="I141" i="5" s="1"/>
  <c r="M141" i="5"/>
  <c r="N141" i="5" s="1"/>
  <c r="AA141" i="5"/>
  <c r="AB141" i="5"/>
  <c r="AC141" i="5"/>
  <c r="AQ141" i="5"/>
  <c r="AS141" i="5"/>
  <c r="AW141" i="5"/>
  <c r="AY141" i="5"/>
  <c r="D142" i="5"/>
  <c r="G142" i="5"/>
  <c r="H142" i="5"/>
  <c r="M142" i="5"/>
  <c r="AA142" i="5"/>
  <c r="AB142" i="5"/>
  <c r="AC142" i="5"/>
  <c r="AQ142" i="5"/>
  <c r="AS142" i="5"/>
  <c r="AW142" i="5"/>
  <c r="AY142" i="5"/>
  <c r="D143" i="5"/>
  <c r="D155" i="7"/>
  <c r="G143" i="5"/>
  <c r="H143" i="5"/>
  <c r="I143" i="5" s="1"/>
  <c r="M143" i="5"/>
  <c r="N143" i="5" s="1"/>
  <c r="AA143" i="5"/>
  <c r="AB143" i="5"/>
  <c r="AC143" i="5"/>
  <c r="AQ143" i="5"/>
  <c r="AS143" i="5"/>
  <c r="AW143" i="5"/>
  <c r="AY143" i="5"/>
  <c r="D144" i="5"/>
  <c r="D156" i="7"/>
  <c r="G144" i="5"/>
  <c r="L144" i="5"/>
  <c r="H144" i="5"/>
  <c r="M144" i="5"/>
  <c r="N144" i="5" s="1"/>
  <c r="AA144" i="5"/>
  <c r="AB144" i="5"/>
  <c r="AQ144" i="5"/>
  <c r="AS144" i="5"/>
  <c r="AW144" i="5"/>
  <c r="AY144" i="5"/>
  <c r="D145" i="5"/>
  <c r="D157" i="7"/>
  <c r="G145" i="5"/>
  <c r="H145" i="5"/>
  <c r="I145" i="5" s="1"/>
  <c r="M145" i="5"/>
  <c r="N145" i="5" s="1"/>
  <c r="AA145" i="5"/>
  <c r="AB145" i="5"/>
  <c r="AC145" i="5"/>
  <c r="AQ145" i="5"/>
  <c r="AS145" i="5"/>
  <c r="AW145" i="5"/>
  <c r="AY145" i="5"/>
  <c r="D146" i="5"/>
  <c r="G146" i="5"/>
  <c r="L146" i="5"/>
  <c r="V146" i="5"/>
  <c r="H146" i="5"/>
  <c r="M146" i="5"/>
  <c r="N146" i="5" s="1"/>
  <c r="O146" i="5" s="1"/>
  <c r="J158" i="7" s="1"/>
  <c r="AA146" i="5"/>
  <c r="AB146" i="5"/>
  <c r="AC146" i="5"/>
  <c r="AQ146" i="5"/>
  <c r="AS146" i="5"/>
  <c r="AW146" i="5"/>
  <c r="AY146" i="5"/>
  <c r="D147" i="5"/>
  <c r="G147" i="5"/>
  <c r="L147" i="5"/>
  <c r="H147" i="5"/>
  <c r="I147" i="5" s="1"/>
  <c r="J147" i="5" s="1"/>
  <c r="H159" i="7" s="1"/>
  <c r="M147" i="5"/>
  <c r="N147" i="5" s="1"/>
  <c r="AA147" i="5"/>
  <c r="AB147" i="5"/>
  <c r="AQ147" i="5"/>
  <c r="AT147" i="5"/>
  <c r="AS147" i="5"/>
  <c r="AW147" i="5"/>
  <c r="AY147" i="5"/>
  <c r="D148" i="5"/>
  <c r="G148" i="5"/>
  <c r="L148" i="5"/>
  <c r="H148" i="5"/>
  <c r="I148" i="5" s="1"/>
  <c r="M148" i="5"/>
  <c r="AA148" i="5"/>
  <c r="AB148" i="5"/>
  <c r="AC148" i="5"/>
  <c r="AQ148" i="5"/>
  <c r="AS148" i="5"/>
  <c r="AW148" i="5"/>
  <c r="AY148" i="5"/>
  <c r="D149" i="5"/>
  <c r="G149" i="5"/>
  <c r="L149" i="5"/>
  <c r="H149" i="5"/>
  <c r="M149" i="5"/>
  <c r="N149" i="5" s="1"/>
  <c r="I161" i="7" s="1"/>
  <c r="AA149" i="5"/>
  <c r="AB149" i="5"/>
  <c r="AQ149" i="5"/>
  <c r="AS149" i="5"/>
  <c r="AW149" i="5"/>
  <c r="AY149" i="5"/>
  <c r="D150" i="5"/>
  <c r="G150" i="5"/>
  <c r="H150" i="5"/>
  <c r="M150" i="5"/>
  <c r="AA150" i="5"/>
  <c r="AB150" i="5"/>
  <c r="AC150" i="5"/>
  <c r="AQ150" i="5"/>
  <c r="AS150" i="5"/>
  <c r="AW150" i="5"/>
  <c r="AY150" i="5"/>
  <c r="D151" i="5"/>
  <c r="D163" i="7"/>
  <c r="G151" i="5"/>
  <c r="H151" i="5"/>
  <c r="I151" i="5" s="1"/>
  <c r="M151" i="5"/>
  <c r="AA151" i="5"/>
  <c r="AB151" i="5"/>
  <c r="AC151" i="5"/>
  <c r="AQ151" i="5"/>
  <c r="AS151" i="5"/>
  <c r="AW151" i="5"/>
  <c r="AY151" i="5"/>
  <c r="D152" i="5"/>
  <c r="G152" i="5"/>
  <c r="L152" i="5"/>
  <c r="V152" i="5"/>
  <c r="K164" i="7"/>
  <c r="H152" i="5"/>
  <c r="I152" i="5" s="1"/>
  <c r="M152" i="5"/>
  <c r="AA152" i="5"/>
  <c r="AB152" i="5"/>
  <c r="AC152" i="5"/>
  <c r="AQ152" i="5"/>
  <c r="AS152" i="5"/>
  <c r="AW152" i="5"/>
  <c r="AY152" i="5"/>
  <c r="D153" i="5"/>
  <c r="G153" i="5"/>
  <c r="H153" i="5"/>
  <c r="I153" i="5" s="1"/>
  <c r="J153" i="5" s="1"/>
  <c r="H165" i="7" s="1"/>
  <c r="M153" i="5"/>
  <c r="N153" i="5" s="1"/>
  <c r="AA153" i="5"/>
  <c r="AB153" i="5"/>
  <c r="AC153" i="5"/>
  <c r="AQ153" i="5"/>
  <c r="AS153" i="5"/>
  <c r="AW153" i="5"/>
  <c r="AY153" i="5"/>
  <c r="D154" i="5"/>
  <c r="G154" i="5"/>
  <c r="L154" i="5"/>
  <c r="H154" i="5"/>
  <c r="M154" i="5"/>
  <c r="AA154" i="5"/>
  <c r="AB154" i="5"/>
  <c r="AC154" i="5"/>
  <c r="AQ154" i="5"/>
  <c r="AS154" i="5"/>
  <c r="AW154" i="5"/>
  <c r="AY154" i="5"/>
  <c r="D155" i="5"/>
  <c r="G155" i="5"/>
  <c r="H155" i="5"/>
  <c r="I155" i="5" s="1"/>
  <c r="M155" i="5"/>
  <c r="N155" i="5" s="1"/>
  <c r="AA155" i="5"/>
  <c r="AB155" i="5"/>
  <c r="AQ155" i="5"/>
  <c r="AS155" i="5"/>
  <c r="AW155" i="5"/>
  <c r="AY155" i="5"/>
  <c r="D156" i="5"/>
  <c r="G156" i="5"/>
  <c r="H156" i="5"/>
  <c r="I156" i="5" s="1"/>
  <c r="M156" i="5"/>
  <c r="N156" i="5" s="1"/>
  <c r="I168" i="7" s="1"/>
  <c r="AA156" i="5"/>
  <c r="AB156" i="5"/>
  <c r="AC156" i="5"/>
  <c r="AQ156" i="5"/>
  <c r="AT156" i="5"/>
  <c r="AS156" i="5"/>
  <c r="AW156" i="5"/>
  <c r="AY156" i="5"/>
  <c r="D157" i="5"/>
  <c r="G157" i="5"/>
  <c r="H157" i="5"/>
  <c r="M157" i="5"/>
  <c r="AA157" i="5"/>
  <c r="AB157" i="5"/>
  <c r="AC157" i="5"/>
  <c r="AQ157" i="5"/>
  <c r="AS157" i="5"/>
  <c r="AW157" i="5"/>
  <c r="AY157" i="5"/>
  <c r="D158" i="5"/>
  <c r="G158" i="5"/>
  <c r="F170" i="7"/>
  <c r="H158" i="5"/>
  <c r="I158" i="5" s="1"/>
  <c r="M158" i="5"/>
  <c r="AA158" i="5"/>
  <c r="AB158" i="5"/>
  <c r="AQ158" i="5"/>
  <c r="AS158" i="5"/>
  <c r="AW158" i="5"/>
  <c r="AY158" i="5"/>
  <c r="D159" i="5"/>
  <c r="D171" i="7"/>
  <c r="G159" i="5"/>
  <c r="H159" i="5"/>
  <c r="I159" i="5" s="1"/>
  <c r="M159" i="5"/>
  <c r="AA159" i="5"/>
  <c r="AB159" i="5"/>
  <c r="AC159" i="5"/>
  <c r="AQ159" i="5"/>
  <c r="AS159" i="5"/>
  <c r="AW159" i="5"/>
  <c r="AY159" i="5"/>
  <c r="D160" i="5"/>
  <c r="G160" i="5"/>
  <c r="L160" i="5"/>
  <c r="V160" i="5"/>
  <c r="K172" i="7"/>
  <c r="H160" i="5"/>
  <c r="I160" i="5" s="1"/>
  <c r="G172" i="7" s="1"/>
  <c r="M160" i="5"/>
  <c r="AA160" i="5"/>
  <c r="AB160" i="5"/>
  <c r="AC160" i="5"/>
  <c r="AQ160" i="5"/>
  <c r="AS160" i="5"/>
  <c r="AW160" i="5"/>
  <c r="AY160" i="5"/>
  <c r="D161" i="5"/>
  <c r="G161" i="5"/>
  <c r="H161" i="5"/>
  <c r="I161" i="5" s="1"/>
  <c r="J161" i="5" s="1"/>
  <c r="H173" i="7" s="1"/>
  <c r="M161" i="5"/>
  <c r="AA161" i="5"/>
  <c r="AB161" i="5"/>
  <c r="AQ161" i="5"/>
  <c r="AS161" i="5"/>
  <c r="AW161" i="5"/>
  <c r="AY161" i="5"/>
  <c r="D162" i="5"/>
  <c r="G162" i="5"/>
  <c r="H162" i="5"/>
  <c r="M162" i="5"/>
  <c r="N162" i="5" s="1"/>
  <c r="AA162" i="5"/>
  <c r="AB162" i="5"/>
  <c r="AC162" i="5"/>
  <c r="AQ162" i="5"/>
  <c r="AS162" i="5"/>
  <c r="AW162" i="5"/>
  <c r="AY162" i="5"/>
  <c r="D163" i="5"/>
  <c r="G163" i="5"/>
  <c r="H163" i="5"/>
  <c r="I163" i="5" s="1"/>
  <c r="M163" i="5"/>
  <c r="AA163" i="5"/>
  <c r="AB163" i="5"/>
  <c r="AQ163" i="5"/>
  <c r="AT163" i="5"/>
  <c r="AS163" i="5"/>
  <c r="AW163" i="5"/>
  <c r="AY163" i="5"/>
  <c r="D164" i="5"/>
  <c r="G164" i="5"/>
  <c r="H164" i="5"/>
  <c r="I164" i="5" s="1"/>
  <c r="M164" i="5"/>
  <c r="AA164" i="5"/>
  <c r="AB164" i="5"/>
  <c r="AC164" i="5"/>
  <c r="AQ164" i="5"/>
  <c r="AS164" i="5"/>
  <c r="AW164" i="5"/>
  <c r="AY164" i="5"/>
  <c r="D165" i="5"/>
  <c r="G165" i="5"/>
  <c r="L165" i="5"/>
  <c r="H165" i="5"/>
  <c r="I165" i="5" s="1"/>
  <c r="J165" i="5" s="1"/>
  <c r="H177" i="7" s="1"/>
  <c r="M165" i="5"/>
  <c r="AA165" i="5"/>
  <c r="AB165" i="5"/>
  <c r="AC165" i="5"/>
  <c r="AQ165" i="5"/>
  <c r="AS165" i="5"/>
  <c r="AW165" i="5"/>
  <c r="AY165" i="5"/>
  <c r="D166" i="5"/>
  <c r="G166" i="5"/>
  <c r="H166" i="5"/>
  <c r="M166" i="5"/>
  <c r="AA166" i="5"/>
  <c r="AB166" i="5"/>
  <c r="AC166" i="5"/>
  <c r="AQ166" i="5"/>
  <c r="AS166" i="5"/>
  <c r="AW166" i="5"/>
  <c r="AY166" i="5"/>
  <c r="D167" i="5"/>
  <c r="G167" i="5"/>
  <c r="F179" i="7"/>
  <c r="H167" i="5"/>
  <c r="I167" i="5" s="1"/>
  <c r="J167" i="5" s="1"/>
  <c r="H179" i="7" s="1"/>
  <c r="M167" i="5"/>
  <c r="N167" i="5" s="1"/>
  <c r="O167" i="5" s="1"/>
  <c r="J179" i="7" s="1"/>
  <c r="AA167" i="5"/>
  <c r="AB167" i="5"/>
  <c r="AC167" i="5"/>
  <c r="AQ167" i="5"/>
  <c r="AS167" i="5"/>
  <c r="AW167" i="5"/>
  <c r="AY167" i="5"/>
  <c r="D168" i="5"/>
  <c r="D180" i="7"/>
  <c r="G168" i="5"/>
  <c r="H168" i="5"/>
  <c r="I168" i="5" s="1"/>
  <c r="M168" i="5"/>
  <c r="AA168" i="5"/>
  <c r="AB168" i="5"/>
  <c r="AC168" i="5"/>
  <c r="AQ168" i="5"/>
  <c r="AS168" i="5"/>
  <c r="AW168" i="5"/>
  <c r="AY168" i="5"/>
  <c r="D169" i="5"/>
  <c r="D181" i="7"/>
  <c r="G169" i="5"/>
  <c r="H169" i="5"/>
  <c r="I169" i="5" s="1"/>
  <c r="M169" i="5"/>
  <c r="N169" i="5" s="1"/>
  <c r="AA169" i="5"/>
  <c r="AB169" i="5"/>
  <c r="AC169" i="5"/>
  <c r="AQ169" i="5"/>
  <c r="AS169" i="5"/>
  <c r="AW169" i="5"/>
  <c r="AY169" i="5"/>
  <c r="D170" i="5"/>
  <c r="G170" i="5"/>
  <c r="L170" i="5"/>
  <c r="V170" i="5"/>
  <c r="H170" i="5"/>
  <c r="I170" i="5" s="1"/>
  <c r="G182" i="7" s="1"/>
  <c r="M170" i="5"/>
  <c r="N170" i="5" s="1"/>
  <c r="O170" i="5" s="1"/>
  <c r="AA170" i="5"/>
  <c r="AB170" i="5"/>
  <c r="AC170" i="5"/>
  <c r="AQ170" i="5"/>
  <c r="AS170" i="5"/>
  <c r="AW170" i="5"/>
  <c r="AY170" i="5"/>
  <c r="D171" i="5"/>
  <c r="G171" i="5"/>
  <c r="L171" i="5"/>
  <c r="V171" i="5"/>
  <c r="H171" i="5"/>
  <c r="I171" i="5" s="1"/>
  <c r="M171" i="5"/>
  <c r="N171" i="5" s="1"/>
  <c r="AA171" i="5"/>
  <c r="AB171" i="5"/>
  <c r="AQ171" i="5"/>
  <c r="AT171" i="5"/>
  <c r="AS171" i="5"/>
  <c r="AW171" i="5"/>
  <c r="AY171" i="5"/>
  <c r="D172" i="5"/>
  <c r="G172" i="5"/>
  <c r="L172" i="5"/>
  <c r="H172" i="5"/>
  <c r="I172" i="5" s="1"/>
  <c r="G184" i="7" s="1"/>
  <c r="M172" i="5"/>
  <c r="AA172" i="5"/>
  <c r="AB172" i="5"/>
  <c r="AC172" i="5"/>
  <c r="N184" i="7"/>
  <c r="AQ172" i="5"/>
  <c r="AS172" i="5"/>
  <c r="AW172" i="5"/>
  <c r="AY172" i="5"/>
  <c r="D173" i="5"/>
  <c r="G173" i="5"/>
  <c r="H173" i="5"/>
  <c r="I173" i="5" s="1"/>
  <c r="J173" i="5" s="1"/>
  <c r="H185" i="7" s="1"/>
  <c r="M173" i="5"/>
  <c r="AA173" i="5"/>
  <c r="AB173" i="5"/>
  <c r="AC173" i="5"/>
  <c r="N185" i="7"/>
  <c r="AQ173" i="5"/>
  <c r="AS173" i="5"/>
  <c r="AW173" i="5"/>
  <c r="AY173" i="5"/>
  <c r="D174" i="5"/>
  <c r="G174" i="5"/>
  <c r="H174" i="5"/>
  <c r="M174" i="5"/>
  <c r="AA174" i="5"/>
  <c r="AB174" i="5"/>
  <c r="AC174" i="5"/>
  <c r="AQ174" i="5"/>
  <c r="AS174" i="5"/>
  <c r="AW174" i="5"/>
  <c r="AY174" i="5"/>
  <c r="D175" i="5"/>
  <c r="D187" i="7"/>
  <c r="G175" i="5"/>
  <c r="H175" i="5"/>
  <c r="M175" i="5"/>
  <c r="AA175" i="5"/>
  <c r="AB175" i="5"/>
  <c r="AC175" i="5"/>
  <c r="AQ175" i="5"/>
  <c r="AS175" i="5"/>
  <c r="AW175" i="5"/>
  <c r="AY175" i="5"/>
  <c r="D176" i="5"/>
  <c r="D188" i="7"/>
  <c r="G176" i="5"/>
  <c r="H176" i="5"/>
  <c r="I176" i="5" s="1"/>
  <c r="M176" i="5"/>
  <c r="AA176" i="5"/>
  <c r="AB176" i="5"/>
  <c r="AQ176" i="5"/>
  <c r="AS176" i="5"/>
  <c r="AW176" i="5"/>
  <c r="AY176" i="5"/>
  <c r="D177" i="5"/>
  <c r="D189" i="7"/>
  <c r="G177" i="5"/>
  <c r="L177" i="5"/>
  <c r="V177" i="5"/>
  <c r="K189" i="7"/>
  <c r="H177" i="5"/>
  <c r="M177" i="5"/>
  <c r="AA177" i="5"/>
  <c r="AB177" i="5"/>
  <c r="AC177" i="5"/>
  <c r="AQ177" i="5"/>
  <c r="AS177" i="5"/>
  <c r="AW177" i="5"/>
  <c r="AY177" i="5"/>
  <c r="D178" i="5"/>
  <c r="G178" i="5"/>
  <c r="H178" i="5"/>
  <c r="M178" i="5"/>
  <c r="AA178" i="5"/>
  <c r="AB178" i="5"/>
  <c r="AC178" i="5"/>
  <c r="AQ178" i="5"/>
  <c r="AS178" i="5"/>
  <c r="AW178" i="5"/>
  <c r="AY178" i="5"/>
  <c r="D179" i="5"/>
  <c r="G179" i="5"/>
  <c r="L179" i="5"/>
  <c r="V179" i="5"/>
  <c r="H179" i="5"/>
  <c r="I179" i="5" s="1"/>
  <c r="M179" i="5"/>
  <c r="AA179" i="5"/>
  <c r="AB179" i="5"/>
  <c r="AQ179" i="5"/>
  <c r="AT179" i="5"/>
  <c r="AS179" i="5"/>
  <c r="AW179" i="5"/>
  <c r="AY179" i="5"/>
  <c r="D180" i="5"/>
  <c r="G180" i="5"/>
  <c r="H180" i="5"/>
  <c r="M180" i="5"/>
  <c r="N180" i="5" s="1"/>
  <c r="AA180" i="5"/>
  <c r="AB180" i="5"/>
  <c r="AQ180" i="5"/>
  <c r="AS180" i="5"/>
  <c r="AW180" i="5"/>
  <c r="AY180" i="5"/>
  <c r="D181" i="5"/>
  <c r="G181" i="5"/>
  <c r="L181" i="5"/>
  <c r="V181" i="5"/>
  <c r="H181" i="5"/>
  <c r="I181" i="5" s="1"/>
  <c r="J181" i="5" s="1"/>
  <c r="H193" i="7" s="1"/>
  <c r="M181" i="5"/>
  <c r="N181" i="5" s="1"/>
  <c r="O181" i="5" s="1"/>
  <c r="J193" i="7" s="1"/>
  <c r="AA181" i="5"/>
  <c r="AB181" i="5"/>
  <c r="AQ181" i="5"/>
  <c r="AS181" i="5"/>
  <c r="AW181" i="5"/>
  <c r="AY181" i="5"/>
  <c r="D182" i="5"/>
  <c r="G182" i="5"/>
  <c r="H182" i="5"/>
  <c r="M182" i="5"/>
  <c r="AA182" i="5"/>
  <c r="AB182" i="5"/>
  <c r="AC182" i="5"/>
  <c r="AQ182" i="5"/>
  <c r="AS182" i="5"/>
  <c r="AW182" i="5"/>
  <c r="AY182" i="5"/>
  <c r="D183" i="5"/>
  <c r="D195" i="7"/>
  <c r="G183" i="5"/>
  <c r="F195" i="7"/>
  <c r="H183" i="5"/>
  <c r="I183" i="5" s="1"/>
  <c r="G195" i="7" s="1"/>
  <c r="M183" i="5"/>
  <c r="AA183" i="5"/>
  <c r="AB183" i="5"/>
  <c r="AC183" i="5"/>
  <c r="AQ183" i="5"/>
  <c r="AS183" i="5"/>
  <c r="AW183" i="5"/>
  <c r="AY183" i="5"/>
  <c r="D184" i="5"/>
  <c r="G184" i="5"/>
  <c r="H184" i="5"/>
  <c r="M184" i="5"/>
  <c r="AA184" i="5"/>
  <c r="AB184" i="5"/>
  <c r="AQ184" i="5"/>
  <c r="AS184" i="5"/>
  <c r="AW184" i="5"/>
  <c r="AY184" i="5"/>
  <c r="D185" i="5"/>
  <c r="G185" i="5"/>
  <c r="L185" i="5"/>
  <c r="V185" i="5"/>
  <c r="K197" i="7"/>
  <c r="H185" i="5"/>
  <c r="I185" i="5" s="1"/>
  <c r="J185" i="5" s="1"/>
  <c r="H197" i="7" s="1"/>
  <c r="M185" i="5"/>
  <c r="AA185" i="5"/>
  <c r="AB185" i="5"/>
  <c r="AQ185" i="5"/>
  <c r="AS185" i="5"/>
  <c r="AW185" i="5"/>
  <c r="AY185" i="5"/>
  <c r="D186" i="5"/>
  <c r="G186" i="5"/>
  <c r="H186" i="5"/>
  <c r="I186" i="5" s="1"/>
  <c r="M186" i="5"/>
  <c r="AA186" i="5"/>
  <c r="AB186" i="5"/>
  <c r="AC186" i="5"/>
  <c r="AQ186" i="5"/>
  <c r="AS186" i="5"/>
  <c r="AW186" i="5"/>
  <c r="AY186" i="5"/>
  <c r="D187" i="5"/>
  <c r="G187" i="5"/>
  <c r="H187" i="5"/>
  <c r="M187" i="5"/>
  <c r="N187" i="5" s="1"/>
  <c r="AA187" i="5"/>
  <c r="AB187" i="5"/>
  <c r="AC187" i="5"/>
  <c r="N199" i="7"/>
  <c r="AQ187" i="5"/>
  <c r="AT187" i="5"/>
  <c r="S199" i="7"/>
  <c r="AS187" i="5"/>
  <c r="AW187" i="5"/>
  <c r="AY187" i="5"/>
  <c r="D188" i="5"/>
  <c r="G188" i="5"/>
  <c r="H188" i="5"/>
  <c r="I188" i="5" s="1"/>
  <c r="J188" i="5" s="1"/>
  <c r="M188" i="5"/>
  <c r="AA188" i="5"/>
  <c r="AB188" i="5"/>
  <c r="AC188" i="5"/>
  <c r="N200" i="7"/>
  <c r="AQ188" i="5"/>
  <c r="AS188" i="5"/>
  <c r="AW188" i="5"/>
  <c r="AY188" i="5"/>
  <c r="D189" i="5"/>
  <c r="G189" i="5"/>
  <c r="L189" i="5"/>
  <c r="V189" i="5"/>
  <c r="H189" i="5"/>
  <c r="M189" i="5"/>
  <c r="AA189" i="5"/>
  <c r="AB189" i="5"/>
  <c r="AQ189" i="5"/>
  <c r="AS189" i="5"/>
  <c r="AW189" i="5"/>
  <c r="AY189" i="5"/>
  <c r="D190" i="5"/>
  <c r="G190" i="5"/>
  <c r="H190" i="5"/>
  <c r="M190" i="5"/>
  <c r="AA190" i="5"/>
  <c r="AB190" i="5"/>
  <c r="AC190" i="5"/>
  <c r="AQ190" i="5"/>
  <c r="AS190" i="5"/>
  <c r="AW190" i="5"/>
  <c r="AY190" i="5"/>
  <c r="D191" i="5"/>
  <c r="D203" i="7"/>
  <c r="G191" i="5"/>
  <c r="H191" i="5"/>
  <c r="I191" i="5" s="1"/>
  <c r="M191" i="5"/>
  <c r="AA191" i="5"/>
  <c r="AB191" i="5"/>
  <c r="AC191" i="5"/>
  <c r="AQ191" i="5"/>
  <c r="AS191" i="5"/>
  <c r="AW191" i="5"/>
  <c r="AY191" i="5"/>
  <c r="D192" i="5"/>
  <c r="D204" i="7"/>
  <c r="G192" i="5"/>
  <c r="H192" i="5"/>
  <c r="I192" i="5" s="1"/>
  <c r="M192" i="5"/>
  <c r="AA192" i="5"/>
  <c r="AB192" i="5"/>
  <c r="AC192" i="5"/>
  <c r="AQ192" i="5"/>
  <c r="AS192" i="5"/>
  <c r="AW192" i="5"/>
  <c r="AY192" i="5"/>
  <c r="D193" i="5"/>
  <c r="G193" i="5"/>
  <c r="L193" i="5"/>
  <c r="H193" i="5"/>
  <c r="I193" i="5" s="1"/>
  <c r="G205" i="7" s="1"/>
  <c r="M193" i="5"/>
  <c r="N193" i="5" s="1"/>
  <c r="AA193" i="5"/>
  <c r="AB193" i="5"/>
  <c r="AQ193" i="5"/>
  <c r="AS193" i="5"/>
  <c r="AW193" i="5"/>
  <c r="AY193" i="5"/>
  <c r="D194" i="5"/>
  <c r="G194" i="5"/>
  <c r="H194" i="5"/>
  <c r="M194" i="5"/>
  <c r="N194" i="5" s="1"/>
  <c r="O194" i="5" s="1"/>
  <c r="J206" i="7" s="1"/>
  <c r="AA194" i="5"/>
  <c r="AB194" i="5"/>
  <c r="AQ194" i="5"/>
  <c r="AS194" i="5"/>
  <c r="AW194" i="5"/>
  <c r="AY194" i="5"/>
  <c r="D195" i="5"/>
  <c r="G195" i="5"/>
  <c r="L195" i="5"/>
  <c r="H195" i="5"/>
  <c r="I195" i="5" s="1"/>
  <c r="M195" i="5"/>
  <c r="AA195" i="5"/>
  <c r="AB195" i="5"/>
  <c r="AC195" i="5"/>
  <c r="AQ195" i="5"/>
  <c r="AT195" i="5"/>
  <c r="AS195" i="5"/>
  <c r="AW195" i="5"/>
  <c r="AY195" i="5"/>
  <c r="D196" i="5"/>
  <c r="G196" i="5"/>
  <c r="H196" i="5"/>
  <c r="I196" i="5" s="1"/>
  <c r="J196" i="5" s="1"/>
  <c r="M196" i="5"/>
  <c r="AA196" i="5"/>
  <c r="AB196" i="5"/>
  <c r="AQ196" i="5"/>
  <c r="AS196" i="5"/>
  <c r="AW196" i="5"/>
  <c r="AY196" i="5"/>
  <c r="D197" i="5"/>
  <c r="G197" i="5"/>
  <c r="H197" i="5"/>
  <c r="M197" i="5"/>
  <c r="AA197" i="5"/>
  <c r="AB197" i="5"/>
  <c r="AQ197" i="5"/>
  <c r="AS197" i="5"/>
  <c r="AW197" i="5"/>
  <c r="AY197" i="5"/>
  <c r="D198" i="5"/>
  <c r="D210" i="7"/>
  <c r="G198" i="5"/>
  <c r="H198" i="5"/>
  <c r="M198" i="5"/>
  <c r="N198" i="5" s="1"/>
  <c r="AA198" i="5"/>
  <c r="AB198" i="5"/>
  <c r="AC198" i="5"/>
  <c r="AQ198" i="5"/>
  <c r="AS198" i="5"/>
  <c r="AW198" i="5"/>
  <c r="AY198" i="5"/>
  <c r="D199" i="5"/>
  <c r="G199" i="5"/>
  <c r="H199" i="5"/>
  <c r="I199" i="5" s="1"/>
  <c r="M199" i="5"/>
  <c r="AA199" i="5"/>
  <c r="AB199" i="5"/>
  <c r="AC199" i="5"/>
  <c r="AQ199" i="5"/>
  <c r="AS199" i="5"/>
  <c r="AW199" i="5"/>
  <c r="AY199" i="5"/>
  <c r="D200" i="5"/>
  <c r="G200" i="5"/>
  <c r="H200" i="5"/>
  <c r="I200" i="5" s="1"/>
  <c r="M200" i="5"/>
  <c r="AA200" i="5"/>
  <c r="AB200" i="5"/>
  <c r="AC200" i="5"/>
  <c r="AQ200" i="5"/>
  <c r="AS200" i="5"/>
  <c r="AW200" i="5"/>
  <c r="AY200" i="5"/>
  <c r="D201" i="5"/>
  <c r="G201" i="5"/>
  <c r="L201" i="5"/>
  <c r="V201" i="5"/>
  <c r="H201" i="5"/>
  <c r="I201" i="5" s="1"/>
  <c r="M201" i="5"/>
  <c r="AA201" i="5"/>
  <c r="AB201" i="5"/>
  <c r="AC201" i="5"/>
  <c r="AQ201" i="5"/>
  <c r="AS201" i="5"/>
  <c r="AW201" i="5"/>
  <c r="AY201" i="5"/>
  <c r="D202" i="5"/>
  <c r="G202" i="5"/>
  <c r="H202" i="5"/>
  <c r="I202" i="5" s="1"/>
  <c r="J202" i="5" s="1"/>
  <c r="H214" i="7" s="1"/>
  <c r="M202" i="5"/>
  <c r="N202" i="5" s="1"/>
  <c r="AA202" i="5"/>
  <c r="AB202" i="5"/>
  <c r="AC202" i="5"/>
  <c r="N214" i="7"/>
  <c r="AQ202" i="5"/>
  <c r="AS202" i="5"/>
  <c r="AW202" i="5"/>
  <c r="AY202" i="5"/>
  <c r="D203" i="5"/>
  <c r="G203" i="5"/>
  <c r="L203" i="5"/>
  <c r="H203" i="5"/>
  <c r="I203" i="5" s="1"/>
  <c r="J203" i="5" s="1"/>
  <c r="H215" i="7" s="1"/>
  <c r="M203" i="5"/>
  <c r="AA203" i="5"/>
  <c r="AB203" i="5"/>
  <c r="AC203" i="5"/>
  <c r="AQ203" i="5"/>
  <c r="AT203" i="5"/>
  <c r="AS203" i="5"/>
  <c r="AW203" i="5"/>
  <c r="AY203" i="5"/>
  <c r="D204" i="5"/>
  <c r="G204" i="5"/>
  <c r="H204" i="5"/>
  <c r="I204" i="5" s="1"/>
  <c r="J204" i="5" s="1"/>
  <c r="M204" i="5"/>
  <c r="N204" i="5" s="1"/>
  <c r="AA204" i="5"/>
  <c r="AB204" i="5"/>
  <c r="AQ204" i="5"/>
  <c r="AS204" i="5"/>
  <c r="AW204" i="5"/>
  <c r="AY204" i="5"/>
  <c r="D205" i="5"/>
  <c r="G205" i="5"/>
  <c r="H205" i="5"/>
  <c r="I205" i="5" s="1"/>
  <c r="M205" i="5"/>
  <c r="AA205" i="5"/>
  <c r="AB205" i="5"/>
  <c r="AQ205" i="5"/>
  <c r="AS205" i="5"/>
  <c r="AW205" i="5"/>
  <c r="AY205" i="5"/>
  <c r="D206" i="5"/>
  <c r="D218" i="7"/>
  <c r="G206" i="5"/>
  <c r="H206" i="5"/>
  <c r="M206" i="5"/>
  <c r="AA206" i="5"/>
  <c r="AB206" i="5"/>
  <c r="AC206" i="5"/>
  <c r="AQ206" i="5"/>
  <c r="AS206" i="5"/>
  <c r="AW206" i="5"/>
  <c r="AY206" i="5"/>
  <c r="D207" i="5"/>
  <c r="G207" i="5"/>
  <c r="H207" i="5"/>
  <c r="I207" i="5" s="1"/>
  <c r="J207" i="5" s="1"/>
  <c r="H219" i="7" s="1"/>
  <c r="M207" i="5"/>
  <c r="AA207" i="5"/>
  <c r="AB207" i="5"/>
  <c r="AC207" i="5"/>
  <c r="AQ207" i="5"/>
  <c r="AS207" i="5"/>
  <c r="AW207" i="5"/>
  <c r="AY207" i="5"/>
  <c r="D208" i="5"/>
  <c r="D220" i="7"/>
  <c r="G208" i="5"/>
  <c r="H208" i="5"/>
  <c r="I208" i="5" s="1"/>
  <c r="M208" i="5"/>
  <c r="AA208" i="5"/>
  <c r="AB208" i="5"/>
  <c r="AQ208" i="5"/>
  <c r="AS208" i="5"/>
  <c r="AW208" i="5"/>
  <c r="AY208" i="5"/>
  <c r="D209" i="5"/>
  <c r="G209" i="5"/>
  <c r="L209" i="5"/>
  <c r="V209" i="5"/>
  <c r="H209" i="5"/>
  <c r="I209" i="5" s="1"/>
  <c r="J209" i="5" s="1"/>
  <c r="H221" i="7" s="1"/>
  <c r="M209" i="5"/>
  <c r="AA209" i="5"/>
  <c r="AB209" i="5"/>
  <c r="AC209" i="5"/>
  <c r="AQ209" i="5"/>
  <c r="AS209" i="5"/>
  <c r="AW209" i="5"/>
  <c r="AY209" i="5"/>
  <c r="D210" i="5"/>
  <c r="G210" i="5"/>
  <c r="H210" i="5"/>
  <c r="M210" i="5"/>
  <c r="AA210" i="5"/>
  <c r="AB210" i="5"/>
  <c r="AQ210" i="5"/>
  <c r="AS210" i="5"/>
  <c r="AW210" i="5"/>
  <c r="AY210" i="5"/>
  <c r="D211" i="5"/>
  <c r="G211" i="5"/>
  <c r="L211" i="5"/>
  <c r="H211" i="5"/>
  <c r="M211" i="5"/>
  <c r="AA211" i="5"/>
  <c r="AB211" i="5"/>
  <c r="AC211" i="5"/>
  <c r="AQ211" i="5"/>
  <c r="AT211" i="5"/>
  <c r="AS211" i="5"/>
  <c r="AW211" i="5"/>
  <c r="AY211" i="5"/>
  <c r="D212" i="5"/>
  <c r="G212" i="5"/>
  <c r="H212" i="5"/>
  <c r="I212" i="5" s="1"/>
  <c r="M212" i="5"/>
  <c r="N212" i="5" s="1"/>
  <c r="AA212" i="5"/>
  <c r="AB212" i="5"/>
  <c r="AC212" i="5"/>
  <c r="N224" i="7"/>
  <c r="AQ212" i="5"/>
  <c r="AS212" i="5"/>
  <c r="AW212" i="5"/>
  <c r="AY212" i="5"/>
  <c r="D213" i="5"/>
  <c r="G213" i="5"/>
  <c r="H213" i="5"/>
  <c r="M213" i="5"/>
  <c r="N213" i="5" s="1"/>
  <c r="AA213" i="5"/>
  <c r="AB213" i="5"/>
  <c r="AQ213" i="5"/>
  <c r="AS213" i="5"/>
  <c r="AW213" i="5"/>
  <c r="AY213" i="5"/>
  <c r="D214" i="5"/>
  <c r="D226" i="7"/>
  <c r="G214" i="5"/>
  <c r="H214" i="5"/>
  <c r="M214" i="5"/>
  <c r="N214" i="5" s="1"/>
  <c r="O214" i="5" s="1"/>
  <c r="J226" i="7" s="1"/>
  <c r="AA214" i="5"/>
  <c r="AB214" i="5"/>
  <c r="AC214" i="5"/>
  <c r="AQ214" i="5"/>
  <c r="AS214" i="5"/>
  <c r="AW214" i="5"/>
  <c r="AY214" i="5"/>
  <c r="D215" i="5"/>
  <c r="G215" i="5"/>
  <c r="H215" i="5"/>
  <c r="I215" i="5" s="1"/>
  <c r="G227" i="7" s="1"/>
  <c r="M215" i="5"/>
  <c r="AA215" i="5"/>
  <c r="AB215" i="5"/>
  <c r="AC215" i="5"/>
  <c r="AQ215" i="5"/>
  <c r="AS215" i="5"/>
  <c r="AW215" i="5"/>
  <c r="AY215" i="5"/>
  <c r="D216" i="5"/>
  <c r="D228" i="7"/>
  <c r="G216" i="5"/>
  <c r="H216" i="5"/>
  <c r="I216" i="5" s="1"/>
  <c r="M216" i="5"/>
  <c r="AA216" i="5"/>
  <c r="AB216" i="5"/>
  <c r="AC216" i="5"/>
  <c r="AQ216" i="5"/>
  <c r="AS216" i="5"/>
  <c r="AW216" i="5"/>
  <c r="AY216" i="5"/>
  <c r="D217" i="5"/>
  <c r="G217" i="5"/>
  <c r="L217" i="5"/>
  <c r="V217" i="5"/>
  <c r="H217" i="5"/>
  <c r="I217" i="5" s="1"/>
  <c r="M217" i="5"/>
  <c r="N217" i="5" s="1"/>
  <c r="AA217" i="5"/>
  <c r="AB217" i="5"/>
  <c r="AC217" i="5"/>
  <c r="AQ217" i="5"/>
  <c r="AS217" i="5"/>
  <c r="AW217" i="5"/>
  <c r="AY217" i="5"/>
  <c r="D218" i="5"/>
  <c r="G218" i="5"/>
  <c r="H218" i="5"/>
  <c r="I218" i="5" s="1"/>
  <c r="M218" i="5"/>
  <c r="N218" i="5" s="1"/>
  <c r="AA218" i="5"/>
  <c r="AB218" i="5"/>
  <c r="AQ218" i="5"/>
  <c r="AS218" i="5"/>
  <c r="AW218" i="5"/>
  <c r="AY218" i="5"/>
  <c r="D219" i="5"/>
  <c r="G219" i="5"/>
  <c r="L219" i="5"/>
  <c r="H219" i="5"/>
  <c r="I219" i="5" s="1"/>
  <c r="M219" i="5"/>
  <c r="N219" i="5" s="1"/>
  <c r="AA219" i="5"/>
  <c r="AB219" i="5"/>
  <c r="AC219" i="5"/>
  <c r="N231" i="7"/>
  <c r="AQ219" i="5"/>
  <c r="AT219" i="5"/>
  <c r="AU219" i="5"/>
  <c r="T231" i="7"/>
  <c r="AS219" i="5"/>
  <c r="AW219" i="5"/>
  <c r="AY219" i="5"/>
  <c r="D220" i="5"/>
  <c r="G220" i="5"/>
  <c r="H220" i="5"/>
  <c r="I220" i="5" s="1"/>
  <c r="J220" i="5" s="1"/>
  <c r="H232" i="7" s="1"/>
  <c r="M220" i="5"/>
  <c r="N220" i="5" s="1"/>
  <c r="AA220" i="5"/>
  <c r="AB220" i="5"/>
  <c r="AQ220" i="5"/>
  <c r="AS220" i="5"/>
  <c r="AW220" i="5"/>
  <c r="AY220" i="5"/>
  <c r="D221" i="5"/>
  <c r="G221" i="5"/>
  <c r="H221" i="5"/>
  <c r="M221" i="5"/>
  <c r="AA221" i="5"/>
  <c r="AB221" i="5"/>
  <c r="AC221" i="5"/>
  <c r="AQ221" i="5"/>
  <c r="AS221" i="5"/>
  <c r="AW221" i="5"/>
  <c r="AY221" i="5"/>
  <c r="D222" i="5"/>
  <c r="D234" i="7"/>
  <c r="G222" i="5"/>
  <c r="H222" i="5"/>
  <c r="M222" i="5"/>
  <c r="AA222" i="5"/>
  <c r="AB222" i="5"/>
  <c r="AC222" i="5"/>
  <c r="AQ222" i="5"/>
  <c r="AS222" i="5"/>
  <c r="AW222" i="5"/>
  <c r="AY222" i="5"/>
  <c r="D223" i="5"/>
  <c r="G223" i="5"/>
  <c r="L223" i="5"/>
  <c r="V223" i="5"/>
  <c r="H223" i="5"/>
  <c r="I223" i="5" s="1"/>
  <c r="M223" i="5"/>
  <c r="N223" i="5" s="1"/>
  <c r="O223" i="5" s="1"/>
  <c r="J235" i="7" s="1"/>
  <c r="AA223" i="5"/>
  <c r="AB223" i="5"/>
  <c r="AQ223" i="5"/>
  <c r="AS223" i="5"/>
  <c r="AW223" i="5"/>
  <c r="AY223" i="5"/>
  <c r="D224" i="5"/>
  <c r="D236" i="7"/>
  <c r="G224" i="5"/>
  <c r="H224" i="5"/>
  <c r="M224" i="5"/>
  <c r="AA224" i="5"/>
  <c r="AB224" i="5"/>
  <c r="AC224" i="5"/>
  <c r="AQ224" i="5"/>
  <c r="AS224" i="5"/>
  <c r="AW224" i="5"/>
  <c r="AY224" i="5"/>
  <c r="D225" i="5"/>
  <c r="G225" i="5"/>
  <c r="H225" i="5"/>
  <c r="I225" i="5" s="1"/>
  <c r="M225" i="5"/>
  <c r="AA225" i="5"/>
  <c r="AB225" i="5"/>
  <c r="AC225" i="5"/>
  <c r="AQ225" i="5"/>
  <c r="AS225" i="5"/>
  <c r="AW225" i="5"/>
  <c r="AY225" i="5"/>
  <c r="D226" i="5"/>
  <c r="G226" i="5"/>
  <c r="H226" i="5"/>
  <c r="I226" i="5" s="1"/>
  <c r="M226" i="5"/>
  <c r="AA226" i="5"/>
  <c r="AB226" i="5"/>
  <c r="AQ226" i="5"/>
  <c r="AS226" i="5"/>
  <c r="AW226" i="5"/>
  <c r="AY226" i="5"/>
  <c r="D227" i="5"/>
  <c r="G227" i="5"/>
  <c r="L227" i="5"/>
  <c r="H227" i="5"/>
  <c r="I227" i="5" s="1"/>
  <c r="M227" i="5"/>
  <c r="N227" i="5" s="1"/>
  <c r="AA227" i="5"/>
  <c r="AB227" i="5"/>
  <c r="AQ227" i="5"/>
  <c r="AT227" i="5"/>
  <c r="AU227" i="5"/>
  <c r="T239" i="7"/>
  <c r="AS227" i="5"/>
  <c r="AW227" i="5"/>
  <c r="AY227" i="5"/>
  <c r="D228" i="5"/>
  <c r="G228" i="5"/>
  <c r="H228" i="5"/>
  <c r="I228" i="5" s="1"/>
  <c r="J228" i="5" s="1"/>
  <c r="H240" i="7" s="1"/>
  <c r="M228" i="5"/>
  <c r="N228" i="5" s="1"/>
  <c r="AA228" i="5"/>
  <c r="AB228" i="5"/>
  <c r="AC228" i="5"/>
  <c r="N240" i="7"/>
  <c r="AQ228" i="5"/>
  <c r="AS228" i="5"/>
  <c r="AW228" i="5"/>
  <c r="AY228" i="5"/>
  <c r="D229" i="5"/>
  <c r="G229" i="5"/>
  <c r="H229" i="5"/>
  <c r="I229" i="5" s="1"/>
  <c r="J229" i="5" s="1"/>
  <c r="H241" i="7" s="1"/>
  <c r="M229" i="5"/>
  <c r="AA229" i="5"/>
  <c r="AB229" i="5"/>
  <c r="AC229" i="5"/>
  <c r="AQ229" i="5"/>
  <c r="AS229" i="5"/>
  <c r="AW229" i="5"/>
  <c r="AY229" i="5"/>
  <c r="D230" i="5"/>
  <c r="D242" i="7"/>
  <c r="G230" i="5"/>
  <c r="H230" i="5"/>
  <c r="M230" i="5"/>
  <c r="AA230" i="5"/>
  <c r="AB230" i="5"/>
  <c r="AQ230" i="5"/>
  <c r="AS230" i="5"/>
  <c r="AW230" i="5"/>
  <c r="AY230" i="5"/>
  <c r="D231" i="5"/>
  <c r="G231" i="5"/>
  <c r="H231" i="5"/>
  <c r="M231" i="5"/>
  <c r="N231" i="5" s="1"/>
  <c r="AA231" i="5"/>
  <c r="AB231" i="5"/>
  <c r="AQ231" i="5"/>
  <c r="AS231" i="5"/>
  <c r="AW231" i="5"/>
  <c r="AY231" i="5"/>
  <c r="D232" i="5"/>
  <c r="D244" i="7"/>
  <c r="G232" i="5"/>
  <c r="H232" i="5"/>
  <c r="I232" i="5" s="1"/>
  <c r="G244" i="7" s="1"/>
  <c r="M232" i="5"/>
  <c r="AA232" i="5"/>
  <c r="AB232" i="5"/>
  <c r="AC232" i="5"/>
  <c r="AQ232" i="5"/>
  <c r="AS232" i="5"/>
  <c r="AW232" i="5"/>
  <c r="AY232" i="5"/>
  <c r="D233" i="5"/>
  <c r="G233" i="5"/>
  <c r="L233" i="5"/>
  <c r="V233" i="5"/>
  <c r="K245" i="7"/>
  <c r="H233" i="5"/>
  <c r="M233" i="5"/>
  <c r="N233" i="5" s="1"/>
  <c r="AA233" i="5"/>
  <c r="AB233" i="5"/>
  <c r="AC233" i="5"/>
  <c r="AQ233" i="5"/>
  <c r="AS233" i="5"/>
  <c r="AW233" i="5"/>
  <c r="AY233" i="5"/>
  <c r="D234" i="5"/>
  <c r="G234" i="5"/>
  <c r="H234" i="5"/>
  <c r="I234" i="5" s="1"/>
  <c r="M234" i="5"/>
  <c r="AA234" i="5"/>
  <c r="AB234" i="5"/>
  <c r="AQ234" i="5"/>
  <c r="AS234" i="5"/>
  <c r="AW234" i="5"/>
  <c r="AY234" i="5"/>
  <c r="D235" i="5"/>
  <c r="G235" i="5"/>
  <c r="L235" i="5"/>
  <c r="V235" i="5"/>
  <c r="H235" i="5"/>
  <c r="I235" i="5" s="1"/>
  <c r="M235" i="5"/>
  <c r="AA235" i="5"/>
  <c r="AB235" i="5"/>
  <c r="AC235" i="5"/>
  <c r="AQ235" i="5"/>
  <c r="AT235" i="5"/>
  <c r="AU235" i="5"/>
  <c r="T247" i="7"/>
  <c r="AS235" i="5"/>
  <c r="AW235" i="5"/>
  <c r="AY235" i="5"/>
  <c r="D236" i="5"/>
  <c r="G236" i="5"/>
  <c r="H236" i="5"/>
  <c r="M236" i="5"/>
  <c r="N236" i="5" s="1"/>
  <c r="AA236" i="5"/>
  <c r="AB236" i="5"/>
  <c r="AQ236" i="5"/>
  <c r="AS236" i="5"/>
  <c r="AW236" i="5"/>
  <c r="AY236" i="5"/>
  <c r="D237" i="5"/>
  <c r="G237" i="5"/>
  <c r="H237" i="5"/>
  <c r="I237" i="5" s="1"/>
  <c r="G249" i="7" s="1"/>
  <c r="M237" i="5"/>
  <c r="AA237" i="5"/>
  <c r="AB237" i="5"/>
  <c r="AQ237" i="5"/>
  <c r="AS237" i="5"/>
  <c r="AW237" i="5"/>
  <c r="AY237" i="5"/>
  <c r="D238" i="5"/>
  <c r="D250" i="7"/>
  <c r="G238" i="5"/>
  <c r="H238" i="5"/>
  <c r="I238" i="5" s="1"/>
  <c r="M238" i="5"/>
  <c r="AA238" i="5"/>
  <c r="AB238" i="5"/>
  <c r="AQ238" i="5"/>
  <c r="AS238" i="5"/>
  <c r="AW238" i="5"/>
  <c r="AY238" i="5"/>
  <c r="D239" i="5"/>
  <c r="G239" i="5"/>
  <c r="H239" i="5"/>
  <c r="M239" i="5"/>
  <c r="AA239" i="5"/>
  <c r="AB239" i="5"/>
  <c r="AC239" i="5"/>
  <c r="AQ239" i="5"/>
  <c r="AS239" i="5"/>
  <c r="AW239" i="5"/>
  <c r="AY239" i="5"/>
  <c r="D240" i="5"/>
  <c r="D252" i="7"/>
  <c r="G240" i="5"/>
  <c r="H240" i="5"/>
  <c r="M240" i="5"/>
  <c r="N240" i="5" s="1"/>
  <c r="AA240" i="5"/>
  <c r="AB240" i="5"/>
  <c r="AC240" i="5"/>
  <c r="AQ240" i="5"/>
  <c r="AS240" i="5"/>
  <c r="AW240" i="5"/>
  <c r="AY240" i="5"/>
  <c r="D241" i="5"/>
  <c r="D253" i="7"/>
  <c r="G241" i="5"/>
  <c r="L241" i="5"/>
  <c r="H241" i="5"/>
  <c r="I241" i="5" s="1"/>
  <c r="M241" i="5"/>
  <c r="AA241" i="5"/>
  <c r="AB241" i="5"/>
  <c r="AC241" i="5"/>
  <c r="AQ241" i="5"/>
  <c r="AS241" i="5"/>
  <c r="AW241" i="5"/>
  <c r="AY241" i="5"/>
  <c r="D242" i="5"/>
  <c r="G242" i="5"/>
  <c r="H242" i="5"/>
  <c r="I242" i="5" s="1"/>
  <c r="J242" i="5" s="1"/>
  <c r="H254" i="7" s="1"/>
  <c r="M242" i="5"/>
  <c r="N242" i="5" s="1"/>
  <c r="AA242" i="5"/>
  <c r="AB242" i="5"/>
  <c r="AQ242" i="5"/>
  <c r="AS242" i="5"/>
  <c r="AW242" i="5"/>
  <c r="AY242" i="5"/>
  <c r="D243" i="5"/>
  <c r="G243" i="5"/>
  <c r="L243" i="5"/>
  <c r="V243" i="5"/>
  <c r="K255" i="7"/>
  <c r="H243" i="5"/>
  <c r="I243" i="5" s="1"/>
  <c r="M243" i="5"/>
  <c r="AA243" i="5"/>
  <c r="AB243" i="5"/>
  <c r="AQ243" i="5"/>
  <c r="AS243" i="5"/>
  <c r="AW243" i="5"/>
  <c r="AY243" i="5"/>
  <c r="D244" i="5"/>
  <c r="G244" i="5"/>
  <c r="H244" i="5"/>
  <c r="M244" i="5"/>
  <c r="N244" i="5" s="1"/>
  <c r="AA244" i="5"/>
  <c r="AB244" i="5"/>
  <c r="AQ244" i="5"/>
  <c r="AS244" i="5"/>
  <c r="AW244" i="5"/>
  <c r="AY244" i="5"/>
  <c r="D245" i="5"/>
  <c r="G245" i="5"/>
  <c r="H245" i="5"/>
  <c r="I245" i="5" s="1"/>
  <c r="M245" i="5"/>
  <c r="AA245" i="5"/>
  <c r="AB245" i="5"/>
  <c r="AC245" i="5"/>
  <c r="AQ245" i="5"/>
  <c r="AS245" i="5"/>
  <c r="AW245" i="5"/>
  <c r="AY245" i="5"/>
  <c r="D246" i="5"/>
  <c r="D258" i="7"/>
  <c r="G246" i="5"/>
  <c r="L246" i="5"/>
  <c r="H246" i="5"/>
  <c r="I246" i="5" s="1"/>
  <c r="M246" i="5"/>
  <c r="AA246" i="5"/>
  <c r="AB246" i="5"/>
  <c r="AC246" i="5"/>
  <c r="AQ246" i="5"/>
  <c r="AS246" i="5"/>
  <c r="AW246" i="5"/>
  <c r="AY246" i="5"/>
  <c r="D247" i="5"/>
  <c r="G247" i="5"/>
  <c r="L247" i="5"/>
  <c r="H247" i="5"/>
  <c r="I247" i="5" s="1"/>
  <c r="M247" i="5"/>
  <c r="N247" i="5" s="1"/>
  <c r="AA247" i="5"/>
  <c r="AB247" i="5"/>
  <c r="AC247" i="5"/>
  <c r="AQ247" i="5"/>
  <c r="AS247" i="5"/>
  <c r="AW247" i="5"/>
  <c r="AY247" i="5"/>
  <c r="D248" i="5"/>
  <c r="D260" i="7"/>
  <c r="G248" i="5"/>
  <c r="H248" i="5"/>
  <c r="I248" i="5" s="1"/>
  <c r="G260" i="7" s="1"/>
  <c r="M248" i="5"/>
  <c r="AA248" i="5"/>
  <c r="AB248" i="5"/>
  <c r="AC248" i="5"/>
  <c r="AQ248" i="5"/>
  <c r="AS248" i="5"/>
  <c r="AW248" i="5"/>
  <c r="AY248" i="5"/>
  <c r="D249" i="5"/>
  <c r="G249" i="5"/>
  <c r="L249" i="5"/>
  <c r="H249" i="5"/>
  <c r="I249" i="5" s="1"/>
  <c r="M249" i="5"/>
  <c r="N249" i="5" s="1"/>
  <c r="I261" i="7" s="1"/>
  <c r="AA249" i="5"/>
  <c r="AB249" i="5"/>
  <c r="AQ249" i="5"/>
  <c r="AS249" i="5"/>
  <c r="AW249" i="5"/>
  <c r="AY249" i="5"/>
  <c r="D250" i="5"/>
  <c r="G250" i="5"/>
  <c r="H250" i="5"/>
  <c r="M250" i="5"/>
  <c r="AA250" i="5"/>
  <c r="AB250" i="5"/>
  <c r="AQ250" i="5"/>
  <c r="AS250" i="5"/>
  <c r="AW250" i="5"/>
  <c r="AY250" i="5"/>
  <c r="D251" i="5"/>
  <c r="G251" i="5"/>
  <c r="L251" i="5"/>
  <c r="H251" i="5"/>
  <c r="M251" i="5"/>
  <c r="AA251" i="5"/>
  <c r="AB251" i="5"/>
  <c r="AC251" i="5"/>
  <c r="AQ251" i="5"/>
  <c r="AS251" i="5"/>
  <c r="AW251" i="5"/>
  <c r="AY251" i="5"/>
  <c r="D252" i="5"/>
  <c r="G252" i="5"/>
  <c r="H252" i="5"/>
  <c r="M252" i="5"/>
  <c r="N252" i="5" s="1"/>
  <c r="I264" i="7" s="1"/>
  <c r="AA252" i="5"/>
  <c r="AB252" i="5"/>
  <c r="AQ252" i="5"/>
  <c r="AS252" i="5"/>
  <c r="AW252" i="5"/>
  <c r="AY252" i="5"/>
  <c r="D253" i="5"/>
  <c r="G253" i="5"/>
  <c r="H253" i="5"/>
  <c r="M253" i="5"/>
  <c r="AA253" i="5"/>
  <c r="AB253" i="5"/>
  <c r="AC253" i="5"/>
  <c r="AQ253" i="5"/>
  <c r="AS253" i="5"/>
  <c r="AW253" i="5"/>
  <c r="AY253" i="5"/>
  <c r="D254" i="5"/>
  <c r="D266" i="7"/>
  <c r="G254" i="5"/>
  <c r="L254" i="5"/>
  <c r="V254" i="5"/>
  <c r="W254" i="5"/>
  <c r="L266" i="7"/>
  <c r="H254" i="5"/>
  <c r="M254" i="5"/>
  <c r="AA254" i="5"/>
  <c r="AB254" i="5"/>
  <c r="AC254" i="5"/>
  <c r="AQ254" i="5"/>
  <c r="AS254" i="5"/>
  <c r="AW254" i="5"/>
  <c r="AY254" i="5"/>
  <c r="D255" i="5"/>
  <c r="G255" i="5"/>
  <c r="F267" i="7"/>
  <c r="H255" i="5"/>
  <c r="M255" i="5"/>
  <c r="N255" i="5" s="1"/>
  <c r="O255" i="5" s="1"/>
  <c r="J267" i="7" s="1"/>
  <c r="AA255" i="5"/>
  <c r="AB255" i="5"/>
  <c r="AQ255" i="5"/>
  <c r="AS255" i="5"/>
  <c r="AW255" i="5"/>
  <c r="AY255" i="5"/>
  <c r="D256" i="5"/>
  <c r="D268" i="7"/>
  <c r="G256" i="5"/>
  <c r="H256" i="5"/>
  <c r="M256" i="5"/>
  <c r="AA256" i="5"/>
  <c r="AB256" i="5"/>
  <c r="AC256" i="5"/>
  <c r="AQ256" i="5"/>
  <c r="AS256" i="5"/>
  <c r="AW256" i="5"/>
  <c r="AY256" i="5"/>
  <c r="D257" i="5"/>
  <c r="G257" i="5"/>
  <c r="L257" i="5"/>
  <c r="H257" i="5"/>
  <c r="I257" i="5" s="1"/>
  <c r="M257" i="5"/>
  <c r="AA257" i="5"/>
  <c r="AB257" i="5"/>
  <c r="AC257" i="5"/>
  <c r="AQ257" i="5"/>
  <c r="AS257" i="5"/>
  <c r="AW257" i="5"/>
  <c r="AY257" i="5"/>
  <c r="D258" i="5"/>
  <c r="G258" i="5"/>
  <c r="H258" i="5"/>
  <c r="I258" i="5" s="1"/>
  <c r="M258" i="5"/>
  <c r="N258" i="5" s="1"/>
  <c r="O258" i="5" s="1"/>
  <c r="J270" i="7" s="1"/>
  <c r="AA258" i="5"/>
  <c r="AB258" i="5"/>
  <c r="AQ258" i="5"/>
  <c r="AS258" i="5"/>
  <c r="AW258" i="5"/>
  <c r="AY258" i="5"/>
  <c r="D259" i="5"/>
  <c r="G259" i="5"/>
  <c r="L259" i="5"/>
  <c r="H259" i="5"/>
  <c r="M259" i="5"/>
  <c r="AA259" i="5"/>
  <c r="AB259" i="5"/>
  <c r="AQ259" i="5"/>
  <c r="AS259" i="5"/>
  <c r="AW259" i="5"/>
  <c r="AY259" i="5"/>
  <c r="D260" i="5"/>
  <c r="G260" i="5"/>
  <c r="L260" i="5"/>
  <c r="H260" i="5"/>
  <c r="M260" i="5"/>
  <c r="N260" i="5" s="1"/>
  <c r="AA260" i="5"/>
  <c r="AB260" i="5"/>
  <c r="AC260" i="5"/>
  <c r="AQ260" i="5"/>
  <c r="AS260" i="5"/>
  <c r="AW260" i="5"/>
  <c r="AY260" i="5"/>
  <c r="D261" i="5"/>
  <c r="G261" i="5"/>
  <c r="H261" i="5"/>
  <c r="I261" i="5" s="1"/>
  <c r="M261" i="5"/>
  <c r="AA261" i="5"/>
  <c r="AB261" i="5"/>
  <c r="AC261" i="5"/>
  <c r="AQ261" i="5"/>
  <c r="AS261" i="5"/>
  <c r="AW261" i="5"/>
  <c r="AY261" i="5"/>
  <c r="D262" i="5"/>
  <c r="G262" i="5"/>
  <c r="L262" i="5"/>
  <c r="V262" i="5"/>
  <c r="H262" i="5"/>
  <c r="M262" i="5"/>
  <c r="AA262" i="5"/>
  <c r="AB262" i="5"/>
  <c r="AC262" i="5"/>
  <c r="AQ262" i="5"/>
  <c r="AS262" i="5"/>
  <c r="AW262" i="5"/>
  <c r="AY262" i="5"/>
  <c r="D263" i="5"/>
  <c r="G263" i="5"/>
  <c r="F275" i="7"/>
  <c r="H263" i="5"/>
  <c r="M263" i="5"/>
  <c r="AA263" i="5"/>
  <c r="AB263" i="5"/>
  <c r="AC263" i="5"/>
  <c r="AQ263" i="5"/>
  <c r="AS263" i="5"/>
  <c r="AW263" i="5"/>
  <c r="AY263" i="5"/>
  <c r="D264" i="5"/>
  <c r="D276" i="7"/>
  <c r="G264" i="5"/>
  <c r="H264" i="5"/>
  <c r="M264" i="5"/>
  <c r="N264" i="5" s="1"/>
  <c r="AA264" i="5"/>
  <c r="AB264" i="5"/>
  <c r="AQ264" i="5"/>
  <c r="AS264" i="5"/>
  <c r="AW264" i="5"/>
  <c r="AY264" i="5"/>
  <c r="D265" i="5"/>
  <c r="G265" i="5"/>
  <c r="H265" i="5"/>
  <c r="I265" i="5" s="1"/>
  <c r="M265" i="5"/>
  <c r="AA265" i="5"/>
  <c r="AB265" i="5"/>
  <c r="AC265" i="5"/>
  <c r="AQ265" i="5"/>
  <c r="AS265" i="5"/>
  <c r="AW265" i="5"/>
  <c r="AY265" i="5"/>
  <c r="D266" i="5"/>
  <c r="G266" i="5"/>
  <c r="L266" i="5"/>
  <c r="H266" i="5"/>
  <c r="I266" i="5" s="1"/>
  <c r="J266" i="5" s="1"/>
  <c r="M266" i="5"/>
  <c r="N266" i="5" s="1"/>
  <c r="AA266" i="5"/>
  <c r="AB266" i="5"/>
  <c r="AC266" i="5"/>
  <c r="AQ266" i="5"/>
  <c r="AS266" i="5"/>
  <c r="AW266" i="5"/>
  <c r="AY266" i="5"/>
  <c r="D267" i="5"/>
  <c r="G267" i="5"/>
  <c r="L267" i="5"/>
  <c r="H267" i="5"/>
  <c r="I267" i="5" s="1"/>
  <c r="M267" i="5"/>
  <c r="N267" i="5" s="1"/>
  <c r="O267" i="5" s="1"/>
  <c r="J279" i="7" s="1"/>
  <c r="AA267" i="5"/>
  <c r="AB267" i="5"/>
  <c r="AC267" i="5"/>
  <c r="N279" i="7"/>
  <c r="AQ267" i="5"/>
  <c r="AT267" i="5"/>
  <c r="AS267" i="5"/>
  <c r="AW267" i="5"/>
  <c r="AY267" i="5"/>
  <c r="D268" i="5"/>
  <c r="G268" i="5"/>
  <c r="L268" i="5"/>
  <c r="H268" i="5"/>
  <c r="I268" i="5" s="1"/>
  <c r="M268" i="5"/>
  <c r="N268" i="5" s="1"/>
  <c r="I280" i="7" s="1"/>
  <c r="AA268" i="5"/>
  <c r="AB268" i="5"/>
  <c r="AC268" i="5"/>
  <c r="N280" i="7"/>
  <c r="AQ268" i="5"/>
  <c r="AS268" i="5"/>
  <c r="AW268" i="5"/>
  <c r="AY268" i="5"/>
  <c r="D269" i="5"/>
  <c r="G269" i="5"/>
  <c r="L269" i="5"/>
  <c r="V269" i="5"/>
  <c r="W269" i="5"/>
  <c r="L281" i="7"/>
  <c r="H269" i="5"/>
  <c r="M269" i="5"/>
  <c r="N269" i="5" s="1"/>
  <c r="AA269" i="5"/>
  <c r="AB269" i="5"/>
  <c r="AQ269" i="5"/>
  <c r="AS269" i="5"/>
  <c r="AW269" i="5"/>
  <c r="AY269" i="5"/>
  <c r="D270" i="5"/>
  <c r="G270" i="5"/>
  <c r="L270" i="5"/>
  <c r="H270" i="5"/>
  <c r="I270" i="5" s="1"/>
  <c r="M270" i="5"/>
  <c r="AA270" i="5"/>
  <c r="AB270" i="5"/>
  <c r="AC270" i="5"/>
  <c r="AQ270" i="5"/>
  <c r="AS270" i="5"/>
  <c r="AW270" i="5"/>
  <c r="AY270" i="5"/>
  <c r="D271" i="5"/>
  <c r="G271" i="5"/>
  <c r="H271" i="5"/>
  <c r="M271" i="5"/>
  <c r="AA271" i="5"/>
  <c r="AB271" i="5"/>
  <c r="AC271" i="5"/>
  <c r="AQ271" i="5"/>
  <c r="AS271" i="5"/>
  <c r="AW271" i="5"/>
  <c r="AY271" i="5"/>
  <c r="D272" i="5"/>
  <c r="D284" i="7"/>
  <c r="G272" i="5"/>
  <c r="H272" i="5"/>
  <c r="I272" i="5" s="1"/>
  <c r="M272" i="5"/>
  <c r="N272" i="5" s="1"/>
  <c r="AA272" i="5"/>
  <c r="AB272" i="5"/>
  <c r="AC272" i="5"/>
  <c r="N284" i="7"/>
  <c r="AQ272" i="5"/>
  <c r="AS272" i="5"/>
  <c r="AW272" i="5"/>
  <c r="AY272" i="5"/>
  <c r="D273" i="5"/>
  <c r="G273" i="5"/>
  <c r="L273" i="5"/>
  <c r="V273" i="5"/>
  <c r="H273" i="5"/>
  <c r="I273" i="5" s="1"/>
  <c r="M273" i="5"/>
  <c r="N273" i="5" s="1"/>
  <c r="AA273" i="5"/>
  <c r="AB273" i="5"/>
  <c r="AQ273" i="5"/>
  <c r="AS273" i="5"/>
  <c r="AW273" i="5"/>
  <c r="AY273" i="5"/>
  <c r="D274" i="5"/>
  <c r="G274" i="5"/>
  <c r="L274" i="5"/>
  <c r="V274" i="5"/>
  <c r="K286" i="7"/>
  <c r="H274" i="5"/>
  <c r="M274" i="5"/>
  <c r="AA274" i="5"/>
  <c r="AB274" i="5"/>
  <c r="AC274" i="5"/>
  <c r="AQ274" i="5"/>
  <c r="AS274" i="5"/>
  <c r="AW274" i="5"/>
  <c r="AY274" i="5"/>
  <c r="D275" i="5"/>
  <c r="G275" i="5"/>
  <c r="L275" i="5"/>
  <c r="H275" i="5"/>
  <c r="I275" i="5" s="1"/>
  <c r="M275" i="5"/>
  <c r="N275" i="5" s="1"/>
  <c r="AA275" i="5"/>
  <c r="AB275" i="5"/>
  <c r="AC275" i="5"/>
  <c r="AQ275" i="5"/>
  <c r="AT275" i="5"/>
  <c r="AU275" i="5"/>
  <c r="T287" i="7"/>
  <c r="AS275" i="5"/>
  <c r="AW275" i="5"/>
  <c r="AY275" i="5"/>
  <c r="D276" i="5"/>
  <c r="G276" i="5"/>
  <c r="L276" i="5"/>
  <c r="H276" i="5"/>
  <c r="M276" i="5"/>
  <c r="N276" i="5" s="1"/>
  <c r="AA276" i="5"/>
  <c r="AB276" i="5"/>
  <c r="AC276" i="5"/>
  <c r="N288" i="7"/>
  <c r="AQ276" i="5"/>
  <c r="AS276" i="5"/>
  <c r="AW276" i="5"/>
  <c r="AY276" i="5"/>
  <c r="D277" i="5"/>
  <c r="G277" i="5"/>
  <c r="H277" i="5"/>
  <c r="M277" i="5"/>
  <c r="AA277" i="5"/>
  <c r="AB277" i="5"/>
  <c r="AQ277" i="5"/>
  <c r="AS277" i="5"/>
  <c r="AW277" i="5"/>
  <c r="AY277" i="5"/>
  <c r="D278" i="5"/>
  <c r="G278" i="5"/>
  <c r="H278" i="5"/>
  <c r="M278" i="5"/>
  <c r="AA278" i="5"/>
  <c r="AB278" i="5"/>
  <c r="AQ278" i="5"/>
  <c r="AS278" i="5"/>
  <c r="AW278" i="5"/>
  <c r="AY278" i="5"/>
  <c r="D279" i="5"/>
  <c r="G279" i="5"/>
  <c r="F291" i="7"/>
  <c r="H279" i="5"/>
  <c r="I279" i="5" s="1"/>
  <c r="J279" i="5" s="1"/>
  <c r="H291" i="7" s="1"/>
  <c r="M279" i="5"/>
  <c r="N279" i="5" s="1"/>
  <c r="AA279" i="5"/>
  <c r="AB279" i="5"/>
  <c r="AC279" i="5"/>
  <c r="AQ279" i="5"/>
  <c r="AS279" i="5"/>
  <c r="AW279" i="5"/>
  <c r="AY279" i="5"/>
  <c r="D280" i="5"/>
  <c r="D292" i="7"/>
  <c r="G280" i="5"/>
  <c r="L280" i="5"/>
  <c r="V280" i="5"/>
  <c r="H280" i="5"/>
  <c r="I280" i="5" s="1"/>
  <c r="M280" i="5"/>
  <c r="AA280" i="5"/>
  <c r="AB280" i="5"/>
  <c r="AC280" i="5"/>
  <c r="AQ280" i="5"/>
  <c r="AS280" i="5"/>
  <c r="AW280" i="5"/>
  <c r="AY280" i="5"/>
  <c r="D281" i="5"/>
  <c r="G281" i="5"/>
  <c r="H281" i="5"/>
  <c r="I281" i="5" s="1"/>
  <c r="M281" i="5"/>
  <c r="N281" i="5" s="1"/>
  <c r="O281" i="5" s="1"/>
  <c r="J293" i="7" s="1"/>
  <c r="AA281" i="5"/>
  <c r="AB281" i="5"/>
  <c r="AQ281" i="5"/>
  <c r="AS281" i="5"/>
  <c r="AW281" i="5"/>
  <c r="AY281" i="5"/>
  <c r="D282" i="5"/>
  <c r="G282" i="5"/>
  <c r="L282" i="5"/>
  <c r="H282" i="5"/>
  <c r="M282" i="5"/>
  <c r="AA282" i="5"/>
  <c r="AB282" i="5"/>
  <c r="AQ282" i="5"/>
  <c r="AS282" i="5"/>
  <c r="AW282" i="5"/>
  <c r="AY282" i="5"/>
  <c r="D283" i="5"/>
  <c r="G283" i="5"/>
  <c r="H283" i="5"/>
  <c r="I283" i="5" s="1"/>
  <c r="M283" i="5"/>
  <c r="AA283" i="5"/>
  <c r="AB283" i="5"/>
  <c r="AC283" i="5"/>
  <c r="AQ283" i="5"/>
  <c r="AS283" i="5"/>
  <c r="AW283" i="5"/>
  <c r="AY283" i="5"/>
  <c r="D284" i="5"/>
  <c r="G284" i="5"/>
  <c r="L284" i="5"/>
  <c r="H284" i="5"/>
  <c r="I284" i="5" s="1"/>
  <c r="J284" i="5" s="1"/>
  <c r="H296" i="7" s="1"/>
  <c r="M284" i="5"/>
  <c r="AA284" i="5"/>
  <c r="AB284" i="5"/>
  <c r="AQ284" i="5"/>
  <c r="AS284" i="5"/>
  <c r="AW284" i="5"/>
  <c r="AY284" i="5"/>
  <c r="D285" i="5"/>
  <c r="G285" i="5"/>
  <c r="H285" i="5"/>
  <c r="M285" i="5"/>
  <c r="N285" i="5" s="1"/>
  <c r="I297" i="7" s="1"/>
  <c r="AA285" i="5"/>
  <c r="AB285" i="5"/>
  <c r="AC285" i="5"/>
  <c r="AQ285" i="5"/>
  <c r="AS285" i="5"/>
  <c r="AW285" i="5"/>
  <c r="AY285" i="5"/>
  <c r="D286" i="5"/>
  <c r="G286" i="5"/>
  <c r="L286" i="5"/>
  <c r="H286" i="5"/>
  <c r="I286" i="5" s="1"/>
  <c r="J286" i="5" s="1"/>
  <c r="H298" i="7" s="1"/>
  <c r="M286" i="5"/>
  <c r="N286" i="5" s="1"/>
  <c r="AA286" i="5"/>
  <c r="AB286" i="5"/>
  <c r="AQ286" i="5"/>
  <c r="AS286" i="5"/>
  <c r="AW286" i="5"/>
  <c r="AY286" i="5"/>
  <c r="D287" i="5"/>
  <c r="G287" i="5"/>
  <c r="H287" i="5"/>
  <c r="I287" i="5" s="1"/>
  <c r="M287" i="5"/>
  <c r="AA287" i="5"/>
  <c r="AB287" i="5"/>
  <c r="AQ287" i="5"/>
  <c r="AS287" i="5"/>
  <c r="AW287" i="5"/>
  <c r="AY287" i="5"/>
  <c r="D288" i="5"/>
  <c r="D300" i="7"/>
  <c r="G288" i="5"/>
  <c r="L288" i="5"/>
  <c r="V288" i="5"/>
  <c r="H288" i="5"/>
  <c r="I288" i="5" s="1"/>
  <c r="M288" i="5"/>
  <c r="N288" i="5" s="1"/>
  <c r="BJ288" i="5" s="1"/>
  <c r="AA288" i="5"/>
  <c r="AB288" i="5"/>
  <c r="AC288" i="5"/>
  <c r="AQ288" i="5"/>
  <c r="AS288" i="5"/>
  <c r="AW288" i="5"/>
  <c r="AY288" i="5"/>
  <c r="D289" i="5"/>
  <c r="G289" i="5"/>
  <c r="H289" i="5"/>
  <c r="I289" i="5" s="1"/>
  <c r="G301" i="7" s="1"/>
  <c r="M289" i="5"/>
  <c r="AA289" i="5"/>
  <c r="AB289" i="5"/>
  <c r="AC289" i="5"/>
  <c r="AQ289" i="5"/>
  <c r="AS289" i="5"/>
  <c r="AW289" i="5"/>
  <c r="AY289" i="5"/>
  <c r="D290" i="5"/>
  <c r="G290" i="5"/>
  <c r="L290" i="5"/>
  <c r="H290" i="5"/>
  <c r="I290" i="5" s="1"/>
  <c r="M290" i="5"/>
  <c r="AA290" i="5"/>
  <c r="AB290" i="5"/>
  <c r="AC290" i="5"/>
  <c r="AQ290" i="5"/>
  <c r="AS290" i="5"/>
  <c r="AW290" i="5"/>
  <c r="AY290" i="5"/>
  <c r="D291" i="5"/>
  <c r="G291" i="5"/>
  <c r="H291" i="5"/>
  <c r="I291" i="5" s="1"/>
  <c r="M291" i="5"/>
  <c r="N291" i="5" s="1"/>
  <c r="O291" i="5" s="1"/>
  <c r="J303" i="7" s="1"/>
  <c r="AA291" i="5"/>
  <c r="AB291" i="5"/>
  <c r="AQ291" i="5"/>
  <c r="AT291" i="5"/>
  <c r="AU291" i="5"/>
  <c r="T303" i="7"/>
  <c r="AS291" i="5"/>
  <c r="AW291" i="5"/>
  <c r="AY291" i="5"/>
  <c r="D292" i="5"/>
  <c r="G292" i="5"/>
  <c r="L292" i="5"/>
  <c r="H292" i="5"/>
  <c r="M292" i="5"/>
  <c r="N292" i="5" s="1"/>
  <c r="AA292" i="5"/>
  <c r="AB292" i="5"/>
  <c r="AQ292" i="5"/>
  <c r="AS292" i="5"/>
  <c r="AW292" i="5"/>
  <c r="AY292" i="5"/>
  <c r="D293" i="5"/>
  <c r="G293" i="5"/>
  <c r="H293" i="5"/>
  <c r="I293" i="5" s="1"/>
  <c r="M293" i="5"/>
  <c r="AA293" i="5"/>
  <c r="AB293" i="5"/>
  <c r="AC293" i="5"/>
  <c r="AQ293" i="5"/>
  <c r="AS293" i="5"/>
  <c r="AW293" i="5"/>
  <c r="AY293" i="5"/>
  <c r="D294" i="5"/>
  <c r="D306" i="7"/>
  <c r="G294" i="5"/>
  <c r="H294" i="5"/>
  <c r="M294" i="5"/>
  <c r="AA294" i="5"/>
  <c r="AB294" i="5"/>
  <c r="AC294" i="5"/>
  <c r="AQ294" i="5"/>
  <c r="AS294" i="5"/>
  <c r="AW294" i="5"/>
  <c r="AY294" i="5"/>
  <c r="D295" i="5"/>
  <c r="G295" i="5"/>
  <c r="H295" i="5"/>
  <c r="I295" i="5" s="1"/>
  <c r="M295" i="5"/>
  <c r="N295" i="5" s="1"/>
  <c r="AA295" i="5"/>
  <c r="AB295" i="5"/>
  <c r="AC295" i="5"/>
  <c r="AQ295" i="5"/>
  <c r="AS295" i="5"/>
  <c r="AW295" i="5"/>
  <c r="AY295" i="5"/>
  <c r="D296" i="5"/>
  <c r="D308" i="7"/>
  <c r="G296" i="5"/>
  <c r="L296" i="5"/>
  <c r="V296" i="5"/>
  <c r="H296" i="5"/>
  <c r="M296" i="5"/>
  <c r="N296" i="5" s="1"/>
  <c r="AA296" i="5"/>
  <c r="AB296" i="5"/>
  <c r="AQ296" i="5"/>
  <c r="AS296" i="5"/>
  <c r="AW296" i="5"/>
  <c r="AY296" i="5"/>
  <c r="D297" i="5"/>
  <c r="G297" i="5"/>
  <c r="H297" i="5"/>
  <c r="I297" i="5" s="1"/>
  <c r="M297" i="5"/>
  <c r="N297" i="5" s="1"/>
  <c r="AA297" i="5"/>
  <c r="AB297" i="5"/>
  <c r="AQ297" i="5"/>
  <c r="AS297" i="5"/>
  <c r="AW297" i="5"/>
  <c r="AY297" i="5"/>
  <c r="D298" i="5"/>
  <c r="G298" i="5"/>
  <c r="L298" i="5"/>
  <c r="H298" i="5"/>
  <c r="M298" i="5"/>
  <c r="AA298" i="5"/>
  <c r="AB298" i="5"/>
  <c r="AC298" i="5"/>
  <c r="AQ298" i="5"/>
  <c r="AS298" i="5"/>
  <c r="AW298" i="5"/>
  <c r="AY298" i="5"/>
  <c r="D299" i="5"/>
  <c r="G299" i="5"/>
  <c r="H299" i="5"/>
  <c r="I299" i="5" s="1"/>
  <c r="G311" i="7" s="1"/>
  <c r="M299" i="5"/>
  <c r="AA299" i="5"/>
  <c r="AB299" i="5"/>
  <c r="AQ299" i="5"/>
  <c r="AS299" i="5"/>
  <c r="AW299" i="5"/>
  <c r="AY299" i="5"/>
  <c r="D300" i="5"/>
  <c r="G300" i="5"/>
  <c r="L300" i="5"/>
  <c r="H300" i="5"/>
  <c r="I300" i="5" s="1"/>
  <c r="M300" i="5"/>
  <c r="N300" i="5" s="1"/>
  <c r="AA300" i="5"/>
  <c r="AB300" i="5"/>
  <c r="AQ300" i="5"/>
  <c r="AS300" i="5"/>
  <c r="AW300" i="5"/>
  <c r="AY300" i="5"/>
  <c r="D301" i="5"/>
  <c r="G301" i="5"/>
  <c r="L301" i="5"/>
  <c r="H301" i="5"/>
  <c r="I301" i="5" s="1"/>
  <c r="M301" i="5"/>
  <c r="AA301" i="5"/>
  <c r="AB301" i="5"/>
  <c r="AC301" i="5"/>
  <c r="AQ301" i="5"/>
  <c r="AS301" i="5"/>
  <c r="AW301" i="5"/>
  <c r="AY301" i="5"/>
  <c r="D302" i="5"/>
  <c r="G302" i="5"/>
  <c r="L302" i="5"/>
  <c r="H302" i="5"/>
  <c r="I302" i="5" s="1"/>
  <c r="M302" i="5"/>
  <c r="AA302" i="5"/>
  <c r="AB302" i="5"/>
  <c r="AC302" i="5"/>
  <c r="AQ302" i="5"/>
  <c r="AS302" i="5"/>
  <c r="AW302" i="5"/>
  <c r="AY302" i="5"/>
  <c r="D303" i="5"/>
  <c r="G303" i="5"/>
  <c r="H303" i="5"/>
  <c r="M303" i="5"/>
  <c r="AA303" i="5"/>
  <c r="AB303" i="5"/>
  <c r="AC303" i="5"/>
  <c r="AQ303" i="5"/>
  <c r="AS303" i="5"/>
  <c r="AW303" i="5"/>
  <c r="AY303" i="5"/>
  <c r="D304" i="5"/>
  <c r="D316" i="7"/>
  <c r="G304" i="5"/>
  <c r="L304" i="5"/>
  <c r="H304" i="5"/>
  <c r="I304" i="5" s="1"/>
  <c r="J304" i="5" s="1"/>
  <c r="H316" i="7" s="1"/>
  <c r="M304" i="5"/>
  <c r="AA304" i="5"/>
  <c r="AB304" i="5"/>
  <c r="AC304" i="5"/>
  <c r="AQ304" i="5"/>
  <c r="AS304" i="5"/>
  <c r="AW304" i="5"/>
  <c r="AY304" i="5"/>
  <c r="D305" i="5"/>
  <c r="G305" i="5"/>
  <c r="H305" i="5"/>
  <c r="M305" i="5"/>
  <c r="N305" i="5" s="1"/>
  <c r="AA305" i="5"/>
  <c r="AB305" i="5"/>
  <c r="AC305" i="5"/>
  <c r="AQ305" i="5"/>
  <c r="AS305" i="5"/>
  <c r="AW305" i="5"/>
  <c r="AY305" i="5"/>
  <c r="D306" i="5"/>
  <c r="G306" i="5"/>
  <c r="H306" i="5"/>
  <c r="M306" i="5"/>
  <c r="AA306" i="5"/>
  <c r="AB306" i="5"/>
  <c r="AC306" i="5"/>
  <c r="AQ306" i="5"/>
  <c r="AS306" i="5"/>
  <c r="AW306" i="5"/>
  <c r="AY306" i="5"/>
  <c r="D307" i="5"/>
  <c r="G307" i="5"/>
  <c r="H307" i="5"/>
  <c r="I307" i="5" s="1"/>
  <c r="M307" i="5"/>
  <c r="N307" i="5" s="1"/>
  <c r="O307" i="5" s="1"/>
  <c r="J319" i="7" s="1"/>
  <c r="AA307" i="5"/>
  <c r="AB307" i="5"/>
  <c r="AC307" i="5"/>
  <c r="AQ307" i="5"/>
  <c r="AT307" i="5"/>
  <c r="AS307" i="5"/>
  <c r="AW307" i="5"/>
  <c r="AY307" i="5"/>
  <c r="D308" i="5"/>
  <c r="G308" i="5"/>
  <c r="L308" i="5"/>
  <c r="H308" i="5"/>
  <c r="I308" i="5" s="1"/>
  <c r="M308" i="5"/>
  <c r="AA308" i="5"/>
  <c r="AB308" i="5"/>
  <c r="AC308" i="5"/>
  <c r="N320" i="7"/>
  <c r="AQ308" i="5"/>
  <c r="AS308" i="5"/>
  <c r="AW308" i="5"/>
  <c r="AY308" i="5"/>
  <c r="D309" i="5"/>
  <c r="G309" i="5"/>
  <c r="L309" i="5"/>
  <c r="H309" i="5"/>
  <c r="M309" i="5"/>
  <c r="N309" i="5" s="1"/>
  <c r="AA309" i="5"/>
  <c r="AB309" i="5"/>
  <c r="AC309" i="5"/>
  <c r="AQ309" i="5"/>
  <c r="AS309" i="5"/>
  <c r="AW309" i="5"/>
  <c r="AY309" i="5"/>
  <c r="D310" i="5"/>
  <c r="G310" i="5"/>
  <c r="L310" i="5"/>
  <c r="H310" i="5"/>
  <c r="M310" i="5"/>
  <c r="N310" i="5" s="1"/>
  <c r="AA310" i="5"/>
  <c r="AB310" i="5"/>
  <c r="AC310" i="5"/>
  <c r="AQ310" i="5"/>
  <c r="AS310" i="5"/>
  <c r="AW310" i="5"/>
  <c r="AY310" i="5"/>
  <c r="D311" i="5"/>
  <c r="G311" i="5"/>
  <c r="H311" i="5"/>
  <c r="I311" i="5" s="1"/>
  <c r="J311" i="5" s="1"/>
  <c r="H323" i="7" s="1"/>
  <c r="M311" i="5"/>
  <c r="AA311" i="5"/>
  <c r="AB311" i="5"/>
  <c r="AC311" i="5"/>
  <c r="AQ311" i="5"/>
  <c r="AS311" i="5"/>
  <c r="AW311" i="5"/>
  <c r="AY311" i="5"/>
  <c r="D312" i="5"/>
  <c r="D324" i="7"/>
  <c r="G312" i="5"/>
  <c r="L312" i="5"/>
  <c r="H312" i="5"/>
  <c r="M312" i="5"/>
  <c r="AA312" i="5"/>
  <c r="AB312" i="5"/>
  <c r="AC312" i="5"/>
  <c r="AQ312" i="5"/>
  <c r="AS312" i="5"/>
  <c r="AW312" i="5"/>
  <c r="AY312" i="5"/>
  <c r="D313" i="5"/>
  <c r="D325" i="7"/>
  <c r="G313" i="5"/>
  <c r="H313" i="5"/>
  <c r="I313" i="5" s="1"/>
  <c r="M313" i="5"/>
  <c r="N313" i="5" s="1"/>
  <c r="AA313" i="5"/>
  <c r="AB313" i="5"/>
  <c r="AC313" i="5"/>
  <c r="N325" i="7"/>
  <c r="AQ313" i="5"/>
  <c r="AS313" i="5"/>
  <c r="AW313" i="5"/>
  <c r="AY313" i="5"/>
  <c r="D314" i="5"/>
  <c r="G314" i="5"/>
  <c r="L314" i="5"/>
  <c r="H314" i="5"/>
  <c r="I314" i="5" s="1"/>
  <c r="M314" i="5"/>
  <c r="N314" i="5" s="1"/>
  <c r="AA314" i="5"/>
  <c r="AB314" i="5"/>
  <c r="AC314" i="5"/>
  <c r="AQ314" i="5"/>
  <c r="AS314" i="5"/>
  <c r="AW314" i="5"/>
  <c r="AY314" i="5"/>
  <c r="D315" i="5"/>
  <c r="G315" i="5"/>
  <c r="H315" i="5"/>
  <c r="M315" i="5"/>
  <c r="AA315" i="5"/>
  <c r="AB315" i="5"/>
  <c r="AQ315" i="5"/>
  <c r="AT315" i="5"/>
  <c r="AS315" i="5"/>
  <c r="AW315" i="5"/>
  <c r="AY315" i="5"/>
  <c r="D316" i="5"/>
  <c r="G316" i="5"/>
  <c r="L316" i="5"/>
  <c r="H316" i="5"/>
  <c r="I316" i="5" s="1"/>
  <c r="M316" i="5"/>
  <c r="AA316" i="5"/>
  <c r="AB316" i="5"/>
  <c r="AQ316" i="5"/>
  <c r="AS316" i="5"/>
  <c r="AW316" i="5"/>
  <c r="AY316" i="5"/>
  <c r="D317" i="5"/>
  <c r="G317" i="5"/>
  <c r="L317" i="5"/>
  <c r="H317" i="5"/>
  <c r="I317" i="5" s="1"/>
  <c r="M317" i="5"/>
  <c r="AA317" i="5"/>
  <c r="AB317" i="5"/>
  <c r="AC317" i="5"/>
  <c r="AQ317" i="5"/>
  <c r="AS317" i="5"/>
  <c r="AW317" i="5"/>
  <c r="AY317" i="5"/>
  <c r="D318" i="5"/>
  <c r="G318" i="5"/>
  <c r="H318" i="5"/>
  <c r="M318" i="5"/>
  <c r="AA318" i="5"/>
  <c r="AB318" i="5"/>
  <c r="AC318" i="5"/>
  <c r="AQ318" i="5"/>
  <c r="AS318" i="5"/>
  <c r="AW318" i="5"/>
  <c r="AY318" i="5"/>
  <c r="D319" i="5"/>
  <c r="G319" i="5"/>
  <c r="F331" i="7"/>
  <c r="H319" i="5"/>
  <c r="I319" i="5" s="1"/>
  <c r="M319" i="5"/>
  <c r="AA319" i="5"/>
  <c r="AB319" i="5"/>
  <c r="AC319" i="5"/>
  <c r="AQ319" i="5"/>
  <c r="AS319" i="5"/>
  <c r="AW319" i="5"/>
  <c r="AY319" i="5"/>
  <c r="D320" i="5"/>
  <c r="D332" i="7"/>
  <c r="G320" i="5"/>
  <c r="H320" i="5"/>
  <c r="I320" i="5" s="1"/>
  <c r="G332" i="7" s="1"/>
  <c r="M320" i="5"/>
  <c r="AA320" i="5"/>
  <c r="AB320" i="5"/>
  <c r="AC320" i="5"/>
  <c r="N332" i="7"/>
  <c r="AQ320" i="5"/>
  <c r="AS320" i="5"/>
  <c r="AW320" i="5"/>
  <c r="AY320" i="5"/>
  <c r="D321" i="5"/>
  <c r="G321" i="5"/>
  <c r="H321" i="5"/>
  <c r="M321" i="5"/>
  <c r="N321" i="5" s="1"/>
  <c r="O321" i="5" s="1"/>
  <c r="J333" i="7" s="1"/>
  <c r="AA321" i="5"/>
  <c r="AB321" i="5"/>
  <c r="AC321" i="5"/>
  <c r="AQ321" i="5"/>
  <c r="AS321" i="5"/>
  <c r="AW321" i="5"/>
  <c r="AY321" i="5"/>
  <c r="D322" i="5"/>
  <c r="G322" i="5"/>
  <c r="H322" i="5"/>
  <c r="M322" i="5"/>
  <c r="N322" i="5" s="1"/>
  <c r="AA322" i="5"/>
  <c r="AB322" i="5"/>
  <c r="AC322" i="5"/>
  <c r="AQ322" i="5"/>
  <c r="AS322" i="5"/>
  <c r="AW322" i="5"/>
  <c r="AY322" i="5"/>
  <c r="D323" i="5"/>
  <c r="G323" i="5"/>
  <c r="H323" i="5"/>
  <c r="I323" i="5" s="1"/>
  <c r="M323" i="5"/>
  <c r="N323" i="5" s="1"/>
  <c r="AA323" i="5"/>
  <c r="AB323" i="5"/>
  <c r="AC323" i="5"/>
  <c r="AQ323" i="5"/>
  <c r="AS323" i="5"/>
  <c r="AW323" i="5"/>
  <c r="AY323" i="5"/>
  <c r="D324" i="5"/>
  <c r="G324" i="5"/>
  <c r="H324" i="5"/>
  <c r="I324" i="5" s="1"/>
  <c r="M324" i="5"/>
  <c r="N324" i="5" s="1"/>
  <c r="AA324" i="5"/>
  <c r="AB324" i="5"/>
  <c r="AQ324" i="5"/>
  <c r="AS324" i="5"/>
  <c r="AW324" i="5"/>
  <c r="AY324" i="5"/>
  <c r="D325" i="5"/>
  <c r="G325" i="5"/>
  <c r="L325" i="5"/>
  <c r="H325" i="5"/>
  <c r="M325" i="5"/>
  <c r="AA325" i="5"/>
  <c r="AB325" i="5"/>
  <c r="AC325" i="5"/>
  <c r="AQ325" i="5"/>
  <c r="AS325" i="5"/>
  <c r="AW325" i="5"/>
  <c r="AY325" i="5"/>
  <c r="D326" i="5"/>
  <c r="D338" i="7"/>
  <c r="G326" i="5"/>
  <c r="L326" i="5"/>
  <c r="H326" i="5"/>
  <c r="I326" i="5" s="1"/>
  <c r="M326" i="5"/>
  <c r="N326" i="5" s="1"/>
  <c r="O326" i="5" s="1"/>
  <c r="J338" i="7" s="1"/>
  <c r="AA326" i="5"/>
  <c r="AB326" i="5"/>
  <c r="AC326" i="5"/>
  <c r="AQ326" i="5"/>
  <c r="AS326" i="5"/>
  <c r="AW326" i="5"/>
  <c r="AY326" i="5"/>
  <c r="D327" i="5"/>
  <c r="D339" i="7"/>
  <c r="G327" i="5"/>
  <c r="H327" i="5"/>
  <c r="I327" i="5" s="1"/>
  <c r="J327" i="5" s="1"/>
  <c r="H339" i="7" s="1"/>
  <c r="M327" i="5"/>
  <c r="AA327" i="5"/>
  <c r="AB327" i="5"/>
  <c r="AC327" i="5"/>
  <c r="AQ327" i="5"/>
  <c r="AS327" i="5"/>
  <c r="AW327" i="5"/>
  <c r="AY327" i="5"/>
  <c r="D328" i="5"/>
  <c r="D340" i="7"/>
  <c r="G328" i="5"/>
  <c r="H328" i="5"/>
  <c r="I328" i="5" s="1"/>
  <c r="M328" i="5"/>
  <c r="AA328" i="5"/>
  <c r="AB328" i="5"/>
  <c r="AC328" i="5"/>
  <c r="AQ328" i="5"/>
  <c r="AS328" i="5"/>
  <c r="AW328" i="5"/>
  <c r="AY328" i="5"/>
  <c r="D329" i="5"/>
  <c r="G329" i="5"/>
  <c r="H329" i="5"/>
  <c r="M329" i="5"/>
  <c r="AA329" i="5"/>
  <c r="AB329" i="5"/>
  <c r="AC329" i="5"/>
  <c r="AQ329" i="5"/>
  <c r="AS329" i="5"/>
  <c r="AW329" i="5"/>
  <c r="AY329" i="5"/>
  <c r="D330" i="5"/>
  <c r="G330" i="5"/>
  <c r="H330" i="5"/>
  <c r="M330" i="5"/>
  <c r="AA330" i="5"/>
  <c r="AB330" i="5"/>
  <c r="AC330" i="5"/>
  <c r="N342" i="7"/>
  <c r="AQ330" i="5"/>
  <c r="AS330" i="5"/>
  <c r="AW330" i="5"/>
  <c r="AY330" i="5"/>
  <c r="D331" i="5"/>
  <c r="G331" i="5"/>
  <c r="H331" i="5"/>
  <c r="I331" i="5" s="1"/>
  <c r="J331" i="5" s="1"/>
  <c r="H343" i="7" s="1"/>
  <c r="M331" i="5"/>
  <c r="AA331" i="5"/>
  <c r="AB331" i="5"/>
  <c r="AC331" i="5"/>
  <c r="N343" i="7"/>
  <c r="AQ331" i="5"/>
  <c r="AS331" i="5"/>
  <c r="AW331" i="5"/>
  <c r="AY331" i="5"/>
  <c r="D332" i="5"/>
  <c r="G332" i="5"/>
  <c r="H332" i="5"/>
  <c r="I332" i="5" s="1"/>
  <c r="G344" i="7" s="1"/>
  <c r="M332" i="5"/>
  <c r="AA332" i="5"/>
  <c r="AB332" i="5"/>
  <c r="AC332" i="5"/>
  <c r="N344" i="7"/>
  <c r="AQ332" i="5"/>
  <c r="AS332" i="5"/>
  <c r="AW332" i="5"/>
  <c r="AY332" i="5"/>
  <c r="D333" i="5"/>
  <c r="G333" i="5"/>
  <c r="L333" i="5"/>
  <c r="H333" i="5"/>
  <c r="M333" i="5"/>
  <c r="AA333" i="5"/>
  <c r="AB333" i="5"/>
  <c r="AC333" i="5"/>
  <c r="AQ333" i="5"/>
  <c r="AS333" i="5"/>
  <c r="AW333" i="5"/>
  <c r="AY333" i="5"/>
  <c r="D334" i="5"/>
  <c r="G334" i="5"/>
  <c r="F346" i="7"/>
  <c r="H334" i="5"/>
  <c r="I334" i="5" s="1"/>
  <c r="M334" i="5"/>
  <c r="N334" i="5" s="1"/>
  <c r="AA334" i="5"/>
  <c r="AB334" i="5"/>
  <c r="AC334" i="5"/>
  <c r="AQ334" i="5"/>
  <c r="AS334" i="5"/>
  <c r="AW334" i="5"/>
  <c r="AY334" i="5"/>
  <c r="D335" i="5"/>
  <c r="G335" i="5"/>
  <c r="L335" i="5"/>
  <c r="H335" i="5"/>
  <c r="M335" i="5"/>
  <c r="N335" i="5" s="1"/>
  <c r="AA335" i="5"/>
  <c r="AB335" i="5"/>
  <c r="AC335" i="5"/>
  <c r="AQ335" i="5"/>
  <c r="AS335" i="5"/>
  <c r="AW335" i="5"/>
  <c r="AY335" i="5"/>
  <c r="D336" i="5"/>
  <c r="D348" i="7"/>
  <c r="G336" i="5"/>
  <c r="H336" i="5"/>
  <c r="I336" i="5" s="1"/>
  <c r="M336" i="5"/>
  <c r="N336" i="5" s="1"/>
  <c r="AA336" i="5"/>
  <c r="AB336" i="5"/>
  <c r="AC336" i="5"/>
  <c r="N348" i="7"/>
  <c r="AQ336" i="5"/>
  <c r="AS336" i="5"/>
  <c r="AW336" i="5"/>
  <c r="AY336" i="5"/>
  <c r="D337" i="5"/>
  <c r="G337" i="5"/>
  <c r="H337" i="5"/>
  <c r="I337" i="5" s="1"/>
  <c r="M337" i="5"/>
  <c r="AA337" i="5"/>
  <c r="AB337" i="5"/>
  <c r="AC337" i="5"/>
  <c r="AQ337" i="5"/>
  <c r="AS337" i="5"/>
  <c r="AW337" i="5"/>
  <c r="AY337" i="5"/>
  <c r="D338" i="5"/>
  <c r="G338" i="5"/>
  <c r="H338" i="5"/>
  <c r="I338" i="5" s="1"/>
  <c r="J338" i="5" s="1"/>
  <c r="H350" i="7" s="1"/>
  <c r="M338" i="5"/>
  <c r="N338" i="5" s="1"/>
  <c r="O338" i="5" s="1"/>
  <c r="J350" i="7" s="1"/>
  <c r="AA338" i="5"/>
  <c r="AB338" i="5"/>
  <c r="AC338" i="5"/>
  <c r="AQ338" i="5"/>
  <c r="AS338" i="5"/>
  <c r="AW338" i="5"/>
  <c r="AY338" i="5"/>
  <c r="D339" i="5"/>
  <c r="G339" i="5"/>
  <c r="L339" i="5"/>
  <c r="V339" i="5"/>
  <c r="H339" i="5"/>
  <c r="M339" i="5"/>
  <c r="AA339" i="5"/>
  <c r="AB339" i="5"/>
  <c r="AC339" i="5"/>
  <c r="N351" i="7"/>
  <c r="AQ339" i="5"/>
  <c r="AT339" i="5"/>
  <c r="AU339" i="5"/>
  <c r="T351" i="7"/>
  <c r="AS339" i="5"/>
  <c r="AW339" i="5"/>
  <c r="AY339" i="5"/>
  <c r="D340" i="5"/>
  <c r="D352" i="7"/>
  <c r="G340" i="5"/>
  <c r="H340" i="5"/>
  <c r="M340" i="5"/>
  <c r="AA340" i="5"/>
  <c r="AB340" i="5"/>
  <c r="AC340" i="5"/>
  <c r="N352" i="7"/>
  <c r="AQ340" i="5"/>
  <c r="AS340" i="5"/>
  <c r="AW340" i="5"/>
  <c r="AY340" i="5"/>
  <c r="D341" i="5"/>
  <c r="G341" i="5"/>
  <c r="L341" i="5"/>
  <c r="H341" i="5"/>
  <c r="I341" i="5" s="1"/>
  <c r="M341" i="5"/>
  <c r="AA341" i="5"/>
  <c r="AB341" i="5"/>
  <c r="AC341" i="5"/>
  <c r="AQ341" i="5"/>
  <c r="AS341" i="5"/>
  <c r="AW341" i="5"/>
  <c r="AY341" i="5"/>
  <c r="D342" i="5"/>
  <c r="G342" i="5"/>
  <c r="L342" i="5"/>
  <c r="H342" i="5"/>
  <c r="M342" i="5"/>
  <c r="AA342" i="5"/>
  <c r="AB342" i="5"/>
  <c r="AC342" i="5"/>
  <c r="AQ342" i="5"/>
  <c r="AS342" i="5"/>
  <c r="AW342" i="5"/>
  <c r="AY342" i="5"/>
  <c r="D343" i="5"/>
  <c r="G343" i="5"/>
  <c r="H343" i="5"/>
  <c r="I343" i="5" s="1"/>
  <c r="M343" i="5"/>
  <c r="N343" i="5" s="1"/>
  <c r="AA343" i="5"/>
  <c r="AB343" i="5"/>
  <c r="AC343" i="5"/>
  <c r="AQ343" i="5"/>
  <c r="AS343" i="5"/>
  <c r="AW343" i="5"/>
  <c r="AY343" i="5"/>
  <c r="D344" i="5"/>
  <c r="D356" i="7"/>
  <c r="G344" i="5"/>
  <c r="L344" i="5"/>
  <c r="H344" i="5"/>
  <c r="I344" i="5" s="1"/>
  <c r="J344" i="5" s="1"/>
  <c r="H356" i="7" s="1"/>
  <c r="M344" i="5"/>
  <c r="N344" i="5" s="1"/>
  <c r="AA344" i="5"/>
  <c r="AB344" i="5"/>
  <c r="AC344" i="5"/>
  <c r="N356" i="7"/>
  <c r="AQ344" i="5"/>
  <c r="AS344" i="5"/>
  <c r="AW344" i="5"/>
  <c r="AY344" i="5"/>
  <c r="D345" i="5"/>
  <c r="G345" i="5"/>
  <c r="L345" i="5"/>
  <c r="H345" i="5"/>
  <c r="M345" i="5"/>
  <c r="AA345" i="5"/>
  <c r="AB345" i="5"/>
  <c r="AC345" i="5"/>
  <c r="AQ345" i="5"/>
  <c r="AS345" i="5"/>
  <c r="AW345" i="5"/>
  <c r="AY345" i="5"/>
  <c r="D346" i="5"/>
  <c r="G346" i="5"/>
  <c r="L346" i="5"/>
  <c r="V346" i="5"/>
  <c r="H346" i="5"/>
  <c r="I346" i="5" s="1"/>
  <c r="J346" i="5" s="1"/>
  <c r="H358" i="7" s="1"/>
  <c r="M346" i="5"/>
  <c r="AA346" i="5"/>
  <c r="AB346" i="5"/>
  <c r="AC346" i="5"/>
  <c r="N358" i="7"/>
  <c r="AQ346" i="5"/>
  <c r="AS346" i="5"/>
  <c r="AW346" i="5"/>
  <c r="AY346" i="5"/>
  <c r="D347" i="5"/>
  <c r="G347" i="5"/>
  <c r="H347" i="5"/>
  <c r="I347" i="5" s="1"/>
  <c r="M347" i="5"/>
  <c r="N347" i="5" s="1"/>
  <c r="AA347" i="5"/>
  <c r="AB347" i="5"/>
  <c r="AC347" i="5"/>
  <c r="AQ347" i="5"/>
  <c r="AT347" i="5"/>
  <c r="AS347" i="5"/>
  <c r="AW347" i="5"/>
  <c r="AY347" i="5"/>
  <c r="D348" i="5"/>
  <c r="D360" i="7"/>
  <c r="G348" i="5"/>
  <c r="L348" i="5"/>
  <c r="H348" i="5"/>
  <c r="I348" i="5" s="1"/>
  <c r="M348" i="5"/>
  <c r="AA348" i="5"/>
  <c r="AB348" i="5"/>
  <c r="AC348" i="5"/>
  <c r="N360" i="7"/>
  <c r="AQ348" i="5"/>
  <c r="AS348" i="5"/>
  <c r="AW348" i="5"/>
  <c r="AY348" i="5"/>
  <c r="D349" i="5"/>
  <c r="G349" i="5"/>
  <c r="H349" i="5"/>
  <c r="I349" i="5" s="1"/>
  <c r="M349" i="5"/>
  <c r="N349" i="5" s="1"/>
  <c r="AA349" i="5"/>
  <c r="AB349" i="5"/>
  <c r="AC349" i="5"/>
  <c r="N361" i="7"/>
  <c r="AQ349" i="5"/>
  <c r="AS349" i="5"/>
  <c r="AW349" i="5"/>
  <c r="AY349" i="5"/>
  <c r="D350" i="5"/>
  <c r="G350" i="5"/>
  <c r="L350" i="5"/>
  <c r="H350" i="5"/>
  <c r="M350" i="5"/>
  <c r="AA350" i="5"/>
  <c r="AB350" i="5"/>
  <c r="AC350" i="5"/>
  <c r="AQ350" i="5"/>
  <c r="AS350" i="5"/>
  <c r="AW350" i="5"/>
  <c r="AY350" i="5"/>
  <c r="D351" i="5"/>
  <c r="G351" i="5"/>
  <c r="F363" i="7"/>
  <c r="H351" i="5"/>
  <c r="I351" i="5" s="1"/>
  <c r="M351" i="5"/>
  <c r="AA351" i="5"/>
  <c r="AB351" i="5"/>
  <c r="AC351" i="5"/>
  <c r="AQ351" i="5"/>
  <c r="AS351" i="5"/>
  <c r="AW351" i="5"/>
  <c r="AY351" i="5"/>
  <c r="D352" i="5"/>
  <c r="D364" i="7"/>
  <c r="G352" i="5"/>
  <c r="H352" i="5"/>
  <c r="I352" i="5" s="1"/>
  <c r="M352" i="5"/>
  <c r="AA352" i="5"/>
  <c r="AB352" i="5"/>
  <c r="AC352" i="5"/>
  <c r="N364" i="7"/>
  <c r="AQ352" i="5"/>
  <c r="AS352" i="5"/>
  <c r="AW352" i="5"/>
  <c r="AY352" i="5"/>
  <c r="D353" i="5"/>
  <c r="G353" i="5"/>
  <c r="L353" i="5"/>
  <c r="V353" i="5"/>
  <c r="W353" i="5"/>
  <c r="H353" i="5"/>
  <c r="I353" i="5" s="1"/>
  <c r="M353" i="5"/>
  <c r="AA353" i="5"/>
  <c r="AB353" i="5"/>
  <c r="AC353" i="5"/>
  <c r="AQ353" i="5"/>
  <c r="AS353" i="5"/>
  <c r="AW353" i="5"/>
  <c r="AY353" i="5"/>
  <c r="D354" i="5"/>
  <c r="G354" i="5"/>
  <c r="L354" i="5"/>
  <c r="H354" i="5"/>
  <c r="M354" i="5"/>
  <c r="N354" i="5" s="1"/>
  <c r="AA354" i="5"/>
  <c r="AB354" i="5"/>
  <c r="AC354" i="5"/>
  <c r="AQ354" i="5"/>
  <c r="AS354" i="5"/>
  <c r="AW354" i="5"/>
  <c r="AY354" i="5"/>
  <c r="D355" i="5"/>
  <c r="G355" i="5"/>
  <c r="H355" i="5"/>
  <c r="M355" i="5"/>
  <c r="N355" i="5" s="1"/>
  <c r="AA355" i="5"/>
  <c r="AB355" i="5"/>
  <c r="AC355" i="5"/>
  <c r="N367" i="7"/>
  <c r="AQ355" i="5"/>
  <c r="AT355" i="5"/>
  <c r="S367" i="7"/>
  <c r="AS355" i="5"/>
  <c r="AW355" i="5"/>
  <c r="AY355" i="5"/>
  <c r="D356" i="5"/>
  <c r="D368" i="7"/>
  <c r="G356" i="5"/>
  <c r="L356" i="5"/>
  <c r="H356" i="5"/>
  <c r="M356" i="5"/>
  <c r="N356" i="5" s="1"/>
  <c r="AA356" i="5"/>
  <c r="AB356" i="5"/>
  <c r="AC356" i="5"/>
  <c r="N368" i="7"/>
  <c r="AQ356" i="5"/>
  <c r="AS356" i="5"/>
  <c r="AW356" i="5"/>
  <c r="AY356" i="5"/>
  <c r="D357" i="5"/>
  <c r="G357" i="5"/>
  <c r="L357" i="5"/>
  <c r="H357" i="5"/>
  <c r="M357" i="5"/>
  <c r="N357" i="5" s="1"/>
  <c r="AA357" i="5"/>
  <c r="AB357" i="5"/>
  <c r="AC357" i="5"/>
  <c r="AQ357" i="5"/>
  <c r="AS357" i="5"/>
  <c r="AW357" i="5"/>
  <c r="AY357" i="5"/>
  <c r="D358" i="5"/>
  <c r="G358" i="5"/>
  <c r="L358" i="5"/>
  <c r="V358" i="5"/>
  <c r="K370" i="7"/>
  <c r="H358" i="5"/>
  <c r="M358" i="5"/>
  <c r="N358" i="5" s="1"/>
  <c r="AA358" i="5"/>
  <c r="AB358" i="5"/>
  <c r="AC358" i="5"/>
  <c r="AQ358" i="5"/>
  <c r="AS358" i="5"/>
  <c r="AW358" i="5"/>
  <c r="AY358" i="5"/>
  <c r="D359" i="5"/>
  <c r="G359" i="5"/>
  <c r="H359" i="5"/>
  <c r="I359" i="5" s="1"/>
  <c r="J359" i="5" s="1"/>
  <c r="H371" i="7" s="1"/>
  <c r="M359" i="5"/>
  <c r="N359" i="5" s="1"/>
  <c r="AA359" i="5"/>
  <c r="AB359" i="5"/>
  <c r="AC359" i="5"/>
  <c r="AQ359" i="5"/>
  <c r="AS359" i="5"/>
  <c r="AW359" i="5"/>
  <c r="AY359" i="5"/>
  <c r="D360" i="5"/>
  <c r="D372" i="7"/>
  <c r="G360" i="5"/>
  <c r="L360" i="5"/>
  <c r="H360" i="5"/>
  <c r="I360" i="5" s="1"/>
  <c r="G372" i="7" s="1"/>
  <c r="M360" i="5"/>
  <c r="N360" i="5" s="1"/>
  <c r="O360" i="5" s="1"/>
  <c r="J372" i="7" s="1"/>
  <c r="AA360" i="5"/>
  <c r="AB360" i="5"/>
  <c r="AC360" i="5"/>
  <c r="N372" i="7"/>
  <c r="AQ360" i="5"/>
  <c r="AS360" i="5"/>
  <c r="AW360" i="5"/>
  <c r="AY360" i="5"/>
  <c r="D361" i="5"/>
  <c r="G361" i="5"/>
  <c r="L361" i="5"/>
  <c r="H361" i="5"/>
  <c r="I361" i="5" s="1"/>
  <c r="J361" i="5" s="1"/>
  <c r="H373" i="7" s="1"/>
  <c r="M361" i="5"/>
  <c r="N361" i="5" s="1"/>
  <c r="AA361" i="5"/>
  <c r="AB361" i="5"/>
  <c r="AC361" i="5"/>
  <c r="AQ361" i="5"/>
  <c r="AS361" i="5"/>
  <c r="AW361" i="5"/>
  <c r="AY361" i="5"/>
  <c r="D362" i="5"/>
  <c r="G362" i="5"/>
  <c r="L362" i="5"/>
  <c r="H362" i="5"/>
  <c r="I362" i="5" s="1"/>
  <c r="M362" i="5"/>
  <c r="AA362" i="5"/>
  <c r="AB362" i="5"/>
  <c r="AC362" i="5"/>
  <c r="AQ362" i="5"/>
  <c r="AS362" i="5"/>
  <c r="AW362" i="5"/>
  <c r="AY362" i="5"/>
  <c r="D363" i="5"/>
  <c r="G363" i="5"/>
  <c r="H363" i="5"/>
  <c r="M363" i="5"/>
  <c r="AA363" i="5"/>
  <c r="AB363" i="5"/>
  <c r="AC363" i="5"/>
  <c r="N375" i="7"/>
  <c r="AQ363" i="5"/>
  <c r="AS363" i="5"/>
  <c r="AW363" i="5"/>
  <c r="AY363" i="5"/>
  <c r="D364" i="5"/>
  <c r="D376" i="7"/>
  <c r="G364" i="5"/>
  <c r="L364" i="5"/>
  <c r="H364" i="5"/>
  <c r="I364" i="5" s="1"/>
  <c r="J364" i="5" s="1"/>
  <c r="M364" i="5"/>
  <c r="AA364" i="5"/>
  <c r="AB364" i="5"/>
  <c r="AQ364" i="5"/>
  <c r="AS364" i="5"/>
  <c r="AW364" i="5"/>
  <c r="AY364" i="5"/>
  <c r="D365" i="5"/>
  <c r="G365" i="5"/>
  <c r="H365" i="5"/>
  <c r="I365" i="5" s="1"/>
  <c r="J365" i="5" s="1"/>
  <c r="H377" i="7" s="1"/>
  <c r="M365" i="5"/>
  <c r="N365" i="5" s="1"/>
  <c r="AA365" i="5"/>
  <c r="AB365" i="5"/>
  <c r="AC365" i="5"/>
  <c r="AQ365" i="5"/>
  <c r="AS365" i="5"/>
  <c r="AW365" i="5"/>
  <c r="AY365" i="5"/>
  <c r="D366" i="5"/>
  <c r="G366" i="5"/>
  <c r="L366" i="5"/>
  <c r="V366" i="5"/>
  <c r="W366" i="5"/>
  <c r="H366" i="5"/>
  <c r="I366" i="5" s="1"/>
  <c r="G378" i="7" s="1"/>
  <c r="M366" i="5"/>
  <c r="N366" i="5" s="1"/>
  <c r="AA366" i="5"/>
  <c r="AB366" i="5"/>
  <c r="AC366" i="5"/>
  <c r="AQ366" i="5"/>
  <c r="AS366" i="5"/>
  <c r="AW366" i="5"/>
  <c r="AY366" i="5"/>
  <c r="D367" i="5"/>
  <c r="G367" i="5"/>
  <c r="L367" i="5"/>
  <c r="V367" i="5"/>
  <c r="K379" i="7"/>
  <c r="H367" i="5"/>
  <c r="I367" i="5" s="1"/>
  <c r="M367" i="5"/>
  <c r="AA367" i="5"/>
  <c r="AB367" i="5"/>
  <c r="AC367" i="5"/>
  <c r="AQ367" i="5"/>
  <c r="AS367" i="5"/>
  <c r="AW367" i="5"/>
  <c r="AY367" i="5"/>
  <c r="D368" i="5"/>
  <c r="D380" i="7"/>
  <c r="G368" i="5"/>
  <c r="H368" i="5"/>
  <c r="I368" i="5" s="1"/>
  <c r="M368" i="5"/>
  <c r="AA368" i="5"/>
  <c r="AB368" i="5"/>
  <c r="AC368" i="5"/>
  <c r="N380" i="7"/>
  <c r="AQ368" i="5"/>
  <c r="AS368" i="5"/>
  <c r="AW368" i="5"/>
  <c r="AY368" i="5"/>
  <c r="D369" i="5"/>
  <c r="G369" i="5"/>
  <c r="L369" i="5"/>
  <c r="V369" i="5"/>
  <c r="K381" i="7"/>
  <c r="H369" i="5"/>
  <c r="M369" i="5"/>
  <c r="N369" i="5" s="1"/>
  <c r="AA369" i="5"/>
  <c r="AB369" i="5"/>
  <c r="AC369" i="5"/>
  <c r="AQ369" i="5"/>
  <c r="AS369" i="5"/>
  <c r="AW369" i="5"/>
  <c r="AY369" i="5"/>
  <c r="D370" i="5"/>
  <c r="G370" i="5"/>
  <c r="H370" i="5"/>
  <c r="I370" i="5" s="1"/>
  <c r="J370" i="5" s="1"/>
  <c r="H382" i="7" s="1"/>
  <c r="M370" i="5"/>
  <c r="AA370" i="5"/>
  <c r="AB370" i="5"/>
  <c r="AC370" i="5"/>
  <c r="AQ370" i="5"/>
  <c r="AS370" i="5"/>
  <c r="AW370" i="5"/>
  <c r="AY370" i="5"/>
  <c r="D371" i="5"/>
  <c r="G371" i="5"/>
  <c r="H371" i="5"/>
  <c r="M371" i="5"/>
  <c r="AA371" i="5"/>
  <c r="AB371" i="5"/>
  <c r="AC371" i="5"/>
  <c r="AQ371" i="5"/>
  <c r="AT371" i="5"/>
  <c r="AS371" i="5"/>
  <c r="AW371" i="5"/>
  <c r="AY371" i="5"/>
  <c r="D372" i="5"/>
  <c r="G372" i="5"/>
  <c r="H372" i="5"/>
  <c r="M372" i="5"/>
  <c r="N372" i="5" s="1"/>
  <c r="AA372" i="5"/>
  <c r="AB372" i="5"/>
  <c r="AC372" i="5"/>
  <c r="N384" i="7"/>
  <c r="AQ372" i="5"/>
  <c r="AS372" i="5"/>
  <c r="AW372" i="5"/>
  <c r="AY372" i="5"/>
  <c r="D373" i="5"/>
  <c r="G373" i="5"/>
  <c r="F385" i="7"/>
  <c r="H373" i="5"/>
  <c r="I373" i="5" s="1"/>
  <c r="J373" i="5" s="1"/>
  <c r="H385" i="7" s="1"/>
  <c r="M373" i="5"/>
  <c r="AA373" i="5"/>
  <c r="AB373" i="5"/>
  <c r="AC373" i="5"/>
  <c r="AQ373" i="5"/>
  <c r="AS373" i="5"/>
  <c r="AW373" i="5"/>
  <c r="AY373" i="5"/>
  <c r="D374" i="5"/>
  <c r="D386" i="7"/>
  <c r="G374" i="5"/>
  <c r="L374" i="5"/>
  <c r="H374" i="5"/>
  <c r="M374" i="5"/>
  <c r="AA374" i="5"/>
  <c r="AB374" i="5"/>
  <c r="AC374" i="5"/>
  <c r="AQ374" i="5"/>
  <c r="AS374" i="5"/>
  <c r="AW374" i="5"/>
  <c r="AY374" i="5"/>
  <c r="D375" i="5"/>
  <c r="D387" i="7"/>
  <c r="G375" i="5"/>
  <c r="L375" i="5"/>
  <c r="H375" i="5"/>
  <c r="I375" i="5" s="1"/>
  <c r="G387" i="7" s="1"/>
  <c r="M375" i="5"/>
  <c r="AA375" i="5"/>
  <c r="AB375" i="5"/>
  <c r="AC375" i="5"/>
  <c r="AQ375" i="5"/>
  <c r="AS375" i="5"/>
  <c r="AW375" i="5"/>
  <c r="AY375" i="5"/>
  <c r="D376" i="5"/>
  <c r="D388" i="7"/>
  <c r="G376" i="5"/>
  <c r="L376" i="5"/>
  <c r="H376" i="5"/>
  <c r="M376" i="5"/>
  <c r="N376" i="5" s="1"/>
  <c r="AA376" i="5"/>
  <c r="AB376" i="5"/>
  <c r="AC376" i="5"/>
  <c r="AQ376" i="5"/>
  <c r="AS376" i="5"/>
  <c r="AW376" i="5"/>
  <c r="AY376" i="5"/>
  <c r="D377" i="5"/>
  <c r="G377" i="5"/>
  <c r="H377" i="5"/>
  <c r="I377" i="5" s="1"/>
  <c r="M377" i="5"/>
  <c r="AA377" i="5"/>
  <c r="AB377" i="5"/>
  <c r="AC377" i="5"/>
  <c r="AQ377" i="5"/>
  <c r="AS377" i="5"/>
  <c r="AW377" i="5"/>
  <c r="AY377" i="5"/>
  <c r="D378" i="5"/>
  <c r="G378" i="5"/>
  <c r="H378" i="5"/>
  <c r="M378" i="5"/>
  <c r="AA378" i="5"/>
  <c r="AB378" i="5"/>
  <c r="AC378" i="5"/>
  <c r="AQ378" i="5"/>
  <c r="AS378" i="5"/>
  <c r="AW378" i="5"/>
  <c r="AY378" i="5"/>
  <c r="D379" i="5"/>
  <c r="G379" i="5"/>
  <c r="H379" i="5"/>
  <c r="M379" i="5"/>
  <c r="AA379" i="5"/>
  <c r="AB379" i="5"/>
  <c r="AC379" i="5"/>
  <c r="AQ379" i="5"/>
  <c r="AS379" i="5"/>
  <c r="AW379" i="5"/>
  <c r="AY379" i="5"/>
  <c r="D380" i="5"/>
  <c r="G380" i="5"/>
  <c r="L380" i="5"/>
  <c r="H380" i="5"/>
  <c r="I380" i="5" s="1"/>
  <c r="M380" i="5"/>
  <c r="N380" i="5" s="1"/>
  <c r="O380" i="5" s="1"/>
  <c r="J392" i="7" s="1"/>
  <c r="AA380" i="5"/>
  <c r="AB380" i="5"/>
  <c r="AQ380" i="5"/>
  <c r="AS380" i="5"/>
  <c r="AW380" i="5"/>
  <c r="AY380" i="5"/>
  <c r="D381" i="5"/>
  <c r="G381" i="5"/>
  <c r="F393" i="7"/>
  <c r="H381" i="5"/>
  <c r="I381" i="5" s="1"/>
  <c r="M381" i="5"/>
  <c r="AA381" i="5"/>
  <c r="AB381" i="5"/>
  <c r="AC381" i="5"/>
  <c r="AQ381" i="5"/>
  <c r="AS381" i="5"/>
  <c r="AW381" i="5"/>
  <c r="AY381" i="5"/>
  <c r="D382" i="5"/>
  <c r="D394" i="7"/>
  <c r="G382" i="5"/>
  <c r="F394" i="7"/>
  <c r="H382" i="5"/>
  <c r="M382" i="5"/>
  <c r="AA382" i="5"/>
  <c r="AB382" i="5"/>
  <c r="AC382" i="5"/>
  <c r="AQ382" i="5"/>
  <c r="AS382" i="5"/>
  <c r="AW382" i="5"/>
  <c r="AY382" i="5"/>
  <c r="D383" i="5"/>
  <c r="D395" i="7"/>
  <c r="G383" i="5"/>
  <c r="H383" i="5"/>
  <c r="M383" i="5"/>
  <c r="AA383" i="5"/>
  <c r="AB383" i="5"/>
  <c r="AC383" i="5"/>
  <c r="AQ383" i="5"/>
  <c r="AS383" i="5"/>
  <c r="AW383" i="5"/>
  <c r="AY383" i="5"/>
  <c r="D384" i="5"/>
  <c r="D396" i="7"/>
  <c r="G384" i="5"/>
  <c r="H384" i="5"/>
  <c r="I384" i="5" s="1"/>
  <c r="M384" i="5"/>
  <c r="AA384" i="5"/>
  <c r="AB384" i="5"/>
  <c r="AC384" i="5"/>
  <c r="N396" i="7"/>
  <c r="AQ384" i="5"/>
  <c r="AS384" i="5"/>
  <c r="AW384" i="5"/>
  <c r="AY384" i="5"/>
  <c r="D385" i="5"/>
  <c r="G385" i="5"/>
  <c r="H385" i="5"/>
  <c r="M385" i="5"/>
  <c r="AA385" i="5"/>
  <c r="AB385" i="5"/>
  <c r="AC385" i="5"/>
  <c r="AQ385" i="5"/>
  <c r="AS385" i="5"/>
  <c r="AW385" i="5"/>
  <c r="AY385" i="5"/>
  <c r="D386" i="5"/>
  <c r="G386" i="5"/>
  <c r="L386" i="5"/>
  <c r="H386" i="5"/>
  <c r="I386" i="5" s="1"/>
  <c r="M386" i="5"/>
  <c r="AA386" i="5"/>
  <c r="AB386" i="5"/>
  <c r="AC386" i="5"/>
  <c r="N398" i="7"/>
  <c r="AQ386" i="5"/>
  <c r="AS386" i="5"/>
  <c r="AW386" i="5"/>
  <c r="AY386" i="5"/>
  <c r="D387" i="5"/>
  <c r="G387" i="5"/>
  <c r="H387" i="5"/>
  <c r="I387" i="5" s="1"/>
  <c r="M387" i="5"/>
  <c r="AA387" i="5"/>
  <c r="AB387" i="5"/>
  <c r="AC387" i="5"/>
  <c r="N399" i="7"/>
  <c r="AQ387" i="5"/>
  <c r="AS387" i="5"/>
  <c r="AW387" i="5"/>
  <c r="AY387" i="5"/>
  <c r="D388" i="5"/>
  <c r="D400" i="7"/>
  <c r="G388" i="5"/>
  <c r="L388" i="5"/>
  <c r="V388" i="5"/>
  <c r="K400" i="7"/>
  <c r="H388" i="5"/>
  <c r="I388" i="5" s="1"/>
  <c r="M388" i="5"/>
  <c r="N388" i="5"/>
  <c r="I400" i="7" s="1"/>
  <c r="AA388" i="5"/>
  <c r="AB388" i="5"/>
  <c r="AQ388" i="5"/>
  <c r="AS388" i="5"/>
  <c r="AW388" i="5"/>
  <c r="AY388" i="5"/>
  <c r="D389" i="5"/>
  <c r="G389" i="5"/>
  <c r="L389" i="5"/>
  <c r="V389" i="5"/>
  <c r="K401" i="7"/>
  <c r="H389" i="5"/>
  <c r="I389" i="5" s="1"/>
  <c r="G401" i="7" s="1"/>
  <c r="M389" i="5"/>
  <c r="AA389" i="5"/>
  <c r="AB389" i="5"/>
  <c r="AC389" i="5"/>
  <c r="AQ389" i="5"/>
  <c r="AS389" i="5"/>
  <c r="AW389" i="5"/>
  <c r="AY389" i="5"/>
  <c r="D390" i="5"/>
  <c r="D402" i="7"/>
  <c r="G390" i="5"/>
  <c r="F402" i="7"/>
  <c r="H390" i="5"/>
  <c r="M390" i="5"/>
  <c r="AA390" i="5"/>
  <c r="AB390" i="5"/>
  <c r="AC390" i="5"/>
  <c r="AQ390" i="5"/>
  <c r="AS390" i="5"/>
  <c r="AW390" i="5"/>
  <c r="AY390" i="5"/>
  <c r="D391" i="5"/>
  <c r="D403" i="7"/>
  <c r="G391" i="5"/>
  <c r="F403" i="7"/>
  <c r="H391" i="5"/>
  <c r="M391" i="5"/>
  <c r="AA391" i="5"/>
  <c r="AB391" i="5"/>
  <c r="AC391" i="5"/>
  <c r="AQ391" i="5"/>
  <c r="AS391" i="5"/>
  <c r="AW391" i="5"/>
  <c r="AY391" i="5"/>
  <c r="D392" i="5"/>
  <c r="D404" i="7"/>
  <c r="G392" i="5"/>
  <c r="L392" i="5"/>
  <c r="H392" i="5"/>
  <c r="I392" i="5" s="1"/>
  <c r="M392" i="5"/>
  <c r="N392" i="5" s="1"/>
  <c r="AA392" i="5"/>
  <c r="AB392" i="5"/>
  <c r="AQ392" i="5"/>
  <c r="AS392" i="5"/>
  <c r="AW392" i="5"/>
  <c r="AY392" i="5"/>
  <c r="D393" i="5"/>
  <c r="G393" i="5"/>
  <c r="L393" i="5"/>
  <c r="H393" i="5"/>
  <c r="M393" i="5"/>
  <c r="AA393" i="5"/>
  <c r="AB393" i="5"/>
  <c r="AC393" i="5"/>
  <c r="AQ393" i="5"/>
  <c r="AT393" i="5"/>
  <c r="S405" i="7"/>
  <c r="AS393" i="5"/>
  <c r="AW393" i="5"/>
  <c r="AY393" i="5"/>
  <c r="D394" i="5"/>
  <c r="G394" i="5"/>
  <c r="L394" i="5"/>
  <c r="H394" i="5"/>
  <c r="I394" i="5"/>
  <c r="J394" i="5" s="1"/>
  <c r="H406" i="7" s="1"/>
  <c r="M394" i="5"/>
  <c r="N394" i="5" s="1"/>
  <c r="AA394" i="5"/>
  <c r="AB394" i="5"/>
  <c r="AC394" i="5"/>
  <c r="N406" i="7"/>
  <c r="AQ394" i="5"/>
  <c r="AS394" i="5"/>
  <c r="AW394" i="5"/>
  <c r="AY394" i="5"/>
  <c r="D395" i="5"/>
  <c r="G395" i="5"/>
  <c r="L395" i="5"/>
  <c r="H395" i="5"/>
  <c r="M395" i="5"/>
  <c r="N395" i="5" s="1"/>
  <c r="AA395" i="5"/>
  <c r="AB395" i="5"/>
  <c r="AC395" i="5"/>
  <c r="N407" i="7"/>
  <c r="AQ395" i="5"/>
  <c r="AS395" i="5"/>
  <c r="AW395" i="5"/>
  <c r="AY395" i="5"/>
  <c r="D396" i="5"/>
  <c r="D408" i="7"/>
  <c r="G396" i="5"/>
  <c r="L396" i="5"/>
  <c r="H396" i="5"/>
  <c r="I396" i="5" s="1"/>
  <c r="M396" i="5"/>
  <c r="N396" i="5" s="1"/>
  <c r="AA396" i="5"/>
  <c r="AB396" i="5"/>
  <c r="AQ396" i="5"/>
  <c r="AS396" i="5"/>
  <c r="AW396" i="5"/>
  <c r="AY396" i="5"/>
  <c r="D397" i="5"/>
  <c r="G397" i="5"/>
  <c r="L397" i="5"/>
  <c r="H397" i="5"/>
  <c r="I397" i="5" s="1"/>
  <c r="M397" i="5"/>
  <c r="N397" i="5" s="1"/>
  <c r="AA397" i="5"/>
  <c r="AB397" i="5"/>
  <c r="AC397" i="5"/>
  <c r="AQ397" i="5"/>
  <c r="AS397" i="5"/>
  <c r="AW397" i="5"/>
  <c r="AY397" i="5"/>
  <c r="D398" i="5"/>
  <c r="D410" i="7"/>
  <c r="G398" i="5"/>
  <c r="F410" i="7"/>
  <c r="H398" i="5"/>
  <c r="I398" i="5" s="1"/>
  <c r="M398" i="5"/>
  <c r="AA398" i="5"/>
  <c r="AB398" i="5"/>
  <c r="AC398" i="5"/>
  <c r="AQ398" i="5"/>
  <c r="AS398" i="5"/>
  <c r="AW398" i="5"/>
  <c r="AY398" i="5"/>
  <c r="D399" i="5"/>
  <c r="D411" i="7"/>
  <c r="G399" i="5"/>
  <c r="L399" i="5"/>
  <c r="H399" i="5"/>
  <c r="I399" i="5" s="1"/>
  <c r="M399" i="5"/>
  <c r="N399" i="5" s="1"/>
  <c r="AA399" i="5"/>
  <c r="AB399" i="5"/>
  <c r="AC399" i="5"/>
  <c r="N411" i="7"/>
  <c r="AQ399" i="5"/>
  <c r="AS399" i="5"/>
  <c r="AW399" i="5"/>
  <c r="AY399" i="5"/>
  <c r="D400" i="5"/>
  <c r="D412" i="7"/>
  <c r="G400" i="5"/>
  <c r="H400" i="5"/>
  <c r="I400" i="5" s="1"/>
  <c r="M400" i="5"/>
  <c r="N400" i="5" s="1"/>
  <c r="AA400" i="5"/>
  <c r="AB400" i="5"/>
  <c r="AC400" i="5"/>
  <c r="N412" i="7"/>
  <c r="AQ400" i="5"/>
  <c r="AS400" i="5"/>
  <c r="AW400" i="5"/>
  <c r="AY400" i="5"/>
  <c r="D401" i="5"/>
  <c r="G401" i="5"/>
  <c r="L401" i="5"/>
  <c r="H401" i="5"/>
  <c r="M401" i="5"/>
  <c r="AA401" i="5"/>
  <c r="AB401" i="5"/>
  <c r="AC401" i="5"/>
  <c r="AQ401" i="5"/>
  <c r="AS401" i="5"/>
  <c r="AW401" i="5"/>
  <c r="AY401" i="5"/>
  <c r="D402" i="5"/>
  <c r="G402" i="5"/>
  <c r="H402" i="5"/>
  <c r="M402" i="5"/>
  <c r="AA402" i="5"/>
  <c r="AB402" i="5"/>
  <c r="AC402" i="5"/>
  <c r="N414" i="7"/>
  <c r="AQ402" i="5"/>
  <c r="AS402" i="5"/>
  <c r="AW402" i="5"/>
  <c r="AY402" i="5"/>
  <c r="D403" i="5"/>
  <c r="G403" i="5"/>
  <c r="H403" i="5"/>
  <c r="M403" i="5"/>
  <c r="AA403" i="5"/>
  <c r="AB403" i="5"/>
  <c r="AC403" i="5"/>
  <c r="N415" i="7"/>
  <c r="AQ403" i="5"/>
  <c r="AT403" i="5"/>
  <c r="AS403" i="5"/>
  <c r="AW403" i="5"/>
  <c r="AY403" i="5"/>
  <c r="D404" i="5"/>
  <c r="G404" i="5"/>
  <c r="L404" i="5"/>
  <c r="V404" i="5"/>
  <c r="H404" i="5"/>
  <c r="I404" i="5" s="1"/>
  <c r="J404" i="5" s="1"/>
  <c r="H416" i="7" s="1"/>
  <c r="M404" i="5"/>
  <c r="N404" i="5" s="1"/>
  <c r="I416" i="7" s="1"/>
  <c r="AA404" i="5"/>
  <c r="AB404" i="5"/>
  <c r="AC404" i="5"/>
  <c r="N416" i="7"/>
  <c r="AQ404" i="5"/>
  <c r="AS404" i="5"/>
  <c r="AW404" i="5"/>
  <c r="AY404" i="5"/>
  <c r="D405" i="5"/>
  <c r="G405" i="5"/>
  <c r="L405" i="5"/>
  <c r="V405" i="5"/>
  <c r="K417" i="7"/>
  <c r="H405" i="5"/>
  <c r="I405" i="5" s="1"/>
  <c r="J405" i="5" s="1"/>
  <c r="H417" i="7" s="1"/>
  <c r="M405" i="5"/>
  <c r="N405" i="5" s="1"/>
  <c r="AA405" i="5"/>
  <c r="AB405" i="5"/>
  <c r="AC405" i="5"/>
  <c r="AQ405" i="5"/>
  <c r="AS405" i="5"/>
  <c r="AW405" i="5"/>
  <c r="AY405" i="5"/>
  <c r="D406" i="5"/>
  <c r="G406" i="5"/>
  <c r="F418" i="7"/>
  <c r="H406" i="5"/>
  <c r="M406" i="5"/>
  <c r="AA406" i="5"/>
  <c r="AB406" i="5"/>
  <c r="AC406" i="5"/>
  <c r="N418" i="7"/>
  <c r="AQ406" i="5"/>
  <c r="AS406" i="5"/>
  <c r="AW406" i="5"/>
  <c r="AY406" i="5"/>
  <c r="D407" i="5"/>
  <c r="G407" i="5"/>
  <c r="L407" i="5"/>
  <c r="V407" i="5"/>
  <c r="K419" i="7"/>
  <c r="H407" i="5"/>
  <c r="I407" i="5" s="1"/>
  <c r="M407" i="5"/>
  <c r="N407" i="5" s="1"/>
  <c r="I419" i="7" s="1"/>
  <c r="AA407" i="5"/>
  <c r="AB407" i="5"/>
  <c r="AC407" i="5"/>
  <c r="AQ407" i="5"/>
  <c r="AS407" i="5"/>
  <c r="AW407" i="5"/>
  <c r="AY407" i="5"/>
  <c r="D408" i="5"/>
  <c r="D420" i="7"/>
  <c r="G408" i="5"/>
  <c r="L408" i="5"/>
  <c r="H408" i="5"/>
  <c r="I408" i="5"/>
  <c r="J408" i="5" s="1"/>
  <c r="H420" i="7" s="1"/>
  <c r="M408" i="5"/>
  <c r="N408" i="5" s="1"/>
  <c r="O408" i="5" s="1"/>
  <c r="J420" i="7" s="1"/>
  <c r="AA408" i="5"/>
  <c r="AB408" i="5"/>
  <c r="AC408" i="5"/>
  <c r="N420" i="7"/>
  <c r="AQ408" i="5"/>
  <c r="AS408" i="5"/>
  <c r="AW408" i="5"/>
  <c r="AY408" i="5"/>
  <c r="D409" i="5"/>
  <c r="G409" i="5"/>
  <c r="H409" i="5"/>
  <c r="M409" i="5"/>
  <c r="AA409" i="5"/>
  <c r="AB409" i="5"/>
  <c r="AC409" i="5"/>
  <c r="N421" i="7"/>
  <c r="AQ409" i="5"/>
  <c r="AS409" i="5"/>
  <c r="AW409" i="5"/>
  <c r="AY409" i="5"/>
  <c r="D410" i="5"/>
  <c r="G410" i="5"/>
  <c r="H410" i="5"/>
  <c r="I410" i="5" s="1"/>
  <c r="M410" i="5"/>
  <c r="AA410" i="5"/>
  <c r="AB410" i="5"/>
  <c r="AC410" i="5"/>
  <c r="N422" i="7"/>
  <c r="AQ410" i="5"/>
  <c r="AS410" i="5"/>
  <c r="AW410" i="5"/>
  <c r="AY410" i="5"/>
  <c r="AZ410" i="5"/>
  <c r="BA410" i="5"/>
  <c r="D411" i="5"/>
  <c r="G411" i="5"/>
  <c r="L411" i="5"/>
  <c r="H411" i="5"/>
  <c r="I411" i="5" s="1"/>
  <c r="J411" i="5" s="1"/>
  <c r="H423" i="7" s="1"/>
  <c r="M411" i="5"/>
  <c r="AA411" i="5"/>
  <c r="AB411" i="5"/>
  <c r="AC411" i="5"/>
  <c r="N423" i="7"/>
  <c r="AQ411" i="5"/>
  <c r="AT411" i="5"/>
  <c r="S423" i="7"/>
  <c r="AS411" i="5"/>
  <c r="AW411" i="5"/>
  <c r="AY411" i="5"/>
  <c r="D412" i="5"/>
  <c r="G412" i="5"/>
  <c r="L412" i="5"/>
  <c r="H412" i="5"/>
  <c r="M412" i="5"/>
  <c r="AA412" i="5"/>
  <c r="AB412" i="5"/>
  <c r="AC412" i="5"/>
  <c r="N424" i="7"/>
  <c r="AQ412" i="5"/>
  <c r="AS412" i="5"/>
  <c r="AW412" i="5"/>
  <c r="AY412" i="5"/>
  <c r="D413" i="5"/>
  <c r="G413" i="5"/>
  <c r="H413" i="5"/>
  <c r="I413" i="5" s="1"/>
  <c r="J413" i="5" s="1"/>
  <c r="H425" i="7" s="1"/>
  <c r="M413" i="5"/>
  <c r="AA413" i="5"/>
  <c r="AB413" i="5"/>
  <c r="AC413" i="5"/>
  <c r="AQ413" i="5"/>
  <c r="AS413" i="5"/>
  <c r="AW413" i="5"/>
  <c r="AY413" i="5"/>
  <c r="D414" i="5"/>
  <c r="D426" i="7"/>
  <c r="G414" i="5"/>
  <c r="H414" i="5"/>
  <c r="M414" i="5"/>
  <c r="AA414" i="5"/>
  <c r="AB414" i="5"/>
  <c r="AC414" i="5"/>
  <c r="N426" i="7"/>
  <c r="AQ414" i="5"/>
  <c r="AS414" i="5"/>
  <c r="AW414" i="5"/>
  <c r="AY414" i="5"/>
  <c r="D415" i="5"/>
  <c r="D427" i="7"/>
  <c r="G415" i="5"/>
  <c r="L415" i="5"/>
  <c r="H415" i="5"/>
  <c r="M415" i="5"/>
  <c r="N415" i="5" s="1"/>
  <c r="O415" i="5" s="1"/>
  <c r="J427" i="7" s="1"/>
  <c r="AA415" i="5"/>
  <c r="AB415" i="5"/>
  <c r="AC415" i="5"/>
  <c r="AQ415" i="5"/>
  <c r="AS415" i="5"/>
  <c r="AW415" i="5"/>
  <c r="AY415" i="5"/>
  <c r="D416" i="5"/>
  <c r="D428" i="7"/>
  <c r="G416" i="5"/>
  <c r="H416" i="5"/>
  <c r="M416" i="5"/>
  <c r="AA416" i="5"/>
  <c r="AB416" i="5"/>
  <c r="AC416" i="5"/>
  <c r="N428" i="7"/>
  <c r="AQ416" i="5"/>
  <c r="AS416" i="5"/>
  <c r="AW416" i="5"/>
  <c r="AY416" i="5"/>
  <c r="D417" i="5"/>
  <c r="G417" i="5"/>
  <c r="F429" i="7"/>
  <c r="H417" i="5"/>
  <c r="M417" i="5"/>
  <c r="AA417" i="5"/>
  <c r="AB417" i="5"/>
  <c r="AC417" i="5"/>
  <c r="N429" i="7"/>
  <c r="AQ417" i="5"/>
  <c r="AS417" i="5"/>
  <c r="AW417" i="5"/>
  <c r="AY417" i="5"/>
  <c r="D418" i="5"/>
  <c r="D430" i="7"/>
  <c r="G418" i="5"/>
  <c r="H418" i="5"/>
  <c r="I418" i="5" s="1"/>
  <c r="M418" i="5"/>
  <c r="AA418" i="5"/>
  <c r="AB418" i="5"/>
  <c r="AC418" i="5"/>
  <c r="N430" i="7"/>
  <c r="AQ418" i="5"/>
  <c r="AS418" i="5"/>
  <c r="AW418" i="5"/>
  <c r="AY418" i="5"/>
  <c r="D419" i="5"/>
  <c r="G419" i="5"/>
  <c r="F431" i="7"/>
  <c r="H419" i="5"/>
  <c r="M419" i="5"/>
  <c r="AA419" i="5"/>
  <c r="AB419" i="5"/>
  <c r="AC419" i="5"/>
  <c r="N431" i="7"/>
  <c r="AQ419" i="5"/>
  <c r="AS419" i="5"/>
  <c r="AW419" i="5"/>
  <c r="AY419" i="5"/>
  <c r="D420" i="5"/>
  <c r="D432" i="7"/>
  <c r="G420" i="5"/>
  <c r="L420" i="5"/>
  <c r="V420" i="5"/>
  <c r="H420" i="5"/>
  <c r="M420" i="5"/>
  <c r="N420" i="5" s="1"/>
  <c r="O420" i="5" s="1"/>
  <c r="J432" i="7" s="1"/>
  <c r="AA420" i="5"/>
  <c r="AB420" i="5"/>
  <c r="AQ420" i="5"/>
  <c r="AS420" i="5"/>
  <c r="AW420" i="5"/>
  <c r="AY420" i="5"/>
  <c r="D421" i="5"/>
  <c r="G421" i="5"/>
  <c r="L421" i="5"/>
  <c r="H421" i="5"/>
  <c r="I421" i="5" s="1"/>
  <c r="M421" i="5"/>
  <c r="N421" i="5" s="1"/>
  <c r="AA421" i="5"/>
  <c r="AB421" i="5"/>
  <c r="AC421" i="5"/>
  <c r="AQ421" i="5"/>
  <c r="AS421" i="5"/>
  <c r="AW421" i="5"/>
  <c r="AY421" i="5"/>
  <c r="D422" i="5"/>
  <c r="G422" i="5"/>
  <c r="L422" i="5"/>
  <c r="V422" i="5"/>
  <c r="K434" i="7"/>
  <c r="H422" i="5"/>
  <c r="I422" i="5" s="1"/>
  <c r="J422" i="5" s="1"/>
  <c r="M422" i="5"/>
  <c r="N422" i="5" s="1"/>
  <c r="O422" i="5" s="1"/>
  <c r="AA422" i="5"/>
  <c r="AB422" i="5"/>
  <c r="AC422" i="5"/>
  <c r="AQ422" i="5"/>
  <c r="AS422" i="5"/>
  <c r="AW422" i="5"/>
  <c r="AY422" i="5"/>
  <c r="D423" i="5"/>
  <c r="G423" i="5"/>
  <c r="F435" i="7"/>
  <c r="H423" i="5"/>
  <c r="I423" i="5" s="1"/>
  <c r="M423" i="5"/>
  <c r="AA423" i="5"/>
  <c r="AB423" i="5"/>
  <c r="AC423" i="5"/>
  <c r="AQ423" i="5"/>
  <c r="AS423" i="5"/>
  <c r="AW423" i="5"/>
  <c r="AY423" i="5"/>
  <c r="D424" i="5"/>
  <c r="D436" i="7"/>
  <c r="G424" i="5"/>
  <c r="H424" i="5"/>
  <c r="M424" i="5"/>
  <c r="AA424" i="5"/>
  <c r="AB424" i="5"/>
  <c r="AC424" i="5"/>
  <c r="AQ424" i="5"/>
  <c r="AS424" i="5"/>
  <c r="AW424" i="5"/>
  <c r="AY424" i="5"/>
  <c r="D425" i="5"/>
  <c r="G425" i="5"/>
  <c r="L425" i="5"/>
  <c r="V425" i="5"/>
  <c r="K437" i="7"/>
  <c r="H425" i="5"/>
  <c r="I425" i="5" s="1"/>
  <c r="M425" i="5"/>
  <c r="AA425" i="5"/>
  <c r="AB425" i="5"/>
  <c r="AC425" i="5"/>
  <c r="AQ425" i="5"/>
  <c r="AS425" i="5"/>
  <c r="AW425" i="5"/>
  <c r="AY425" i="5"/>
  <c r="D426" i="5"/>
  <c r="D438" i="7"/>
  <c r="G426" i="5"/>
  <c r="H426" i="5"/>
  <c r="I426" i="5" s="1"/>
  <c r="M426" i="5"/>
  <c r="N426" i="5" s="1"/>
  <c r="O426" i="5" s="1"/>
  <c r="J438" i="7" s="1"/>
  <c r="AA426" i="5"/>
  <c r="AB426" i="5"/>
  <c r="AC426" i="5"/>
  <c r="N438" i="7"/>
  <c r="AQ426" i="5"/>
  <c r="AS426" i="5"/>
  <c r="AW426" i="5"/>
  <c r="AY426" i="5"/>
  <c r="D427" i="5"/>
  <c r="G427" i="5"/>
  <c r="H427" i="5"/>
  <c r="M427" i="5"/>
  <c r="AA427" i="5"/>
  <c r="AB427" i="5"/>
  <c r="AC427" i="5"/>
  <c r="AQ427" i="5"/>
  <c r="AS427" i="5"/>
  <c r="AW427" i="5"/>
  <c r="AY427" i="5"/>
  <c r="D428" i="5"/>
  <c r="G428" i="5"/>
  <c r="L428" i="5"/>
  <c r="H428" i="5"/>
  <c r="I428" i="5" s="1"/>
  <c r="M428" i="5"/>
  <c r="N428" i="5" s="1"/>
  <c r="AA428" i="5"/>
  <c r="AB428" i="5"/>
  <c r="AQ428" i="5"/>
  <c r="AS428" i="5"/>
  <c r="AW428" i="5"/>
  <c r="AY428" i="5"/>
  <c r="D429" i="5"/>
  <c r="G429" i="5"/>
  <c r="F441" i="7"/>
  <c r="H429" i="5"/>
  <c r="M429" i="5"/>
  <c r="AA429" i="5"/>
  <c r="AB429" i="5"/>
  <c r="AC429" i="5"/>
  <c r="AQ429" i="5"/>
  <c r="AS429" i="5"/>
  <c r="AW429" i="5"/>
  <c r="AY429" i="5"/>
  <c r="D430" i="5"/>
  <c r="D442" i="7"/>
  <c r="G430" i="5"/>
  <c r="F442" i="7"/>
  <c r="H430" i="5"/>
  <c r="I430" i="5" s="1"/>
  <c r="J430" i="5" s="1"/>
  <c r="M430" i="5"/>
  <c r="N430" i="5" s="1"/>
  <c r="AA430" i="5"/>
  <c r="AB430" i="5"/>
  <c r="AC430" i="5"/>
  <c r="N442" i="7"/>
  <c r="AQ430" i="5"/>
  <c r="AS430" i="5"/>
  <c r="AW430" i="5"/>
  <c r="AY430" i="5"/>
  <c r="D431" i="5"/>
  <c r="G431" i="5"/>
  <c r="F443" i="7"/>
  <c r="H431" i="5"/>
  <c r="M431" i="5"/>
  <c r="AA431" i="5"/>
  <c r="AB431" i="5"/>
  <c r="AC431" i="5"/>
  <c r="AQ431" i="5"/>
  <c r="AS431" i="5"/>
  <c r="AW431" i="5"/>
  <c r="AY431" i="5"/>
  <c r="D432" i="5"/>
  <c r="D444" i="7"/>
  <c r="G432" i="5"/>
  <c r="H432" i="5"/>
  <c r="I432" i="5" s="1"/>
  <c r="M432" i="5"/>
  <c r="AA432" i="5"/>
  <c r="AB432" i="5"/>
  <c r="AC432" i="5"/>
  <c r="N444" i="7"/>
  <c r="AQ432" i="5"/>
  <c r="AS432" i="5"/>
  <c r="AW432" i="5"/>
  <c r="AY432" i="5"/>
  <c r="D433" i="5"/>
  <c r="G433" i="5"/>
  <c r="L433" i="5"/>
  <c r="H433" i="5"/>
  <c r="M433" i="5"/>
  <c r="N433" i="5" s="1"/>
  <c r="O433" i="5" s="1"/>
  <c r="J445" i="7" s="1"/>
  <c r="AA433" i="5"/>
  <c r="AB433" i="5"/>
  <c r="AC433" i="5"/>
  <c r="AQ433" i="5"/>
  <c r="AS433" i="5"/>
  <c r="AW433" i="5"/>
  <c r="AY433" i="5"/>
  <c r="D434" i="5"/>
  <c r="D446" i="7"/>
  <c r="G434" i="5"/>
  <c r="L434" i="5"/>
  <c r="H434" i="5"/>
  <c r="I434" i="5" s="1"/>
  <c r="J434" i="5" s="1"/>
  <c r="H446" i="7" s="1"/>
  <c r="M434" i="5"/>
  <c r="AA434" i="5"/>
  <c r="AB434" i="5"/>
  <c r="AC434" i="5"/>
  <c r="AQ434" i="5"/>
  <c r="AS434" i="5"/>
  <c r="AW434" i="5"/>
  <c r="AY434" i="5"/>
  <c r="D435" i="5"/>
  <c r="G435" i="5"/>
  <c r="L435" i="5"/>
  <c r="H435" i="5"/>
  <c r="M435" i="5"/>
  <c r="N435" i="5" s="1"/>
  <c r="O435" i="5" s="1"/>
  <c r="J447" i="7" s="1"/>
  <c r="AA435" i="5"/>
  <c r="AB435" i="5"/>
  <c r="AC435" i="5"/>
  <c r="N447" i="7"/>
  <c r="AQ435" i="5"/>
  <c r="AS435" i="5"/>
  <c r="AW435" i="5"/>
  <c r="AY435" i="5"/>
  <c r="D436" i="5"/>
  <c r="D448" i="7"/>
  <c r="G436" i="5"/>
  <c r="H436" i="5"/>
  <c r="M436" i="5"/>
  <c r="N436" i="5" s="1"/>
  <c r="AA436" i="5"/>
  <c r="AB436" i="5"/>
  <c r="AC436" i="5"/>
  <c r="N448" i="7"/>
  <c r="AQ436" i="5"/>
  <c r="AS436" i="5"/>
  <c r="AW436" i="5"/>
  <c r="AY436" i="5"/>
  <c r="D437" i="5"/>
  <c r="G437" i="5"/>
  <c r="L437" i="5"/>
  <c r="H437" i="5"/>
  <c r="M437" i="5"/>
  <c r="N437" i="5" s="1"/>
  <c r="AA437" i="5"/>
  <c r="AB437" i="5"/>
  <c r="AC437" i="5"/>
  <c r="AQ437" i="5"/>
  <c r="AT437" i="5"/>
  <c r="AU437" i="5"/>
  <c r="T449" i="7"/>
  <c r="AS437" i="5"/>
  <c r="AW437" i="5"/>
  <c r="AY437" i="5"/>
  <c r="D438" i="5"/>
  <c r="G438" i="5"/>
  <c r="F450" i="7"/>
  <c r="H438" i="5"/>
  <c r="I438" i="5" s="1"/>
  <c r="M438" i="5"/>
  <c r="AA438" i="5"/>
  <c r="AB438" i="5"/>
  <c r="AC438" i="5"/>
  <c r="N450" i="7"/>
  <c r="AQ438" i="5"/>
  <c r="AS438" i="5"/>
  <c r="AW438" i="5"/>
  <c r="AY438" i="5"/>
  <c r="D439" i="5"/>
  <c r="D451" i="7"/>
  <c r="G439" i="5"/>
  <c r="F451" i="7"/>
  <c r="H439" i="5"/>
  <c r="M439" i="5"/>
  <c r="AA439" i="5"/>
  <c r="AB439" i="5"/>
  <c r="AC439" i="5"/>
  <c r="N451" i="7"/>
  <c r="AQ439" i="5"/>
  <c r="AS439" i="5"/>
  <c r="AW439" i="5"/>
  <c r="AY439" i="5"/>
  <c r="D440" i="5"/>
  <c r="D452" i="7"/>
  <c r="G440" i="5"/>
  <c r="H440" i="5"/>
  <c r="M440" i="5"/>
  <c r="AA440" i="5"/>
  <c r="AB440" i="5"/>
  <c r="AC440" i="5"/>
  <c r="N452" i="7"/>
  <c r="AQ440" i="5"/>
  <c r="AS440" i="5"/>
  <c r="AW440" i="5"/>
  <c r="AY440" i="5"/>
  <c r="D441" i="5"/>
  <c r="G441" i="5"/>
  <c r="L441" i="5"/>
  <c r="H441" i="5"/>
  <c r="I441" i="5" s="1"/>
  <c r="M441" i="5"/>
  <c r="AA441" i="5"/>
  <c r="AB441" i="5"/>
  <c r="AC441" i="5"/>
  <c r="AQ441" i="5"/>
  <c r="AS441" i="5"/>
  <c r="AW441" i="5"/>
  <c r="AY441" i="5"/>
  <c r="D442" i="5"/>
  <c r="D454" i="7"/>
  <c r="G442" i="5"/>
  <c r="H442" i="5"/>
  <c r="M442" i="5"/>
  <c r="N442" i="5" s="1"/>
  <c r="AA442" i="5"/>
  <c r="AB442" i="5"/>
  <c r="AC442" i="5"/>
  <c r="AQ442" i="5"/>
  <c r="AS442" i="5"/>
  <c r="AW442" i="5"/>
  <c r="AY442" i="5"/>
  <c r="D443" i="5"/>
  <c r="D455" i="7"/>
  <c r="G443" i="5"/>
  <c r="H443" i="5"/>
  <c r="I443" i="5" s="1"/>
  <c r="J443" i="5" s="1"/>
  <c r="M443" i="5"/>
  <c r="AA443" i="5"/>
  <c r="AB443" i="5"/>
  <c r="AC443" i="5"/>
  <c r="AQ443" i="5"/>
  <c r="AS443" i="5"/>
  <c r="AW443" i="5"/>
  <c r="AY443" i="5"/>
  <c r="D444" i="5"/>
  <c r="G444" i="5"/>
  <c r="L444" i="5"/>
  <c r="H444" i="5"/>
  <c r="I444" i="5" s="1"/>
  <c r="J444" i="5" s="1"/>
  <c r="H456" i="7" s="1"/>
  <c r="M444" i="5"/>
  <c r="N444" i="5" s="1"/>
  <c r="AA444" i="5"/>
  <c r="AB444" i="5"/>
  <c r="AC444" i="5"/>
  <c r="N456" i="7"/>
  <c r="AQ444" i="5"/>
  <c r="AS444" i="5"/>
  <c r="AW444" i="5"/>
  <c r="AY444" i="5"/>
  <c r="D445" i="5"/>
  <c r="G445" i="5"/>
  <c r="L445" i="5"/>
  <c r="H445" i="5"/>
  <c r="M445" i="5"/>
  <c r="AA445" i="5"/>
  <c r="AB445" i="5"/>
  <c r="AC445" i="5"/>
  <c r="AQ445" i="5"/>
  <c r="AS445" i="5"/>
  <c r="AW445" i="5"/>
  <c r="AY445" i="5"/>
  <c r="D446" i="5"/>
  <c r="D458" i="7"/>
  <c r="G446" i="5"/>
  <c r="F458" i="7"/>
  <c r="H446" i="5"/>
  <c r="M446" i="5"/>
  <c r="AA446" i="5"/>
  <c r="AB446" i="5"/>
  <c r="AC446" i="5"/>
  <c r="N458" i="7"/>
  <c r="AQ446" i="5"/>
  <c r="AS446" i="5"/>
  <c r="AW446" i="5"/>
  <c r="AY446" i="5"/>
  <c r="D447" i="5"/>
  <c r="D459" i="7"/>
  <c r="G447" i="5"/>
  <c r="L447" i="5"/>
  <c r="H447" i="5"/>
  <c r="M447" i="5"/>
  <c r="N447" i="5" s="1"/>
  <c r="AA447" i="5"/>
  <c r="AB447" i="5"/>
  <c r="AC447" i="5"/>
  <c r="N459" i="7"/>
  <c r="AQ447" i="5"/>
  <c r="AT447" i="5"/>
  <c r="AU447" i="5"/>
  <c r="T459" i="7"/>
  <c r="AS447" i="5"/>
  <c r="AW447" i="5"/>
  <c r="AY447" i="5"/>
  <c r="D448" i="5"/>
  <c r="D460" i="7"/>
  <c r="G448" i="5"/>
  <c r="H448" i="5"/>
  <c r="I448" i="5" s="1"/>
  <c r="M448" i="5"/>
  <c r="N448" i="5" s="1"/>
  <c r="AA448" i="5"/>
  <c r="AB448" i="5"/>
  <c r="AC448" i="5"/>
  <c r="AQ448" i="5"/>
  <c r="AS448" i="5"/>
  <c r="AW448" i="5"/>
  <c r="AY448" i="5"/>
  <c r="D449" i="5"/>
  <c r="G449" i="5"/>
  <c r="H449" i="5"/>
  <c r="M449" i="5"/>
  <c r="AA449" i="5"/>
  <c r="AB449" i="5"/>
  <c r="AC449" i="5"/>
  <c r="AQ449" i="5"/>
  <c r="AS449" i="5"/>
  <c r="AW449" i="5"/>
  <c r="AY449" i="5"/>
  <c r="D450" i="5"/>
  <c r="D462" i="7"/>
  <c r="G450" i="5"/>
  <c r="H450" i="5"/>
  <c r="M450" i="5"/>
  <c r="AA450" i="5"/>
  <c r="AB450" i="5"/>
  <c r="AC450" i="5"/>
  <c r="N462" i="7"/>
  <c r="AQ450" i="5"/>
  <c r="AS450" i="5"/>
  <c r="AW450" i="5"/>
  <c r="AY450" i="5"/>
  <c r="D451" i="5"/>
  <c r="D463" i="7"/>
  <c r="G451" i="5"/>
  <c r="H451" i="5"/>
  <c r="I451" i="5" s="1"/>
  <c r="M451" i="5"/>
  <c r="AA451" i="5"/>
  <c r="AB451" i="5"/>
  <c r="AC451" i="5"/>
  <c r="N463" i="7"/>
  <c r="AQ451" i="5"/>
  <c r="AS451" i="5"/>
  <c r="AW451" i="5"/>
  <c r="AY451" i="5"/>
  <c r="D452" i="5"/>
  <c r="D464" i="7"/>
  <c r="G452" i="5"/>
  <c r="L452" i="5"/>
  <c r="V452" i="5"/>
  <c r="W452" i="5"/>
  <c r="H452" i="5"/>
  <c r="I452" i="5" s="1"/>
  <c r="G464" i="7" s="1"/>
  <c r="M452" i="5"/>
  <c r="N452" i="5" s="1"/>
  <c r="AA452" i="5"/>
  <c r="AB452" i="5"/>
  <c r="AQ452" i="5"/>
  <c r="AS452" i="5"/>
  <c r="AW452" i="5"/>
  <c r="AY452" i="5"/>
  <c r="D453" i="5"/>
  <c r="G453" i="5"/>
  <c r="F465" i="7"/>
  <c r="H453" i="5"/>
  <c r="M453" i="5"/>
  <c r="AA453" i="5"/>
  <c r="AB453" i="5"/>
  <c r="AC453" i="5"/>
  <c r="AQ453" i="5"/>
  <c r="AS453" i="5"/>
  <c r="AW453" i="5"/>
  <c r="AY453" i="5"/>
  <c r="D454" i="5"/>
  <c r="D466" i="7"/>
  <c r="G454" i="5"/>
  <c r="F466" i="7"/>
  <c r="H454" i="5"/>
  <c r="M454" i="5"/>
  <c r="AA454" i="5"/>
  <c r="AB454" i="5"/>
  <c r="AC454" i="5"/>
  <c r="AQ454" i="5"/>
  <c r="AS454" i="5"/>
  <c r="AW454" i="5"/>
  <c r="AY454" i="5"/>
  <c r="D455" i="5"/>
  <c r="D467" i="7"/>
  <c r="G455" i="5"/>
  <c r="F467" i="7"/>
  <c r="H455" i="5"/>
  <c r="I455" i="5" s="1"/>
  <c r="M455" i="5"/>
  <c r="AA455" i="5"/>
  <c r="AB455" i="5"/>
  <c r="AC455" i="5"/>
  <c r="AQ455" i="5"/>
  <c r="AT455" i="5"/>
  <c r="AU455" i="5"/>
  <c r="T467" i="7"/>
  <c r="AS455" i="5"/>
  <c r="AW455" i="5"/>
  <c r="AY455" i="5"/>
  <c r="D456" i="5"/>
  <c r="D468" i="7"/>
  <c r="G456" i="5"/>
  <c r="H456" i="5"/>
  <c r="I456" i="5" s="1"/>
  <c r="M456" i="5"/>
  <c r="N456" i="5" s="1"/>
  <c r="AA456" i="5"/>
  <c r="AB456" i="5"/>
  <c r="AC456" i="5"/>
  <c r="N468" i="7"/>
  <c r="AQ456" i="5"/>
  <c r="AS456" i="5"/>
  <c r="AW456" i="5"/>
  <c r="AY456" i="5"/>
  <c r="D457" i="5"/>
  <c r="G457" i="5"/>
  <c r="F469" i="7"/>
  <c r="H457" i="5"/>
  <c r="M457" i="5"/>
  <c r="AA457" i="5"/>
  <c r="AB457" i="5"/>
  <c r="AC457" i="5"/>
  <c r="AQ457" i="5"/>
  <c r="AS457" i="5"/>
  <c r="AW457" i="5"/>
  <c r="AY457" i="5"/>
  <c r="D458" i="5"/>
  <c r="G458" i="5"/>
  <c r="L458" i="5"/>
  <c r="H458" i="5"/>
  <c r="I458" i="5" s="1"/>
  <c r="M458" i="5"/>
  <c r="N458" i="5" s="1"/>
  <c r="AA458" i="5"/>
  <c r="AB458" i="5"/>
  <c r="AC458" i="5"/>
  <c r="N470" i="7"/>
  <c r="AQ458" i="5"/>
  <c r="AS458" i="5"/>
  <c r="AW458" i="5"/>
  <c r="AY458" i="5"/>
  <c r="D459" i="5"/>
  <c r="G459" i="5"/>
  <c r="L459" i="5"/>
  <c r="H459" i="5"/>
  <c r="M459" i="5"/>
  <c r="AA459" i="5"/>
  <c r="AB459" i="5"/>
  <c r="AC459" i="5"/>
  <c r="N471" i="7"/>
  <c r="AQ459" i="5"/>
  <c r="AS459" i="5"/>
  <c r="AW459" i="5"/>
  <c r="AY459" i="5"/>
  <c r="D460" i="5"/>
  <c r="D472" i="7"/>
  <c r="G460" i="5"/>
  <c r="H460" i="5"/>
  <c r="M460" i="5"/>
  <c r="AA460" i="5"/>
  <c r="AB460" i="5"/>
  <c r="AC460" i="5"/>
  <c r="N472" i="7"/>
  <c r="AQ460" i="5"/>
  <c r="AS460" i="5"/>
  <c r="AW460" i="5"/>
  <c r="AY460" i="5"/>
  <c r="D461" i="5"/>
  <c r="G461" i="5"/>
  <c r="H461" i="5"/>
  <c r="M461" i="5"/>
  <c r="AA461" i="5"/>
  <c r="AB461" i="5"/>
  <c r="AC461" i="5"/>
  <c r="AQ461" i="5"/>
  <c r="AS461" i="5"/>
  <c r="AW461" i="5"/>
  <c r="AY461" i="5"/>
  <c r="D462" i="5"/>
  <c r="D474" i="7"/>
  <c r="G462" i="5"/>
  <c r="F474" i="7"/>
  <c r="H462" i="5"/>
  <c r="M462" i="5"/>
  <c r="AA462" i="5"/>
  <c r="AB462" i="5"/>
  <c r="AC462" i="5"/>
  <c r="N474" i="7"/>
  <c r="AQ462" i="5"/>
  <c r="AS462" i="5"/>
  <c r="AW462" i="5"/>
  <c r="AY462" i="5"/>
  <c r="D463" i="5"/>
  <c r="D475" i="7"/>
  <c r="G463" i="5"/>
  <c r="L463" i="5"/>
  <c r="H463" i="5"/>
  <c r="I463" i="5" s="1"/>
  <c r="J463" i="5" s="1"/>
  <c r="M463" i="5"/>
  <c r="N463" i="5" s="1"/>
  <c r="AA463" i="5"/>
  <c r="AB463" i="5"/>
  <c r="AC463" i="5"/>
  <c r="AQ463" i="5"/>
  <c r="AS463" i="5"/>
  <c r="AW463" i="5"/>
  <c r="AY463" i="5"/>
  <c r="D464" i="5"/>
  <c r="D476" i="7"/>
  <c r="G464" i="5"/>
  <c r="L464" i="5"/>
  <c r="H464" i="5"/>
  <c r="M464" i="5"/>
  <c r="AA464" i="5"/>
  <c r="AB464" i="5"/>
  <c r="AC464" i="5"/>
  <c r="AQ464" i="5"/>
  <c r="AS464" i="5"/>
  <c r="AW464" i="5"/>
  <c r="AY464" i="5"/>
  <c r="D465" i="5"/>
  <c r="G465" i="5"/>
  <c r="F477" i="7"/>
  <c r="H465" i="5"/>
  <c r="M465" i="5"/>
  <c r="AA465" i="5"/>
  <c r="AB465" i="5"/>
  <c r="AC465" i="5"/>
  <c r="AQ465" i="5"/>
  <c r="AS465" i="5"/>
  <c r="AW465" i="5"/>
  <c r="AY465" i="5"/>
  <c r="D466" i="5"/>
  <c r="D478" i="7"/>
  <c r="G466" i="5"/>
  <c r="L466" i="5"/>
  <c r="H466" i="5"/>
  <c r="M466" i="5"/>
  <c r="N466" i="5" s="1"/>
  <c r="AA466" i="5"/>
  <c r="AB466" i="5"/>
  <c r="AC466" i="5"/>
  <c r="N478" i="7"/>
  <c r="AQ466" i="5"/>
  <c r="AT466" i="5"/>
  <c r="AS466" i="5"/>
  <c r="AW466" i="5"/>
  <c r="AY466" i="5"/>
  <c r="D467" i="5"/>
  <c r="D479" i="7"/>
  <c r="G467" i="5"/>
  <c r="L467" i="5"/>
  <c r="H467" i="5"/>
  <c r="I467" i="5" s="1"/>
  <c r="M467" i="5"/>
  <c r="N467" i="5" s="1"/>
  <c r="AA467" i="5"/>
  <c r="AB467" i="5"/>
  <c r="AC467" i="5"/>
  <c r="AQ467" i="5"/>
  <c r="AS467" i="5"/>
  <c r="AW467" i="5"/>
  <c r="AY467" i="5"/>
  <c r="D468" i="5"/>
  <c r="G468" i="5"/>
  <c r="L468" i="5"/>
  <c r="H468" i="5"/>
  <c r="M468" i="5"/>
  <c r="N468" i="5" s="1"/>
  <c r="AA468" i="5"/>
  <c r="AB468" i="5"/>
  <c r="AC468" i="5"/>
  <c r="AQ468" i="5"/>
  <c r="AS468" i="5"/>
  <c r="AW468" i="5"/>
  <c r="AY468" i="5"/>
  <c r="D469" i="5"/>
  <c r="D481" i="7"/>
  <c r="G469" i="5"/>
  <c r="L469" i="5"/>
  <c r="H469" i="5"/>
  <c r="I469" i="5" s="1"/>
  <c r="M469" i="5"/>
  <c r="N469" i="5" s="1"/>
  <c r="AA469" i="5"/>
  <c r="AB469" i="5"/>
  <c r="AC469" i="5"/>
  <c r="AQ469" i="5"/>
  <c r="AS469" i="5"/>
  <c r="AW469" i="5"/>
  <c r="AY469" i="5"/>
  <c r="D470" i="5"/>
  <c r="D482" i="7"/>
  <c r="G470" i="5"/>
  <c r="H470" i="5"/>
  <c r="I470" i="5" s="1"/>
  <c r="J470" i="5" s="1"/>
  <c r="H482" i="7" s="1"/>
  <c r="M470" i="5"/>
  <c r="AA470" i="5"/>
  <c r="AB470" i="5"/>
  <c r="AC470" i="5"/>
  <c r="N482" i="7"/>
  <c r="AQ470" i="5"/>
  <c r="AS470" i="5"/>
  <c r="AW470" i="5"/>
  <c r="AY470" i="5"/>
  <c r="D471" i="5"/>
  <c r="D483" i="7"/>
  <c r="G471" i="5"/>
  <c r="L471" i="5"/>
  <c r="H471" i="5"/>
  <c r="M471" i="5"/>
  <c r="AA471" i="5"/>
  <c r="AB471" i="5"/>
  <c r="AC471" i="5"/>
  <c r="AQ471" i="5"/>
  <c r="AS471" i="5"/>
  <c r="AW471" i="5"/>
  <c r="AY471" i="5"/>
  <c r="D472" i="5"/>
  <c r="G472" i="5"/>
  <c r="F484" i="7"/>
  <c r="H472" i="5"/>
  <c r="M472" i="5"/>
  <c r="AA472" i="5"/>
  <c r="AB472" i="5"/>
  <c r="AC472" i="5"/>
  <c r="N484" i="7"/>
  <c r="AQ472" i="5"/>
  <c r="AS472" i="5"/>
  <c r="AW472" i="5"/>
  <c r="AY472" i="5"/>
  <c r="D473" i="5"/>
  <c r="D485" i="7"/>
  <c r="G473" i="5"/>
  <c r="L473" i="5"/>
  <c r="V473" i="5"/>
  <c r="H473" i="5"/>
  <c r="I473" i="5" s="1"/>
  <c r="M473" i="5"/>
  <c r="AA473" i="5"/>
  <c r="AB473" i="5"/>
  <c r="AC473" i="5"/>
  <c r="N485" i="7"/>
  <c r="AQ473" i="5"/>
  <c r="AS473" i="5"/>
  <c r="AW473" i="5"/>
  <c r="AY473" i="5"/>
  <c r="D474" i="5"/>
  <c r="G474" i="5"/>
  <c r="L474" i="5"/>
  <c r="H474" i="5"/>
  <c r="M474" i="5"/>
  <c r="AA474" i="5"/>
  <c r="AB474" i="5"/>
  <c r="AC474" i="5"/>
  <c r="N486" i="7"/>
  <c r="AQ474" i="5"/>
  <c r="AS474" i="5"/>
  <c r="AW474" i="5"/>
  <c r="AY474" i="5"/>
  <c r="D475" i="5"/>
  <c r="D487" i="7"/>
  <c r="G475" i="5"/>
  <c r="H475" i="5"/>
  <c r="M475" i="5"/>
  <c r="N475" i="5" s="1"/>
  <c r="AA475" i="5"/>
  <c r="AB475" i="5"/>
  <c r="AC475" i="5"/>
  <c r="AQ475" i="5"/>
  <c r="AS475" i="5"/>
  <c r="AW475" i="5"/>
  <c r="AY475" i="5"/>
  <c r="D476" i="5"/>
  <c r="G476" i="5"/>
  <c r="L476" i="5"/>
  <c r="H476" i="5"/>
  <c r="M476" i="5"/>
  <c r="AA476" i="5"/>
  <c r="AB476" i="5"/>
  <c r="AC476" i="5"/>
  <c r="AQ476" i="5"/>
  <c r="AS476" i="5"/>
  <c r="AW476" i="5"/>
  <c r="AY476" i="5"/>
  <c r="D477" i="5"/>
  <c r="D489" i="7"/>
  <c r="G477" i="5"/>
  <c r="L477" i="5"/>
  <c r="H477" i="5"/>
  <c r="I477" i="5" s="1"/>
  <c r="J477" i="5" s="1"/>
  <c r="H489" i="7" s="1"/>
  <c r="M477" i="5"/>
  <c r="N477" i="5" s="1"/>
  <c r="AA477" i="5"/>
  <c r="AB477" i="5"/>
  <c r="AC477" i="5"/>
  <c r="AQ477" i="5"/>
  <c r="AS477" i="5"/>
  <c r="AW477" i="5"/>
  <c r="AY477" i="5"/>
  <c r="D478" i="5"/>
  <c r="D490" i="7"/>
  <c r="G478" i="5"/>
  <c r="L478" i="5"/>
  <c r="V478" i="5"/>
  <c r="H478" i="5"/>
  <c r="M478" i="5"/>
  <c r="AA478" i="5"/>
  <c r="AB478" i="5"/>
  <c r="AC478" i="5"/>
  <c r="AQ478" i="5"/>
  <c r="AS478" i="5"/>
  <c r="AW478" i="5"/>
  <c r="AY478" i="5"/>
  <c r="D479" i="5"/>
  <c r="D491" i="7"/>
  <c r="G479" i="5"/>
  <c r="H479" i="5"/>
  <c r="M479" i="5"/>
  <c r="AA479" i="5"/>
  <c r="AB479" i="5"/>
  <c r="AQ479" i="5"/>
  <c r="AS479" i="5"/>
  <c r="AW479" i="5"/>
  <c r="AY479" i="5"/>
  <c r="D480" i="5"/>
  <c r="G480" i="5"/>
  <c r="F492" i="7"/>
  <c r="H480" i="5"/>
  <c r="M480" i="5"/>
  <c r="AA480" i="5"/>
  <c r="AB480" i="5"/>
  <c r="AC480" i="5"/>
  <c r="AQ480" i="5"/>
  <c r="AS480" i="5"/>
  <c r="AW480" i="5"/>
  <c r="AY480" i="5"/>
  <c r="D481" i="5"/>
  <c r="D493" i="7"/>
  <c r="G481" i="5"/>
  <c r="L481" i="5"/>
  <c r="H481" i="5"/>
  <c r="M481" i="5"/>
  <c r="AA481" i="5"/>
  <c r="AB481" i="5"/>
  <c r="AC481" i="5"/>
  <c r="N493" i="7"/>
  <c r="AQ481" i="5"/>
  <c r="AS481" i="5"/>
  <c r="AW481" i="5"/>
  <c r="AY481" i="5"/>
  <c r="D482" i="5"/>
  <c r="G482" i="5"/>
  <c r="L482" i="5"/>
  <c r="H482" i="5"/>
  <c r="M482" i="5"/>
  <c r="N482" i="5" s="1"/>
  <c r="BG482" i="5" s="1"/>
  <c r="AA482" i="5"/>
  <c r="AB482" i="5"/>
  <c r="AC482" i="5"/>
  <c r="N494" i="7"/>
  <c r="AQ482" i="5"/>
  <c r="AS482" i="5"/>
  <c r="AW482" i="5"/>
  <c r="AY482" i="5"/>
  <c r="D483" i="5"/>
  <c r="G483" i="5"/>
  <c r="L483" i="5"/>
  <c r="H483" i="5"/>
  <c r="M483" i="5"/>
  <c r="AA483" i="5"/>
  <c r="AB483" i="5"/>
  <c r="AC483" i="5"/>
  <c r="AQ483" i="5"/>
  <c r="AS483" i="5"/>
  <c r="AW483" i="5"/>
  <c r="AY483" i="5"/>
  <c r="D484" i="5"/>
  <c r="G484" i="5"/>
  <c r="L484" i="5"/>
  <c r="H484" i="5"/>
  <c r="I484" i="5" s="1"/>
  <c r="M484" i="5"/>
  <c r="N484" i="5" s="1"/>
  <c r="BG484" i="5" s="1"/>
  <c r="AA484" i="5"/>
  <c r="AB484" i="5"/>
  <c r="AC484" i="5"/>
  <c r="AQ484" i="5"/>
  <c r="AS484" i="5"/>
  <c r="AW484" i="5"/>
  <c r="AY484" i="5"/>
  <c r="D485" i="5"/>
  <c r="G485" i="5"/>
  <c r="F497" i="7"/>
  <c r="H485" i="5"/>
  <c r="I485" i="5" s="1"/>
  <c r="M485" i="5"/>
  <c r="AA485" i="5"/>
  <c r="AB485" i="5"/>
  <c r="AC485" i="5"/>
  <c r="AQ485" i="5"/>
  <c r="AS485" i="5"/>
  <c r="AW485" i="5"/>
  <c r="AY485" i="5"/>
  <c r="D486" i="5"/>
  <c r="D498" i="7"/>
  <c r="G486" i="5"/>
  <c r="L486" i="5"/>
  <c r="H486" i="5"/>
  <c r="I486" i="5" s="1"/>
  <c r="G498" i="7" s="1"/>
  <c r="M486" i="5"/>
  <c r="AA486" i="5"/>
  <c r="AB486" i="5"/>
  <c r="AC486" i="5"/>
  <c r="AQ486" i="5"/>
  <c r="AS486" i="5"/>
  <c r="AW486" i="5"/>
  <c r="AY486" i="5"/>
  <c r="D487" i="5"/>
  <c r="D499" i="7"/>
  <c r="G487" i="5"/>
  <c r="H487" i="5"/>
  <c r="I487" i="5" s="1"/>
  <c r="M487" i="5"/>
  <c r="AA487" i="5"/>
  <c r="AB487" i="5"/>
  <c r="AC487" i="5"/>
  <c r="N499" i="7"/>
  <c r="AQ487" i="5"/>
  <c r="AS487" i="5"/>
  <c r="AW487" i="5"/>
  <c r="AY487" i="5"/>
  <c r="D488" i="5"/>
  <c r="G488" i="5"/>
  <c r="L488" i="5"/>
  <c r="H488" i="5"/>
  <c r="I488" i="5" s="1"/>
  <c r="M488" i="5"/>
  <c r="AA488" i="5"/>
  <c r="AB488" i="5"/>
  <c r="AC488" i="5"/>
  <c r="AQ488" i="5"/>
  <c r="AS488" i="5"/>
  <c r="AW488" i="5"/>
  <c r="AY488" i="5"/>
  <c r="D489" i="5"/>
  <c r="D501" i="7"/>
  <c r="G489" i="5"/>
  <c r="L489" i="5"/>
  <c r="H489" i="5"/>
  <c r="M489" i="5"/>
  <c r="N489" i="5" s="1"/>
  <c r="I501" i="7" s="1"/>
  <c r="AA489" i="5"/>
  <c r="AB489" i="5"/>
  <c r="AC489" i="5"/>
  <c r="N501" i="7"/>
  <c r="AQ489" i="5"/>
  <c r="AS489" i="5"/>
  <c r="AW489" i="5"/>
  <c r="AY489" i="5"/>
  <c r="D490" i="5"/>
  <c r="G490" i="5"/>
  <c r="F502" i="7"/>
  <c r="H490" i="5"/>
  <c r="I490" i="5" s="1"/>
  <c r="M490" i="5"/>
  <c r="N490" i="5" s="1"/>
  <c r="AA490" i="5"/>
  <c r="AB490" i="5"/>
  <c r="AQ490" i="5"/>
  <c r="AS490" i="5"/>
  <c r="AW490" i="5"/>
  <c r="AY490" i="5"/>
  <c r="D491" i="5"/>
  <c r="D503" i="7"/>
  <c r="G491" i="5"/>
  <c r="L491" i="5"/>
  <c r="H491" i="5"/>
  <c r="I491" i="5" s="1"/>
  <c r="M491" i="5"/>
  <c r="N491" i="5" s="1"/>
  <c r="AA491" i="5"/>
  <c r="AB491" i="5"/>
  <c r="AC491" i="5"/>
  <c r="N503" i="7"/>
  <c r="AQ491" i="5"/>
  <c r="AS491" i="5"/>
  <c r="AW491" i="5"/>
  <c r="AY491" i="5"/>
  <c r="D492" i="5"/>
  <c r="G492" i="5"/>
  <c r="F504" i="7"/>
  <c r="H492" i="5"/>
  <c r="M492" i="5"/>
  <c r="N492" i="5" s="1"/>
  <c r="O492" i="5" s="1"/>
  <c r="J504" i="7" s="1"/>
  <c r="AA492" i="5"/>
  <c r="AB492" i="5"/>
  <c r="AC492" i="5"/>
  <c r="AQ492" i="5"/>
  <c r="AS492" i="5"/>
  <c r="AW492" i="5"/>
  <c r="AY492" i="5"/>
  <c r="D493" i="5"/>
  <c r="D505" i="7"/>
  <c r="G493" i="5"/>
  <c r="F505" i="7"/>
  <c r="H493" i="5"/>
  <c r="M493" i="5"/>
  <c r="AA493" i="5"/>
  <c r="AB493" i="5"/>
  <c r="AC493" i="5"/>
  <c r="N505" i="7"/>
  <c r="AQ493" i="5"/>
  <c r="AS493" i="5"/>
  <c r="AW493" i="5"/>
  <c r="AY493" i="5"/>
  <c r="D494" i="5"/>
  <c r="G494" i="5"/>
  <c r="L494" i="5"/>
  <c r="H494" i="5"/>
  <c r="M494" i="5"/>
  <c r="N494" i="5" s="1"/>
  <c r="AA494" i="5"/>
  <c r="AB494" i="5"/>
  <c r="AC494" i="5"/>
  <c r="AQ494" i="5"/>
  <c r="AS494" i="5"/>
  <c r="AW494" i="5"/>
  <c r="AY494" i="5"/>
  <c r="D495" i="5"/>
  <c r="D507" i="7"/>
  <c r="G495" i="5"/>
  <c r="L495" i="5"/>
  <c r="H495" i="5"/>
  <c r="M495" i="5"/>
  <c r="N495" i="5" s="1"/>
  <c r="O495" i="5" s="1"/>
  <c r="J507" i="7" s="1"/>
  <c r="AA495" i="5"/>
  <c r="AB495" i="5"/>
  <c r="AQ495" i="5"/>
  <c r="AS495" i="5"/>
  <c r="AW495" i="5"/>
  <c r="AY495" i="5"/>
  <c r="D496" i="5"/>
  <c r="G496" i="5"/>
  <c r="L496" i="5"/>
  <c r="H496" i="5"/>
  <c r="I496" i="5" s="1"/>
  <c r="M496" i="5"/>
  <c r="N496" i="5" s="1"/>
  <c r="AA496" i="5"/>
  <c r="AB496" i="5"/>
  <c r="AC496" i="5"/>
  <c r="AQ496" i="5"/>
  <c r="AS496" i="5"/>
  <c r="AW496" i="5"/>
  <c r="AY496" i="5"/>
  <c r="D497" i="5"/>
  <c r="D509" i="7"/>
  <c r="G497" i="5"/>
  <c r="H497" i="5"/>
  <c r="M497" i="5"/>
  <c r="AA497" i="5"/>
  <c r="AB497" i="5"/>
  <c r="AC497" i="5"/>
  <c r="N509" i="7"/>
  <c r="AQ497" i="5"/>
  <c r="AS497" i="5"/>
  <c r="AW497" i="5"/>
  <c r="AY497" i="5"/>
  <c r="D498" i="5"/>
  <c r="G498" i="5"/>
  <c r="L498" i="5"/>
  <c r="H498" i="5"/>
  <c r="I498" i="5" s="1"/>
  <c r="M498" i="5"/>
  <c r="N498" i="5" s="1"/>
  <c r="AA498" i="5"/>
  <c r="AB498" i="5"/>
  <c r="AC498" i="5"/>
  <c r="N510" i="7"/>
  <c r="AQ498" i="5"/>
  <c r="AS498" i="5"/>
  <c r="AW498" i="5"/>
  <c r="AY498" i="5"/>
  <c r="D499" i="5"/>
  <c r="G499" i="5"/>
  <c r="L499" i="5"/>
  <c r="H499" i="5"/>
  <c r="I499" i="5" s="1"/>
  <c r="M499" i="5"/>
  <c r="AA499" i="5"/>
  <c r="AB499" i="5"/>
  <c r="AC499" i="5"/>
  <c r="AQ499" i="5"/>
  <c r="AS499" i="5"/>
  <c r="AW499" i="5"/>
  <c r="AY499" i="5"/>
  <c r="D500" i="5"/>
  <c r="G500" i="5"/>
  <c r="F512" i="7"/>
  <c r="H500" i="5"/>
  <c r="I500" i="5" s="1"/>
  <c r="J500" i="5" s="1"/>
  <c r="BK500" i="5" s="1"/>
  <c r="M500" i="5"/>
  <c r="AA500" i="5"/>
  <c r="AB500" i="5"/>
  <c r="AC500" i="5"/>
  <c r="AQ500" i="5"/>
  <c r="AS500" i="5"/>
  <c r="AW500" i="5"/>
  <c r="AY500" i="5"/>
  <c r="D501" i="5"/>
  <c r="G501" i="5"/>
  <c r="F513" i="7"/>
  <c r="H501" i="5"/>
  <c r="M501" i="5"/>
  <c r="AA501" i="5"/>
  <c r="AB501" i="5"/>
  <c r="AC501" i="5"/>
  <c r="N513" i="7"/>
  <c r="AQ501" i="5"/>
  <c r="AS501" i="5"/>
  <c r="AW501" i="5"/>
  <c r="AY501" i="5"/>
  <c r="D502" i="5"/>
  <c r="D514" i="7"/>
  <c r="G502" i="5"/>
  <c r="L502" i="5"/>
  <c r="H502" i="5"/>
  <c r="M502" i="5"/>
  <c r="N502" i="5" s="1"/>
  <c r="I514" i="7" s="1"/>
  <c r="AA502" i="5"/>
  <c r="AB502" i="5"/>
  <c r="AC502" i="5"/>
  <c r="AQ502" i="5"/>
  <c r="AS502" i="5"/>
  <c r="AW502" i="5"/>
  <c r="AY502" i="5"/>
  <c r="D503" i="5"/>
  <c r="D515" i="7"/>
  <c r="G503" i="5"/>
  <c r="L503" i="5"/>
  <c r="H503" i="5"/>
  <c r="I503" i="5" s="1"/>
  <c r="M503" i="5"/>
  <c r="N503" i="5" s="1"/>
  <c r="AA503" i="5"/>
  <c r="AB503" i="5"/>
  <c r="AC503" i="5"/>
  <c r="AQ503" i="5"/>
  <c r="AS503" i="5"/>
  <c r="AW503" i="5"/>
  <c r="AY503" i="5"/>
  <c r="D504" i="5"/>
  <c r="G504" i="5"/>
  <c r="L504" i="5"/>
  <c r="H504" i="5"/>
  <c r="I504" i="5" s="1"/>
  <c r="M504" i="5"/>
  <c r="AA504" i="5"/>
  <c r="AB504" i="5"/>
  <c r="AC504" i="5"/>
  <c r="AQ504" i="5"/>
  <c r="AS504" i="5"/>
  <c r="AW504" i="5"/>
  <c r="AY504" i="5"/>
  <c r="D505" i="5"/>
  <c r="D517" i="7"/>
  <c r="G505" i="5"/>
  <c r="F517" i="7"/>
  <c r="H505" i="5"/>
  <c r="I505" i="5" s="1"/>
  <c r="M505" i="5"/>
  <c r="AA505" i="5"/>
  <c r="AB505" i="5"/>
  <c r="AC505" i="5"/>
  <c r="N517" i="7"/>
  <c r="AQ505" i="5"/>
  <c r="AS505" i="5"/>
  <c r="AW505" i="5"/>
  <c r="AY505" i="5"/>
  <c r="D506" i="5"/>
  <c r="G506" i="5"/>
  <c r="H506" i="5"/>
  <c r="M506" i="5"/>
  <c r="AA506" i="5"/>
  <c r="AB506" i="5"/>
  <c r="AC506" i="5"/>
  <c r="N518" i="7"/>
  <c r="AQ506" i="5"/>
  <c r="AS506" i="5"/>
  <c r="AW506" i="5"/>
  <c r="AY506" i="5"/>
  <c r="D507" i="5"/>
  <c r="G507" i="5"/>
  <c r="L507" i="5"/>
  <c r="H507" i="5"/>
  <c r="M507" i="5"/>
  <c r="AA507" i="5"/>
  <c r="AB507" i="5"/>
  <c r="AC507" i="5"/>
  <c r="N519" i="7"/>
  <c r="AQ507" i="5"/>
  <c r="AS507" i="5"/>
  <c r="AW507" i="5"/>
  <c r="AY507" i="5"/>
  <c r="D508" i="5"/>
  <c r="G508" i="5"/>
  <c r="L508" i="5"/>
  <c r="H508" i="5"/>
  <c r="M508" i="5"/>
  <c r="N508" i="5" s="1"/>
  <c r="AA508" i="5"/>
  <c r="AB508" i="5"/>
  <c r="AC508" i="5"/>
  <c r="AQ508" i="5"/>
  <c r="AS508" i="5"/>
  <c r="AW508" i="5"/>
  <c r="AY508" i="5"/>
  <c r="D509" i="5"/>
  <c r="D521" i="7"/>
  <c r="G509" i="5"/>
  <c r="H509" i="5"/>
  <c r="M509" i="5"/>
  <c r="N509" i="5" s="1"/>
  <c r="AA509" i="5"/>
  <c r="AB509" i="5"/>
  <c r="AC509" i="5"/>
  <c r="N521" i="7"/>
  <c r="AQ509" i="5"/>
  <c r="AS509" i="5"/>
  <c r="AW509" i="5"/>
  <c r="AY509" i="5"/>
  <c r="D510" i="5"/>
  <c r="D522" i="7"/>
  <c r="G510" i="5"/>
  <c r="F522" i="7"/>
  <c r="H510" i="5"/>
  <c r="I510" i="5" s="1"/>
  <c r="J510" i="5" s="1"/>
  <c r="H522" i="7" s="1"/>
  <c r="M510" i="5"/>
  <c r="AA510" i="5"/>
  <c r="AB510" i="5"/>
  <c r="AC510" i="5"/>
  <c r="AQ510" i="5"/>
  <c r="AS510" i="5"/>
  <c r="AW510" i="5"/>
  <c r="AY510" i="5"/>
  <c r="D511" i="5"/>
  <c r="D523" i="7"/>
  <c r="G511" i="5"/>
  <c r="H511" i="5"/>
  <c r="M511" i="5"/>
  <c r="AA511" i="5"/>
  <c r="AB511" i="5"/>
  <c r="AC511" i="5"/>
  <c r="AQ511" i="5"/>
  <c r="AS511" i="5"/>
  <c r="AW511" i="5"/>
  <c r="AY511" i="5"/>
  <c r="D512" i="5"/>
  <c r="G512" i="5"/>
  <c r="L512" i="5"/>
  <c r="H512" i="5"/>
  <c r="I512" i="5" s="1"/>
  <c r="M512" i="5"/>
  <c r="AA512" i="5"/>
  <c r="AB512" i="5"/>
  <c r="AC512" i="5"/>
  <c r="AQ512" i="5"/>
  <c r="AS512" i="5"/>
  <c r="AW512" i="5"/>
  <c r="AY512" i="5"/>
  <c r="D513" i="5"/>
  <c r="D525" i="7"/>
  <c r="G513" i="5"/>
  <c r="L513" i="5"/>
  <c r="H513" i="5"/>
  <c r="M513" i="5"/>
  <c r="AA513" i="5"/>
  <c r="AB513" i="5"/>
  <c r="AC513" i="5"/>
  <c r="N525" i="7"/>
  <c r="AQ513" i="5"/>
  <c r="AS513" i="5"/>
  <c r="AW513" i="5"/>
  <c r="AY513" i="5"/>
  <c r="D514" i="5"/>
  <c r="G514" i="5"/>
  <c r="H514" i="5"/>
  <c r="M514" i="5"/>
  <c r="AA514" i="5"/>
  <c r="AB514" i="5"/>
  <c r="AC514" i="5"/>
  <c r="N526" i="7"/>
  <c r="AQ514" i="5"/>
  <c r="AS514" i="5"/>
  <c r="AW514" i="5"/>
  <c r="AY514" i="5"/>
  <c r="D515" i="5"/>
  <c r="G515" i="5"/>
  <c r="L515" i="5"/>
  <c r="H515" i="5"/>
  <c r="M515" i="5"/>
  <c r="AA515" i="5"/>
  <c r="AB515" i="5"/>
  <c r="AC515" i="5"/>
  <c r="N527" i="7"/>
  <c r="AQ515" i="5"/>
  <c r="AS515" i="5"/>
  <c r="AW515" i="5"/>
  <c r="AY515" i="5"/>
  <c r="D516" i="5"/>
  <c r="G516" i="5"/>
  <c r="F528" i="7"/>
  <c r="H516" i="5"/>
  <c r="I516" i="5" s="1"/>
  <c r="M516" i="5"/>
  <c r="AA516" i="5"/>
  <c r="AB516" i="5"/>
  <c r="AC516" i="5"/>
  <c r="AQ516" i="5"/>
  <c r="AS516" i="5"/>
  <c r="AW516" i="5"/>
  <c r="AY516" i="5"/>
  <c r="D517" i="5"/>
  <c r="D529" i="7"/>
  <c r="G517" i="5"/>
  <c r="H517" i="5"/>
  <c r="I517" i="5" s="1"/>
  <c r="M517" i="5"/>
  <c r="N517" i="5" s="1"/>
  <c r="AA517" i="5"/>
  <c r="AB517" i="5"/>
  <c r="AQ517" i="5"/>
  <c r="AS517" i="5"/>
  <c r="AW517" i="5"/>
  <c r="AY517" i="5"/>
  <c r="D518" i="5"/>
  <c r="D530" i="7"/>
  <c r="G518" i="5"/>
  <c r="H518" i="5"/>
  <c r="I518" i="5" s="1"/>
  <c r="M518" i="5"/>
  <c r="N518" i="5" s="1"/>
  <c r="AA518" i="5"/>
  <c r="AB518" i="5"/>
  <c r="AQ518" i="5"/>
  <c r="AS518" i="5"/>
  <c r="AW518" i="5"/>
  <c r="AY518" i="5"/>
  <c r="D519" i="5"/>
  <c r="D531" i="7"/>
  <c r="G519" i="5"/>
  <c r="H519" i="5"/>
  <c r="M519" i="5"/>
  <c r="AA519" i="5"/>
  <c r="AB519" i="5"/>
  <c r="AC519" i="5"/>
  <c r="AQ519" i="5"/>
  <c r="AS519" i="5"/>
  <c r="AW519" i="5"/>
  <c r="AY519" i="5"/>
  <c r="D520" i="5"/>
  <c r="G520" i="5"/>
  <c r="L520" i="5"/>
  <c r="H520" i="5"/>
  <c r="M520" i="5"/>
  <c r="AA520" i="5"/>
  <c r="AB520" i="5"/>
  <c r="AC520" i="5"/>
  <c r="N532" i="7"/>
  <c r="AQ520" i="5"/>
  <c r="AS520" i="5"/>
  <c r="AW520" i="5"/>
  <c r="AY520" i="5"/>
  <c r="D521" i="5"/>
  <c r="G521" i="5"/>
  <c r="H521" i="5"/>
  <c r="M521" i="5"/>
  <c r="AA521" i="5"/>
  <c r="AB521" i="5"/>
  <c r="AC521" i="5"/>
  <c r="N533" i="7"/>
  <c r="AQ521" i="5"/>
  <c r="AS521" i="5"/>
  <c r="AW521" i="5"/>
  <c r="AY521" i="5"/>
  <c r="D522" i="5"/>
  <c r="G522" i="5"/>
  <c r="L522" i="5"/>
  <c r="H522" i="5"/>
  <c r="M522" i="5"/>
  <c r="AA522" i="5"/>
  <c r="AB522" i="5"/>
  <c r="AC522" i="5"/>
  <c r="N534" i="7"/>
  <c r="AQ522" i="5"/>
  <c r="AS522" i="5"/>
  <c r="AW522" i="5"/>
  <c r="AY522" i="5"/>
  <c r="D523" i="5"/>
  <c r="G523" i="5"/>
  <c r="H523" i="5"/>
  <c r="M523" i="5"/>
  <c r="N523" i="5" s="1"/>
  <c r="AA523" i="5"/>
  <c r="AB523" i="5"/>
  <c r="AQ523" i="5"/>
  <c r="AS523" i="5"/>
  <c r="AW523" i="5"/>
  <c r="AY523" i="5"/>
  <c r="D524" i="5"/>
  <c r="D536" i="7"/>
  <c r="G524" i="5"/>
  <c r="L524" i="5"/>
  <c r="H524" i="5"/>
  <c r="I524" i="5" s="1"/>
  <c r="J524" i="5" s="1"/>
  <c r="H536" i="7" s="1"/>
  <c r="M524" i="5"/>
  <c r="AA524" i="5"/>
  <c r="AB524" i="5"/>
  <c r="AC524" i="5"/>
  <c r="N536" i="7"/>
  <c r="AQ524" i="5"/>
  <c r="AS524" i="5"/>
  <c r="AW524" i="5"/>
  <c r="AY524" i="5"/>
  <c r="D525" i="5"/>
  <c r="D537" i="7"/>
  <c r="G525" i="5"/>
  <c r="H525" i="5"/>
  <c r="I525" i="5" s="1"/>
  <c r="M525" i="5"/>
  <c r="N525" i="5" s="1"/>
  <c r="AA525" i="5"/>
  <c r="AB525" i="5"/>
  <c r="AC525" i="5"/>
  <c r="N537" i="7"/>
  <c r="AQ525" i="5"/>
  <c r="AS525" i="5"/>
  <c r="AW525" i="5"/>
  <c r="AY525" i="5"/>
  <c r="D526" i="5"/>
  <c r="D538" i="7"/>
  <c r="G526" i="5"/>
  <c r="F538" i="7"/>
  <c r="H526" i="5"/>
  <c r="I526" i="5" s="1"/>
  <c r="J526" i="5" s="1"/>
  <c r="H538" i="7" s="1"/>
  <c r="M526" i="5"/>
  <c r="AA526" i="5"/>
  <c r="AB526" i="5"/>
  <c r="AC526" i="5"/>
  <c r="N538" i="7"/>
  <c r="AQ526" i="5"/>
  <c r="AS526" i="5"/>
  <c r="AW526" i="5"/>
  <c r="AY526" i="5"/>
  <c r="D527" i="5"/>
  <c r="D539" i="7"/>
  <c r="G527" i="5"/>
  <c r="H527" i="5"/>
  <c r="M527" i="5"/>
  <c r="N527" i="5" s="1"/>
  <c r="O527" i="5" s="1"/>
  <c r="J539" i="7" s="1"/>
  <c r="AA527" i="5"/>
  <c r="AB527" i="5"/>
  <c r="AC527" i="5"/>
  <c r="AQ527" i="5"/>
  <c r="AS527" i="5"/>
  <c r="AW527" i="5"/>
  <c r="AY527" i="5"/>
  <c r="D528" i="5"/>
  <c r="G528" i="5"/>
  <c r="H528" i="5"/>
  <c r="M528" i="5"/>
  <c r="AA528" i="5"/>
  <c r="AB528" i="5"/>
  <c r="AC528" i="5"/>
  <c r="AQ528" i="5"/>
  <c r="AS528" i="5"/>
  <c r="AW528" i="5"/>
  <c r="AY528" i="5"/>
  <c r="D529" i="5"/>
  <c r="D541" i="7"/>
  <c r="G529" i="5"/>
  <c r="L529" i="5"/>
  <c r="H529" i="5"/>
  <c r="M529" i="5"/>
  <c r="AA529" i="5"/>
  <c r="AB529" i="5"/>
  <c r="AQ529" i="5"/>
  <c r="AS529" i="5"/>
  <c r="AW529" i="5"/>
  <c r="AY529" i="5"/>
  <c r="D530" i="5"/>
  <c r="G530" i="5"/>
  <c r="H530" i="5"/>
  <c r="M530" i="5"/>
  <c r="AA530" i="5"/>
  <c r="AB530" i="5"/>
  <c r="AC530" i="5"/>
  <c r="AQ530" i="5"/>
  <c r="AS530" i="5"/>
  <c r="AW530" i="5"/>
  <c r="AY530" i="5"/>
  <c r="D531" i="5"/>
  <c r="G531" i="5"/>
  <c r="H531" i="5"/>
  <c r="I531" i="5" s="1"/>
  <c r="M531" i="5"/>
  <c r="N531" i="5" s="1"/>
  <c r="AA531" i="5"/>
  <c r="AB531" i="5"/>
  <c r="AC531" i="5"/>
  <c r="N543" i="7"/>
  <c r="AQ531" i="5"/>
  <c r="AS531" i="5"/>
  <c r="AW531" i="5"/>
  <c r="AY531" i="5"/>
  <c r="D532" i="5"/>
  <c r="G532" i="5"/>
  <c r="F544" i="7"/>
  <c r="H532" i="5"/>
  <c r="M532" i="5"/>
  <c r="AA532" i="5"/>
  <c r="AB532" i="5"/>
  <c r="AC532" i="5"/>
  <c r="AQ532" i="5"/>
  <c r="AS532" i="5"/>
  <c r="AW532" i="5"/>
  <c r="AY532" i="5"/>
  <c r="D533" i="5"/>
  <c r="D545" i="7"/>
  <c r="G533" i="5"/>
  <c r="L533" i="5"/>
  <c r="H533" i="5"/>
  <c r="M533" i="5"/>
  <c r="AA533" i="5"/>
  <c r="AB533" i="5"/>
  <c r="AC533" i="5"/>
  <c r="N545" i="7"/>
  <c r="AQ533" i="5"/>
  <c r="AS533" i="5"/>
  <c r="AW533" i="5"/>
  <c r="AY533" i="5"/>
  <c r="D534" i="5"/>
  <c r="G534" i="5"/>
  <c r="F546" i="7"/>
  <c r="H534" i="5"/>
  <c r="I534" i="5" s="1"/>
  <c r="M534" i="5"/>
  <c r="N534" i="5" s="1"/>
  <c r="AA534" i="5"/>
  <c r="AB534" i="5"/>
  <c r="AC534" i="5"/>
  <c r="AQ534" i="5"/>
  <c r="AS534" i="5"/>
  <c r="AW534" i="5"/>
  <c r="AY534" i="5"/>
  <c r="D535" i="5"/>
  <c r="D547" i="7"/>
  <c r="G535" i="5"/>
  <c r="L535" i="5"/>
  <c r="H535" i="5"/>
  <c r="M535" i="5"/>
  <c r="AA535" i="5"/>
  <c r="AB535" i="5"/>
  <c r="AC535" i="5"/>
  <c r="AQ535" i="5"/>
  <c r="AS535" i="5"/>
  <c r="AW535" i="5"/>
  <c r="AY535" i="5"/>
  <c r="D536" i="5"/>
  <c r="G536" i="5"/>
  <c r="L536" i="5"/>
  <c r="H536" i="5"/>
  <c r="M536" i="5"/>
  <c r="N536" i="5" s="1"/>
  <c r="AA536" i="5"/>
  <c r="AB536" i="5"/>
  <c r="AC536" i="5"/>
  <c r="N548" i="7"/>
  <c r="AQ536" i="5"/>
  <c r="AS536" i="5"/>
  <c r="AW536" i="5"/>
  <c r="AY536" i="5"/>
  <c r="D537" i="5"/>
  <c r="D549" i="7"/>
  <c r="G537" i="5"/>
  <c r="L537" i="5"/>
  <c r="H537" i="5"/>
  <c r="M537" i="5"/>
  <c r="AA537" i="5"/>
  <c r="AB537" i="5"/>
  <c r="AC537" i="5"/>
  <c r="N549" i="7"/>
  <c r="AQ537" i="5"/>
  <c r="AS537" i="5"/>
  <c r="AW537" i="5"/>
  <c r="AY537" i="5"/>
  <c r="D538" i="5"/>
  <c r="G538" i="5"/>
  <c r="H538" i="5"/>
  <c r="M538" i="5"/>
  <c r="AA538" i="5"/>
  <c r="AB538" i="5"/>
  <c r="AC538" i="5"/>
  <c r="N550" i="7"/>
  <c r="AQ538" i="5"/>
  <c r="AS538" i="5"/>
  <c r="AW538" i="5"/>
  <c r="AY538" i="5"/>
  <c r="D539" i="5"/>
  <c r="G539" i="5"/>
  <c r="L539" i="5"/>
  <c r="H539" i="5"/>
  <c r="M539" i="5"/>
  <c r="N539" i="5" s="1"/>
  <c r="O539" i="5" s="1"/>
  <c r="J551" i="7" s="1"/>
  <c r="AA539" i="5"/>
  <c r="AB539" i="5"/>
  <c r="AC539" i="5"/>
  <c r="N551" i="7"/>
  <c r="AQ539" i="5"/>
  <c r="AS539" i="5"/>
  <c r="AW539" i="5"/>
  <c r="AY539" i="5"/>
  <c r="D540" i="5"/>
  <c r="G540" i="5"/>
  <c r="F552" i="7"/>
  <c r="H540" i="5"/>
  <c r="M540" i="5"/>
  <c r="N540" i="5" s="1"/>
  <c r="AA540" i="5"/>
  <c r="AB540" i="5"/>
  <c r="AC540" i="5"/>
  <c r="AQ540" i="5"/>
  <c r="AS540" i="5"/>
  <c r="AW540" i="5"/>
  <c r="AY540" i="5"/>
  <c r="D541" i="5"/>
  <c r="D553" i="7"/>
  <c r="G541" i="5"/>
  <c r="H541" i="5"/>
  <c r="I541" i="5" s="1"/>
  <c r="M541" i="5"/>
  <c r="N541" i="5" s="1"/>
  <c r="O541" i="5" s="1"/>
  <c r="J553" i="7" s="1"/>
  <c r="AA541" i="5"/>
  <c r="AB541" i="5"/>
  <c r="AC541" i="5"/>
  <c r="N553" i="7"/>
  <c r="AQ541" i="5"/>
  <c r="AS541" i="5"/>
  <c r="AW541" i="5"/>
  <c r="AY541" i="5"/>
  <c r="D542" i="5"/>
  <c r="D554" i="7"/>
  <c r="G542" i="5"/>
  <c r="L542" i="5"/>
  <c r="H542" i="5"/>
  <c r="M542" i="5"/>
  <c r="AA542" i="5"/>
  <c r="AB542" i="5"/>
  <c r="AC542" i="5"/>
  <c r="AQ542" i="5"/>
  <c r="AS542" i="5"/>
  <c r="AW542" i="5"/>
  <c r="AY542" i="5"/>
  <c r="D543" i="5"/>
  <c r="G543" i="5"/>
  <c r="L543" i="5"/>
  <c r="H543" i="5"/>
  <c r="M543" i="5"/>
  <c r="AA543" i="5"/>
  <c r="AB543" i="5"/>
  <c r="AC543" i="5"/>
  <c r="AQ543" i="5"/>
  <c r="AS543" i="5"/>
  <c r="AW543" i="5"/>
  <c r="AY543" i="5"/>
  <c r="D544" i="5"/>
  <c r="G544" i="5"/>
  <c r="H544" i="5"/>
  <c r="M544" i="5"/>
  <c r="AA544" i="5"/>
  <c r="AB544" i="5"/>
  <c r="AC544" i="5"/>
  <c r="AQ544" i="5"/>
  <c r="AS544" i="5"/>
  <c r="AW544" i="5"/>
  <c r="AY544" i="5"/>
  <c r="D545" i="5"/>
  <c r="D557" i="7"/>
  <c r="G545" i="5"/>
  <c r="H545" i="5"/>
  <c r="I545" i="5" s="1"/>
  <c r="M545" i="5"/>
  <c r="AA545" i="5"/>
  <c r="AB545" i="5"/>
  <c r="AC545" i="5"/>
  <c r="AQ545" i="5"/>
  <c r="AS545" i="5"/>
  <c r="AW545" i="5"/>
  <c r="AY545" i="5"/>
  <c r="D546" i="5"/>
  <c r="G546" i="5"/>
  <c r="L546" i="5"/>
  <c r="H546" i="5"/>
  <c r="M546" i="5"/>
  <c r="AA546" i="5"/>
  <c r="AB546" i="5"/>
  <c r="AC546" i="5"/>
  <c r="N558" i="7"/>
  <c r="AQ546" i="5"/>
  <c r="AS546" i="5"/>
  <c r="AW546" i="5"/>
  <c r="AY546" i="5"/>
  <c r="D547" i="5"/>
  <c r="G547" i="5"/>
  <c r="L547" i="5"/>
  <c r="H547" i="5"/>
  <c r="M547" i="5"/>
  <c r="AA547" i="5"/>
  <c r="AB547" i="5"/>
  <c r="AC547" i="5"/>
  <c r="N559" i="7"/>
  <c r="AQ547" i="5"/>
  <c r="AS547" i="5"/>
  <c r="AW547" i="5"/>
  <c r="AY547" i="5"/>
  <c r="D548" i="5"/>
  <c r="G548" i="5"/>
  <c r="L548" i="5"/>
  <c r="H548" i="5"/>
  <c r="M548" i="5"/>
  <c r="N548" i="5" s="1"/>
  <c r="AA548" i="5"/>
  <c r="AB548" i="5"/>
  <c r="AC548" i="5"/>
  <c r="AQ548" i="5"/>
  <c r="AS548" i="5"/>
  <c r="AW548" i="5"/>
  <c r="AY548" i="5"/>
  <c r="D549" i="5"/>
  <c r="D561" i="7"/>
  <c r="G549" i="5"/>
  <c r="H549" i="5"/>
  <c r="M549" i="5"/>
  <c r="AA549" i="5"/>
  <c r="AB549" i="5"/>
  <c r="AC549" i="5"/>
  <c r="N561" i="7"/>
  <c r="AQ549" i="5"/>
  <c r="AS549" i="5"/>
  <c r="AW549" i="5"/>
  <c r="AY549" i="5"/>
  <c r="D550" i="5"/>
  <c r="D562" i="7"/>
  <c r="G550" i="5"/>
  <c r="L550" i="5"/>
  <c r="H550" i="5"/>
  <c r="I550" i="5" s="1"/>
  <c r="M550" i="5"/>
  <c r="AA550" i="5"/>
  <c r="AB550" i="5"/>
  <c r="AC550" i="5"/>
  <c r="AQ550" i="5"/>
  <c r="AS550" i="5"/>
  <c r="AW550" i="5"/>
  <c r="AY550" i="5"/>
  <c r="D551" i="5"/>
  <c r="G551" i="5"/>
  <c r="H551" i="5"/>
  <c r="M551" i="5"/>
  <c r="AA551" i="5"/>
  <c r="AB551" i="5"/>
  <c r="AC551" i="5"/>
  <c r="AQ551" i="5"/>
  <c r="AS551" i="5"/>
  <c r="AW551" i="5"/>
  <c r="AY551" i="5"/>
  <c r="D552" i="5"/>
  <c r="G552" i="5"/>
  <c r="F564" i="7"/>
  <c r="H552" i="5"/>
  <c r="I552" i="5" s="1"/>
  <c r="M552" i="5"/>
  <c r="N552" i="5" s="1"/>
  <c r="AA552" i="5"/>
  <c r="AB552" i="5"/>
  <c r="AC552" i="5"/>
  <c r="AQ552" i="5"/>
  <c r="AS552" i="5"/>
  <c r="AW552" i="5"/>
  <c r="AY552" i="5"/>
  <c r="D553" i="5"/>
  <c r="G553" i="5"/>
  <c r="H553" i="5"/>
  <c r="M553" i="5"/>
  <c r="AA553" i="5"/>
  <c r="AB553" i="5"/>
  <c r="AC553" i="5"/>
  <c r="AQ553" i="5"/>
  <c r="AS553" i="5"/>
  <c r="AW553" i="5"/>
  <c r="AY553" i="5"/>
  <c r="D554" i="5"/>
  <c r="G554" i="5"/>
  <c r="H554" i="5"/>
  <c r="M554" i="5"/>
  <c r="AA554" i="5"/>
  <c r="AB554" i="5"/>
  <c r="AC554" i="5"/>
  <c r="AQ554" i="5"/>
  <c r="AS554" i="5"/>
  <c r="AW554" i="5"/>
  <c r="AY554" i="5"/>
  <c r="D555" i="5"/>
  <c r="G555" i="5"/>
  <c r="H555" i="5"/>
  <c r="I555" i="5" s="1"/>
  <c r="M555" i="5"/>
  <c r="AA555" i="5"/>
  <c r="AB555" i="5"/>
  <c r="AC555" i="5"/>
  <c r="N567" i="7"/>
  <c r="AQ555" i="5"/>
  <c r="AS555" i="5"/>
  <c r="AW555" i="5"/>
  <c r="AY555" i="5"/>
  <c r="D556" i="5"/>
  <c r="G556" i="5"/>
  <c r="L556" i="5"/>
  <c r="H556" i="5"/>
  <c r="M556" i="5"/>
  <c r="AA556" i="5"/>
  <c r="AB556" i="5"/>
  <c r="AC556" i="5"/>
  <c r="AQ556" i="5"/>
  <c r="AS556" i="5"/>
  <c r="AW556" i="5"/>
  <c r="AY556" i="5"/>
  <c r="D557" i="5"/>
  <c r="D569" i="7"/>
  <c r="G557" i="5"/>
  <c r="F569" i="7"/>
  <c r="H557" i="5"/>
  <c r="M557" i="5"/>
  <c r="AA557" i="5"/>
  <c r="AB557" i="5"/>
  <c r="AC557" i="5"/>
  <c r="N569" i="7"/>
  <c r="AQ557" i="5"/>
  <c r="AS557" i="5"/>
  <c r="AW557" i="5"/>
  <c r="AY557" i="5"/>
  <c r="D558" i="5"/>
  <c r="D570" i="7"/>
  <c r="G558" i="5"/>
  <c r="L558" i="5"/>
  <c r="H558" i="5"/>
  <c r="I558" i="5" s="1"/>
  <c r="M558" i="5"/>
  <c r="N558" i="5" s="1"/>
  <c r="O558" i="5" s="1"/>
  <c r="J570" i="7" s="1"/>
  <c r="AA558" i="5"/>
  <c r="AB558" i="5"/>
  <c r="AC558" i="5"/>
  <c r="AQ558" i="5"/>
  <c r="AS558" i="5"/>
  <c r="AW558" i="5"/>
  <c r="AY558" i="5"/>
  <c r="D559" i="5"/>
  <c r="D571" i="7"/>
  <c r="G559" i="5"/>
  <c r="H559" i="5"/>
  <c r="M559" i="5"/>
  <c r="AA559" i="5"/>
  <c r="AB559" i="5"/>
  <c r="AC559" i="5"/>
  <c r="AQ559" i="5"/>
  <c r="AS559" i="5"/>
  <c r="AW559" i="5"/>
  <c r="AY559" i="5"/>
  <c r="D560" i="5"/>
  <c r="G560" i="5"/>
  <c r="H560" i="5"/>
  <c r="I560" i="5" s="1"/>
  <c r="M560" i="5"/>
  <c r="N560" i="5" s="1"/>
  <c r="AA560" i="5"/>
  <c r="AB560" i="5"/>
  <c r="AC560" i="5"/>
  <c r="AQ560" i="5"/>
  <c r="AS560" i="5"/>
  <c r="AW560" i="5"/>
  <c r="AY560" i="5"/>
  <c r="D561" i="5"/>
  <c r="D573" i="7"/>
  <c r="G561" i="5"/>
  <c r="L561" i="5"/>
  <c r="H561" i="5"/>
  <c r="M561" i="5"/>
  <c r="AA561" i="5"/>
  <c r="AB561" i="5"/>
  <c r="AC561" i="5"/>
  <c r="AQ561" i="5"/>
  <c r="AS561" i="5"/>
  <c r="AW561" i="5"/>
  <c r="AY561" i="5"/>
  <c r="AZ561" i="5"/>
  <c r="BA561" i="5"/>
  <c r="V573" i="7"/>
  <c r="D562" i="5"/>
  <c r="G562" i="5"/>
  <c r="L562" i="5"/>
  <c r="H562" i="5"/>
  <c r="I562" i="5" s="1"/>
  <c r="M562" i="5"/>
  <c r="N562" i="5" s="1"/>
  <c r="AA562" i="5"/>
  <c r="AB562" i="5"/>
  <c r="AC562" i="5"/>
  <c r="AQ562" i="5"/>
  <c r="AS562" i="5"/>
  <c r="AW562" i="5"/>
  <c r="AY562" i="5"/>
  <c r="D563" i="5"/>
  <c r="G563" i="5"/>
  <c r="H563" i="5"/>
  <c r="M563" i="5"/>
  <c r="N563" i="5" s="1"/>
  <c r="BJ563" i="5" s="1"/>
  <c r="AA563" i="5"/>
  <c r="AB563" i="5"/>
  <c r="AQ563" i="5"/>
  <c r="AS563" i="5"/>
  <c r="AW563" i="5"/>
  <c r="AY563" i="5"/>
  <c r="D564" i="5"/>
  <c r="G564" i="5"/>
  <c r="L564" i="5"/>
  <c r="H564" i="5"/>
  <c r="M564" i="5"/>
  <c r="AA564" i="5"/>
  <c r="AB564" i="5"/>
  <c r="AC564" i="5"/>
  <c r="AQ564" i="5"/>
  <c r="AS564" i="5"/>
  <c r="AW564" i="5"/>
  <c r="AY564" i="5"/>
  <c r="D565" i="5"/>
  <c r="D577" i="7"/>
  <c r="G565" i="5"/>
  <c r="F577" i="7"/>
  <c r="H565" i="5"/>
  <c r="M565" i="5"/>
  <c r="AA565" i="5"/>
  <c r="AB565" i="5"/>
  <c r="AC565" i="5"/>
  <c r="N577" i="7"/>
  <c r="AQ565" i="5"/>
  <c r="AS565" i="5"/>
  <c r="AW565" i="5"/>
  <c r="AY565" i="5"/>
  <c r="D566" i="5"/>
  <c r="G566" i="5"/>
  <c r="H566" i="5"/>
  <c r="M566" i="5"/>
  <c r="AA566" i="5"/>
  <c r="AB566" i="5"/>
  <c r="AC566" i="5"/>
  <c r="AQ566" i="5"/>
  <c r="AS566" i="5"/>
  <c r="AW566" i="5"/>
  <c r="AY566" i="5"/>
  <c r="D567" i="5"/>
  <c r="D579" i="7"/>
  <c r="G567" i="5"/>
  <c r="L567" i="5"/>
  <c r="H567" i="5"/>
  <c r="I567" i="5"/>
  <c r="BJ567" i="5" s="1"/>
  <c r="M567" i="5"/>
  <c r="N567" i="5" s="1"/>
  <c r="AA567" i="5"/>
  <c r="AB567" i="5"/>
  <c r="AC567" i="5"/>
  <c r="AQ567" i="5"/>
  <c r="AS567" i="5"/>
  <c r="AW567" i="5"/>
  <c r="AY567" i="5"/>
  <c r="D568" i="5"/>
  <c r="G568" i="5"/>
  <c r="L568" i="5"/>
  <c r="H568" i="5"/>
  <c r="M568" i="5"/>
  <c r="AA568" i="5"/>
  <c r="AB568" i="5"/>
  <c r="AC568" i="5"/>
  <c r="AQ568" i="5"/>
  <c r="AS568" i="5"/>
  <c r="AW568" i="5"/>
  <c r="AY568" i="5"/>
  <c r="D569" i="5"/>
  <c r="D581" i="7"/>
  <c r="G569" i="5"/>
  <c r="L569" i="5"/>
  <c r="H569" i="5"/>
  <c r="M569" i="5"/>
  <c r="AA569" i="5"/>
  <c r="AB569" i="5"/>
  <c r="AC569" i="5"/>
  <c r="AQ569" i="5"/>
  <c r="AS569" i="5"/>
  <c r="AW569" i="5"/>
  <c r="AY569" i="5"/>
  <c r="D570" i="5"/>
  <c r="G570" i="5"/>
  <c r="H570" i="5"/>
  <c r="I570" i="5" s="1"/>
  <c r="M570" i="5"/>
  <c r="AA570" i="5"/>
  <c r="AB570" i="5"/>
  <c r="AC570" i="5"/>
  <c r="N582" i="7"/>
  <c r="AQ570" i="5"/>
  <c r="AS570" i="5"/>
  <c r="AW570" i="5"/>
  <c r="AY570" i="5"/>
  <c r="D571" i="5"/>
  <c r="G571" i="5"/>
  <c r="L571" i="5"/>
  <c r="H571" i="5"/>
  <c r="I571" i="5" s="1"/>
  <c r="M571" i="5"/>
  <c r="AA571" i="5"/>
  <c r="AB571" i="5"/>
  <c r="AC571" i="5"/>
  <c r="N583" i="7"/>
  <c r="AQ571" i="5"/>
  <c r="AS571" i="5"/>
  <c r="AW571" i="5"/>
  <c r="AY571" i="5"/>
  <c r="D572" i="5"/>
  <c r="G572" i="5"/>
  <c r="F584" i="7"/>
  <c r="H572" i="5"/>
  <c r="I572" i="5" s="1"/>
  <c r="M572" i="5"/>
  <c r="N572" i="5" s="1"/>
  <c r="AA572" i="5"/>
  <c r="AB572" i="5"/>
  <c r="AC572" i="5"/>
  <c r="AQ572" i="5"/>
  <c r="AS572" i="5"/>
  <c r="AW572" i="5"/>
  <c r="AY572" i="5"/>
  <c r="D573" i="5"/>
  <c r="G573" i="5"/>
  <c r="F585" i="7"/>
  <c r="H573" i="5"/>
  <c r="M573" i="5"/>
  <c r="AA573" i="5"/>
  <c r="AB573" i="5"/>
  <c r="AC573" i="5"/>
  <c r="N585" i="7"/>
  <c r="AQ573" i="5"/>
  <c r="AS573" i="5"/>
  <c r="AW573" i="5"/>
  <c r="AY573" i="5"/>
  <c r="D574" i="5"/>
  <c r="D586" i="7"/>
  <c r="G574" i="5"/>
  <c r="L574" i="5"/>
  <c r="V574" i="5"/>
  <c r="H574" i="5"/>
  <c r="M574" i="5"/>
  <c r="AA574" i="5"/>
  <c r="AB574" i="5"/>
  <c r="AC574" i="5"/>
  <c r="AQ574" i="5"/>
  <c r="AS574" i="5"/>
  <c r="AW574" i="5"/>
  <c r="AY574" i="5"/>
  <c r="D575" i="5"/>
  <c r="G575" i="5"/>
  <c r="L575" i="5"/>
  <c r="H575" i="5"/>
  <c r="I575" i="5" s="1"/>
  <c r="M575" i="5"/>
  <c r="AA575" i="5"/>
  <c r="AB575" i="5"/>
  <c r="AC575" i="5"/>
  <c r="AQ575" i="5"/>
  <c r="AS575" i="5"/>
  <c r="AW575" i="5"/>
  <c r="AY575" i="5"/>
  <c r="D576" i="5"/>
  <c r="G576" i="5"/>
  <c r="H576" i="5"/>
  <c r="I576" i="5" s="1"/>
  <c r="M576" i="5"/>
  <c r="AA576" i="5"/>
  <c r="AB576" i="5"/>
  <c r="AC576" i="5"/>
  <c r="AQ576" i="5"/>
  <c r="AS576" i="5"/>
  <c r="AW576" i="5"/>
  <c r="AY576" i="5"/>
  <c r="D577" i="5"/>
  <c r="D589" i="7"/>
  <c r="G577" i="5"/>
  <c r="L577" i="5"/>
  <c r="H577" i="5"/>
  <c r="M577" i="5"/>
  <c r="AA577" i="5"/>
  <c r="AB577" i="5"/>
  <c r="AC577" i="5"/>
  <c r="N589" i="7"/>
  <c r="AQ577" i="5"/>
  <c r="AS577" i="5"/>
  <c r="AW577" i="5"/>
  <c r="AY577" i="5"/>
  <c r="D578" i="5"/>
  <c r="G578" i="5"/>
  <c r="L578" i="5"/>
  <c r="V578" i="5"/>
  <c r="K590" i="7"/>
  <c r="H578" i="5"/>
  <c r="M578" i="5"/>
  <c r="AA578" i="5"/>
  <c r="AB578" i="5"/>
  <c r="AC578" i="5"/>
  <c r="N590" i="7"/>
  <c r="AQ578" i="5"/>
  <c r="AS578" i="5"/>
  <c r="AW578" i="5"/>
  <c r="AY578" i="5"/>
  <c r="D579" i="5"/>
  <c r="G579" i="5"/>
  <c r="H579" i="5"/>
  <c r="I579" i="5" s="1"/>
  <c r="M579" i="5"/>
  <c r="AA579" i="5"/>
  <c r="AB579" i="5"/>
  <c r="AC579" i="5"/>
  <c r="N591" i="7"/>
  <c r="AQ579" i="5"/>
  <c r="AS579" i="5"/>
  <c r="AW579" i="5"/>
  <c r="AY579" i="5"/>
  <c r="D580" i="5"/>
  <c r="D592" i="7"/>
  <c r="G580" i="5"/>
  <c r="L580" i="5"/>
  <c r="H580" i="5"/>
  <c r="M580" i="5"/>
  <c r="N580" i="5" s="1"/>
  <c r="AA580" i="5"/>
  <c r="AB580" i="5"/>
  <c r="AC580" i="5"/>
  <c r="AQ580" i="5"/>
  <c r="AS580" i="5"/>
  <c r="AW580" i="5"/>
  <c r="AY580" i="5"/>
  <c r="D581" i="5"/>
  <c r="D593" i="7"/>
  <c r="G581" i="5"/>
  <c r="H581" i="5"/>
  <c r="M581" i="5"/>
  <c r="AA581" i="5"/>
  <c r="AB581" i="5"/>
  <c r="AC581" i="5"/>
  <c r="N593" i="7"/>
  <c r="AQ581" i="5"/>
  <c r="AS581" i="5"/>
  <c r="AW581" i="5"/>
  <c r="AY581" i="5"/>
  <c r="D582" i="5"/>
  <c r="D594" i="7"/>
  <c r="G582" i="5"/>
  <c r="L582" i="5"/>
  <c r="H582" i="5"/>
  <c r="I582" i="5" s="1"/>
  <c r="M582" i="5"/>
  <c r="AA582" i="5"/>
  <c r="AB582" i="5"/>
  <c r="AC582" i="5"/>
  <c r="AQ582" i="5"/>
  <c r="AS582" i="5"/>
  <c r="AW582" i="5"/>
  <c r="AY582" i="5"/>
  <c r="D583" i="5"/>
  <c r="D595" i="7"/>
  <c r="G583" i="5"/>
  <c r="L583" i="5"/>
  <c r="H583" i="5"/>
  <c r="M583" i="5"/>
  <c r="AA583" i="5"/>
  <c r="AB583" i="5"/>
  <c r="AC583" i="5"/>
  <c r="AQ583" i="5"/>
  <c r="AS583" i="5"/>
  <c r="AW583" i="5"/>
  <c r="AY583" i="5"/>
  <c r="D584" i="5"/>
  <c r="G584" i="5"/>
  <c r="L584" i="5"/>
  <c r="H584" i="5"/>
  <c r="M584" i="5"/>
  <c r="AA584" i="5"/>
  <c r="AB584" i="5"/>
  <c r="AC584" i="5"/>
  <c r="AQ584" i="5"/>
  <c r="AS584" i="5"/>
  <c r="AW584" i="5"/>
  <c r="AY584" i="5"/>
  <c r="D585" i="5"/>
  <c r="D597" i="7"/>
  <c r="G585" i="5"/>
  <c r="H585" i="5"/>
  <c r="M585" i="5"/>
  <c r="AA585" i="5"/>
  <c r="AB585" i="5"/>
  <c r="AC585" i="5"/>
  <c r="N597" i="7"/>
  <c r="AQ585" i="5"/>
  <c r="AS585" i="5"/>
  <c r="AW585" i="5"/>
  <c r="AY585" i="5"/>
  <c r="D586" i="5"/>
  <c r="G586" i="5"/>
  <c r="L586" i="5"/>
  <c r="H586" i="5"/>
  <c r="M586" i="5"/>
  <c r="N586" i="5" s="1"/>
  <c r="AA586" i="5"/>
  <c r="AB586" i="5"/>
  <c r="AC586" i="5"/>
  <c r="N598" i="7"/>
  <c r="AQ586" i="5"/>
  <c r="AS586" i="5"/>
  <c r="AW586" i="5"/>
  <c r="AY586" i="5"/>
  <c r="D587" i="5"/>
  <c r="G587" i="5"/>
  <c r="L587" i="5"/>
  <c r="H587" i="5"/>
  <c r="I587" i="5" s="1"/>
  <c r="M587" i="5"/>
  <c r="N587" i="5" s="1"/>
  <c r="AA587" i="5"/>
  <c r="AB587" i="5"/>
  <c r="AC587" i="5"/>
  <c r="N599" i="7"/>
  <c r="AQ587" i="5"/>
  <c r="AS587" i="5"/>
  <c r="AW587" i="5"/>
  <c r="AY587" i="5"/>
  <c r="D588" i="5"/>
  <c r="G588" i="5"/>
  <c r="L588" i="5"/>
  <c r="V588" i="5"/>
  <c r="K600" i="7"/>
  <c r="H588" i="5"/>
  <c r="M588" i="5"/>
  <c r="AA588" i="5"/>
  <c r="AB588" i="5"/>
  <c r="AC588" i="5"/>
  <c r="AQ588" i="5"/>
  <c r="AS588" i="5"/>
  <c r="AW588" i="5"/>
  <c r="AY588" i="5"/>
  <c r="D589" i="5"/>
  <c r="D601" i="7"/>
  <c r="G589" i="5"/>
  <c r="L589" i="5"/>
  <c r="H589" i="5"/>
  <c r="I589" i="5" s="1"/>
  <c r="M589" i="5"/>
  <c r="AA589" i="5"/>
  <c r="AB589" i="5"/>
  <c r="AC589" i="5"/>
  <c r="N601" i="7"/>
  <c r="AQ589" i="5"/>
  <c r="AS589" i="5"/>
  <c r="AW589" i="5"/>
  <c r="AY589" i="5"/>
  <c r="D590" i="5"/>
  <c r="D602" i="7"/>
  <c r="G590" i="5"/>
  <c r="F602" i="7"/>
  <c r="H590" i="5"/>
  <c r="M590" i="5"/>
  <c r="AA590" i="5"/>
  <c r="AB590" i="5"/>
  <c r="AC590" i="5"/>
  <c r="AQ590" i="5"/>
  <c r="AS590" i="5"/>
  <c r="AW590" i="5"/>
  <c r="AY590" i="5"/>
  <c r="D591" i="5"/>
  <c r="D603" i="7"/>
  <c r="G591" i="5"/>
  <c r="H591" i="5"/>
  <c r="M591" i="5"/>
  <c r="AA591" i="5"/>
  <c r="AB591" i="5"/>
  <c r="AC591" i="5"/>
  <c r="AQ591" i="5"/>
  <c r="AS591" i="5"/>
  <c r="AW591" i="5"/>
  <c r="AY591" i="5"/>
  <c r="D592" i="5"/>
  <c r="G592" i="5"/>
  <c r="F604" i="7"/>
  <c r="H592" i="5"/>
  <c r="I592" i="5" s="1"/>
  <c r="M592" i="5"/>
  <c r="AA592" i="5"/>
  <c r="AB592" i="5"/>
  <c r="AC592" i="5"/>
  <c r="AQ592" i="5"/>
  <c r="AS592" i="5"/>
  <c r="AW592" i="5"/>
  <c r="AY592" i="5"/>
  <c r="D593" i="5"/>
  <c r="D605" i="7"/>
  <c r="G593" i="5"/>
  <c r="L593" i="5"/>
  <c r="H593" i="5"/>
  <c r="M593" i="5"/>
  <c r="AA593" i="5"/>
  <c r="AB593" i="5"/>
  <c r="AC593" i="5"/>
  <c r="N605" i="7"/>
  <c r="AQ593" i="5"/>
  <c r="AS593" i="5"/>
  <c r="AW593" i="5"/>
  <c r="AY593" i="5"/>
  <c r="D594" i="5"/>
  <c r="G594" i="5"/>
  <c r="H594" i="5"/>
  <c r="M594" i="5"/>
  <c r="AA594" i="5"/>
  <c r="AB594" i="5"/>
  <c r="AC594" i="5"/>
  <c r="N606" i="7"/>
  <c r="AQ594" i="5"/>
  <c r="AS594" i="5"/>
  <c r="AW594" i="5"/>
  <c r="AY594" i="5"/>
  <c r="D595" i="5"/>
  <c r="G595" i="5"/>
  <c r="H595" i="5"/>
  <c r="M595" i="5"/>
  <c r="N595" i="5" s="1"/>
  <c r="I607" i="7" s="1"/>
  <c r="AA595" i="5"/>
  <c r="AB595" i="5"/>
  <c r="AQ595" i="5"/>
  <c r="AS595" i="5"/>
  <c r="AW595" i="5"/>
  <c r="AY595" i="5"/>
  <c r="D596" i="5"/>
  <c r="G596" i="5"/>
  <c r="L596" i="5"/>
  <c r="H596" i="5"/>
  <c r="M596" i="5"/>
  <c r="AA596" i="5"/>
  <c r="AB596" i="5"/>
  <c r="AC596" i="5"/>
  <c r="AQ596" i="5"/>
  <c r="AS596" i="5"/>
  <c r="AW596" i="5"/>
  <c r="AY596" i="5"/>
  <c r="D597" i="5"/>
  <c r="D609" i="7"/>
  <c r="G597" i="5"/>
  <c r="H597" i="5"/>
  <c r="M597" i="5"/>
  <c r="AA597" i="5"/>
  <c r="AB597" i="5"/>
  <c r="AC597" i="5"/>
  <c r="N609" i="7"/>
  <c r="AQ597" i="5"/>
  <c r="AS597" i="5"/>
  <c r="AW597" i="5"/>
  <c r="AY597" i="5"/>
  <c r="D598" i="5"/>
  <c r="D610" i="7"/>
  <c r="G598" i="5"/>
  <c r="L598" i="5"/>
  <c r="V598" i="5"/>
  <c r="H598" i="5"/>
  <c r="I598" i="5" s="1"/>
  <c r="M598" i="5"/>
  <c r="AA598" i="5"/>
  <c r="AB598" i="5"/>
  <c r="AC598" i="5"/>
  <c r="AQ598" i="5"/>
  <c r="AS598" i="5"/>
  <c r="AW598" i="5"/>
  <c r="AY598" i="5"/>
  <c r="D599" i="5"/>
  <c r="D611" i="7"/>
  <c r="G599" i="5"/>
  <c r="H599" i="5"/>
  <c r="I599" i="5" s="1"/>
  <c r="M599" i="5"/>
  <c r="AA599" i="5"/>
  <c r="AB599" i="5"/>
  <c r="AC599" i="5"/>
  <c r="AQ599" i="5"/>
  <c r="AS599" i="5"/>
  <c r="AW599" i="5"/>
  <c r="AY599" i="5"/>
  <c r="D600" i="5"/>
  <c r="G600" i="5"/>
  <c r="F612" i="7"/>
  <c r="H600" i="5"/>
  <c r="M600" i="5"/>
  <c r="AA600" i="5"/>
  <c r="AB600" i="5"/>
  <c r="AC600" i="5"/>
  <c r="AQ600" i="5"/>
  <c r="AS600" i="5"/>
  <c r="AW600" i="5"/>
  <c r="AY600" i="5"/>
  <c r="D601" i="5"/>
  <c r="D613" i="7"/>
  <c r="G601" i="5"/>
  <c r="H601" i="5"/>
  <c r="I601" i="5" s="1"/>
  <c r="M601" i="5"/>
  <c r="AA601" i="5"/>
  <c r="AB601" i="5"/>
  <c r="AC601" i="5"/>
  <c r="N613" i="7"/>
  <c r="AQ601" i="5"/>
  <c r="AS601" i="5"/>
  <c r="AW601" i="5"/>
  <c r="AY601" i="5"/>
  <c r="D602" i="5"/>
  <c r="G602" i="5"/>
  <c r="H602" i="5"/>
  <c r="M602" i="5"/>
  <c r="AA602" i="5"/>
  <c r="AB602" i="5"/>
  <c r="AC602" i="5"/>
  <c r="N614" i="7"/>
  <c r="AQ602" i="5"/>
  <c r="AS602" i="5"/>
  <c r="AW602" i="5"/>
  <c r="AY602" i="5"/>
  <c r="D603" i="5"/>
  <c r="G603" i="5"/>
  <c r="H603" i="5"/>
  <c r="I603" i="5" s="1"/>
  <c r="J603" i="5" s="1"/>
  <c r="H615" i="7" s="1"/>
  <c r="M603" i="5"/>
  <c r="AA603" i="5"/>
  <c r="AB603" i="5"/>
  <c r="AC603" i="5"/>
  <c r="N615" i="7"/>
  <c r="AQ603" i="5"/>
  <c r="AS603" i="5"/>
  <c r="AW603" i="5"/>
  <c r="AY603" i="5"/>
  <c r="D604" i="5"/>
  <c r="D616" i="7"/>
  <c r="G604" i="5"/>
  <c r="L604" i="5"/>
  <c r="H604" i="5"/>
  <c r="I604" i="5" s="1"/>
  <c r="M604" i="5"/>
  <c r="N604" i="5" s="1"/>
  <c r="AA604" i="5"/>
  <c r="AB604" i="5"/>
  <c r="AC604" i="5"/>
  <c r="AQ604" i="5"/>
  <c r="AS604" i="5"/>
  <c r="AW604" i="5"/>
  <c r="AY604" i="5"/>
  <c r="D605" i="5"/>
  <c r="D617" i="7"/>
  <c r="G605" i="5"/>
  <c r="L605" i="5"/>
  <c r="H605" i="5"/>
  <c r="I605" i="5" s="1"/>
  <c r="M605" i="5"/>
  <c r="AA605" i="5"/>
  <c r="AB605" i="5"/>
  <c r="AC605" i="5"/>
  <c r="N617" i="7"/>
  <c r="AQ605" i="5"/>
  <c r="AS605" i="5"/>
  <c r="AW605" i="5"/>
  <c r="AY605" i="5"/>
  <c r="D606" i="5"/>
  <c r="D618" i="7"/>
  <c r="G606" i="5"/>
  <c r="F618" i="7"/>
  <c r="H606" i="5"/>
  <c r="M606" i="5"/>
  <c r="AA606" i="5"/>
  <c r="AB606" i="5"/>
  <c r="AC606" i="5"/>
  <c r="AQ606" i="5"/>
  <c r="AS606" i="5"/>
  <c r="AW606" i="5"/>
  <c r="AY606" i="5"/>
  <c r="D607" i="5"/>
  <c r="D619" i="7"/>
  <c r="G607" i="5"/>
  <c r="H607" i="5"/>
  <c r="M607" i="5"/>
  <c r="AA607" i="5"/>
  <c r="AB607" i="5"/>
  <c r="AC607" i="5"/>
  <c r="N619" i="7"/>
  <c r="AQ607" i="5"/>
  <c r="AS607" i="5"/>
  <c r="AW607" i="5"/>
  <c r="AY607" i="5"/>
  <c r="D608" i="5"/>
  <c r="G608" i="5"/>
  <c r="F620" i="7"/>
  <c r="H608" i="5"/>
  <c r="M608" i="5"/>
  <c r="N608" i="5" s="1"/>
  <c r="AA608" i="5"/>
  <c r="AB608" i="5"/>
  <c r="AC608" i="5"/>
  <c r="AQ608" i="5"/>
  <c r="AS608" i="5"/>
  <c r="AW608" i="5"/>
  <c r="AY608" i="5"/>
  <c r="D609" i="5"/>
  <c r="D621" i="7"/>
  <c r="G609" i="5"/>
  <c r="L609" i="5"/>
  <c r="H609" i="5"/>
  <c r="I609" i="5" s="1"/>
  <c r="M609" i="5"/>
  <c r="N609" i="5" s="1"/>
  <c r="AA609" i="5"/>
  <c r="AB609" i="5"/>
  <c r="AC609" i="5"/>
  <c r="N621" i="7"/>
  <c r="AQ609" i="5"/>
  <c r="AS609" i="5"/>
  <c r="AW609" i="5"/>
  <c r="AY609" i="5"/>
  <c r="D610" i="5"/>
  <c r="G610" i="5"/>
  <c r="H610" i="5"/>
  <c r="I610" i="5" s="1"/>
  <c r="M610" i="5"/>
  <c r="AA610" i="5"/>
  <c r="AB610" i="5"/>
  <c r="AC610" i="5"/>
  <c r="N622" i="7"/>
  <c r="AQ610" i="5"/>
  <c r="AS610" i="5"/>
  <c r="AW610" i="5"/>
  <c r="AY610" i="5"/>
  <c r="D611" i="5"/>
  <c r="G611" i="5"/>
  <c r="H611" i="5"/>
  <c r="I611" i="5" s="1"/>
  <c r="M611" i="5"/>
  <c r="N611" i="5" s="1"/>
  <c r="AA611" i="5"/>
  <c r="AB611" i="5"/>
  <c r="AC611" i="5"/>
  <c r="N623" i="7"/>
  <c r="AQ611" i="5"/>
  <c r="AS611" i="5"/>
  <c r="AW611" i="5"/>
  <c r="AY611" i="5"/>
  <c r="D612" i="5"/>
  <c r="G612" i="5"/>
  <c r="L612" i="5"/>
  <c r="H612" i="5"/>
  <c r="M612" i="5"/>
  <c r="AA612" i="5"/>
  <c r="AB612" i="5"/>
  <c r="AC612" i="5"/>
  <c r="AQ612" i="5"/>
  <c r="AS612" i="5"/>
  <c r="AW612" i="5"/>
  <c r="AY612" i="5"/>
  <c r="D613" i="5"/>
  <c r="G613" i="5"/>
  <c r="H613" i="5"/>
  <c r="I613" i="5" s="1"/>
  <c r="M613" i="5"/>
  <c r="N613" i="5" s="1"/>
  <c r="O613" i="5" s="1"/>
  <c r="J625" i="7" s="1"/>
  <c r="AA613" i="5"/>
  <c r="AB613" i="5"/>
  <c r="AC613" i="5"/>
  <c r="N625" i="7"/>
  <c r="AQ613" i="5"/>
  <c r="AS613" i="5"/>
  <c r="AW613" i="5"/>
  <c r="AY613" i="5"/>
  <c r="D614" i="5"/>
  <c r="D626" i="7"/>
  <c r="G614" i="5"/>
  <c r="L614" i="5"/>
  <c r="H614" i="5"/>
  <c r="M614" i="5"/>
  <c r="AA614" i="5"/>
  <c r="AB614" i="5"/>
  <c r="AC614" i="5"/>
  <c r="AQ614" i="5"/>
  <c r="AS614" i="5"/>
  <c r="AW614" i="5"/>
  <c r="AY614" i="5"/>
  <c r="D615" i="5"/>
  <c r="D627" i="7"/>
  <c r="G615" i="5"/>
  <c r="H615" i="5"/>
  <c r="M615" i="5"/>
  <c r="AA615" i="5"/>
  <c r="AB615" i="5"/>
  <c r="AC615" i="5"/>
  <c r="AQ615" i="5"/>
  <c r="AS615" i="5"/>
  <c r="AW615" i="5"/>
  <c r="AY615" i="5"/>
  <c r="D616" i="5"/>
  <c r="G616" i="5"/>
  <c r="F628" i="7"/>
  <c r="H616" i="5"/>
  <c r="M616" i="5"/>
  <c r="AA616" i="5"/>
  <c r="AB616" i="5"/>
  <c r="AC616" i="5"/>
  <c r="AQ616" i="5"/>
  <c r="AS616" i="5"/>
  <c r="AW616" i="5"/>
  <c r="AY616" i="5"/>
  <c r="D617" i="5"/>
  <c r="D629" i="7"/>
  <c r="G617" i="5"/>
  <c r="H617" i="5"/>
  <c r="M617" i="5"/>
  <c r="AA617" i="5"/>
  <c r="AB617" i="5"/>
  <c r="AC617" i="5"/>
  <c r="N629" i="7"/>
  <c r="AQ617" i="5"/>
  <c r="AS617" i="5"/>
  <c r="AW617" i="5"/>
  <c r="AY617" i="5"/>
  <c r="D618" i="5"/>
  <c r="G618" i="5"/>
  <c r="H618" i="5"/>
  <c r="M618" i="5"/>
  <c r="AA618" i="5"/>
  <c r="AB618" i="5"/>
  <c r="AC618" i="5"/>
  <c r="N630" i="7"/>
  <c r="AQ618" i="5"/>
  <c r="AS618" i="5"/>
  <c r="AW618" i="5"/>
  <c r="AY618" i="5"/>
  <c r="D619" i="5"/>
  <c r="G619" i="5"/>
  <c r="L619" i="5"/>
  <c r="H619" i="5"/>
  <c r="M619" i="5"/>
  <c r="N619" i="5" s="1"/>
  <c r="AA619" i="5"/>
  <c r="AB619" i="5"/>
  <c r="AC619" i="5"/>
  <c r="N631" i="7"/>
  <c r="AQ619" i="5"/>
  <c r="AS619" i="5"/>
  <c r="AW619" i="5"/>
  <c r="AY619" i="5"/>
  <c r="D620" i="5"/>
  <c r="G620" i="5"/>
  <c r="L620" i="5"/>
  <c r="H620" i="5"/>
  <c r="M620" i="5"/>
  <c r="N620" i="5" s="1"/>
  <c r="BJ620" i="5" s="1"/>
  <c r="AA620" i="5"/>
  <c r="AB620" i="5"/>
  <c r="AC620" i="5"/>
  <c r="AQ620" i="5"/>
  <c r="AS620" i="5"/>
  <c r="AW620" i="5"/>
  <c r="AY620" i="5"/>
  <c r="D621" i="5"/>
  <c r="D633" i="7"/>
  <c r="G621" i="5"/>
  <c r="F633" i="7"/>
  <c r="H621" i="5"/>
  <c r="M621" i="5"/>
  <c r="AA621" i="5"/>
  <c r="AB621" i="5"/>
  <c r="AC621" i="5"/>
  <c r="AQ621" i="5"/>
  <c r="AS621" i="5"/>
  <c r="AW621" i="5"/>
  <c r="AY621" i="5"/>
  <c r="D622" i="5"/>
  <c r="D634" i="7"/>
  <c r="G622" i="5"/>
  <c r="L622" i="5"/>
  <c r="H622" i="5"/>
  <c r="I622" i="5" s="1"/>
  <c r="J622" i="5" s="1"/>
  <c r="H634" i="7" s="1"/>
  <c r="M622" i="5"/>
  <c r="AA622" i="5"/>
  <c r="AB622" i="5"/>
  <c r="AC622" i="5"/>
  <c r="AQ622" i="5"/>
  <c r="AS622" i="5"/>
  <c r="AW622" i="5"/>
  <c r="AY622" i="5"/>
  <c r="D623" i="5"/>
  <c r="D635" i="7"/>
  <c r="G623" i="5"/>
  <c r="L623" i="5"/>
  <c r="H623" i="5"/>
  <c r="M623" i="5"/>
  <c r="AA623" i="5"/>
  <c r="AB623" i="5"/>
  <c r="AC623" i="5"/>
  <c r="N635" i="7"/>
  <c r="AQ623" i="5"/>
  <c r="AS623" i="5"/>
  <c r="AW623" i="5"/>
  <c r="AY623" i="5"/>
  <c r="D624" i="5"/>
  <c r="G624" i="5"/>
  <c r="F636" i="7"/>
  <c r="H624" i="5"/>
  <c r="I624" i="5" s="1"/>
  <c r="M624" i="5"/>
  <c r="AA624" i="5"/>
  <c r="AB624" i="5"/>
  <c r="AC624" i="5"/>
  <c r="AQ624" i="5"/>
  <c r="AS624" i="5"/>
  <c r="AW624" i="5"/>
  <c r="AY624" i="5"/>
  <c r="D625" i="5"/>
  <c r="D637" i="7"/>
  <c r="G625" i="5"/>
  <c r="L625" i="5"/>
  <c r="H625" i="5"/>
  <c r="I625" i="5" s="1"/>
  <c r="M625" i="5"/>
  <c r="AA625" i="5"/>
  <c r="AB625" i="5"/>
  <c r="AC625" i="5"/>
  <c r="N637" i="7"/>
  <c r="AQ625" i="5"/>
  <c r="AS625" i="5"/>
  <c r="AW625" i="5"/>
  <c r="AY625" i="5"/>
  <c r="D626" i="5"/>
  <c r="G626" i="5"/>
  <c r="H626" i="5"/>
  <c r="I626" i="5" s="1"/>
  <c r="M626" i="5"/>
  <c r="AA626" i="5"/>
  <c r="AB626" i="5"/>
  <c r="AC626" i="5"/>
  <c r="N638" i="7"/>
  <c r="AQ626" i="5"/>
  <c r="AS626" i="5"/>
  <c r="AW626" i="5"/>
  <c r="AY626" i="5"/>
  <c r="D627" i="5"/>
  <c r="D639" i="7"/>
  <c r="G627" i="5"/>
  <c r="L627" i="5"/>
  <c r="H627" i="5"/>
  <c r="M627" i="5"/>
  <c r="N627" i="5" s="1"/>
  <c r="AA627" i="5"/>
  <c r="AB627" i="5"/>
  <c r="AC627" i="5"/>
  <c r="N639" i="7"/>
  <c r="AQ627" i="5"/>
  <c r="AS627" i="5"/>
  <c r="AW627" i="5"/>
  <c r="AY627" i="5"/>
  <c r="D628" i="5"/>
  <c r="G628" i="5"/>
  <c r="L628" i="5"/>
  <c r="H628" i="5"/>
  <c r="M628" i="5"/>
  <c r="N628" i="5" s="1"/>
  <c r="BG628" i="5" s="1"/>
  <c r="AA628" i="5"/>
  <c r="AB628" i="5"/>
  <c r="AC628" i="5"/>
  <c r="AQ628" i="5"/>
  <c r="AS628" i="5"/>
  <c r="AW628" i="5"/>
  <c r="AY628" i="5"/>
  <c r="D629" i="5"/>
  <c r="D641" i="7"/>
  <c r="G629" i="5"/>
  <c r="L629" i="5"/>
  <c r="H629" i="5"/>
  <c r="M629" i="5"/>
  <c r="AA629" i="5"/>
  <c r="AB629" i="5"/>
  <c r="AC629" i="5"/>
  <c r="N641" i="7"/>
  <c r="AQ629" i="5"/>
  <c r="AS629" i="5"/>
  <c r="AW629" i="5"/>
  <c r="AY629" i="5"/>
  <c r="D630" i="5"/>
  <c r="D642" i="7"/>
  <c r="G630" i="5"/>
  <c r="L630" i="5"/>
  <c r="H630" i="5"/>
  <c r="M630" i="5"/>
  <c r="N630" i="5" s="1"/>
  <c r="AA630" i="5"/>
  <c r="AB630" i="5"/>
  <c r="AC630" i="5"/>
  <c r="N642" i="7"/>
  <c r="AQ630" i="5"/>
  <c r="AS630" i="5"/>
  <c r="AW630" i="5"/>
  <c r="AY630" i="5"/>
  <c r="D631" i="5"/>
  <c r="D643" i="7"/>
  <c r="G631" i="5"/>
  <c r="H631" i="5"/>
  <c r="I631" i="5" s="1"/>
  <c r="J631" i="5" s="1"/>
  <c r="H643" i="7" s="1"/>
  <c r="M631" i="5"/>
  <c r="N631" i="5" s="1"/>
  <c r="AA631" i="5"/>
  <c r="AB631" i="5"/>
  <c r="AC631" i="5"/>
  <c r="AQ631" i="5"/>
  <c r="AS631" i="5"/>
  <c r="AW631" i="5"/>
  <c r="AY631" i="5"/>
  <c r="D632" i="5"/>
  <c r="G632" i="5"/>
  <c r="F644" i="7"/>
  <c r="H632" i="5"/>
  <c r="I632" i="5" s="1"/>
  <c r="M632" i="5"/>
  <c r="AA632" i="5"/>
  <c r="AB632" i="5"/>
  <c r="AC632" i="5"/>
  <c r="AQ632" i="5"/>
  <c r="AS632" i="5"/>
  <c r="AW632" i="5"/>
  <c r="AY632" i="5"/>
  <c r="D633" i="5"/>
  <c r="D645" i="7"/>
  <c r="G633" i="5"/>
  <c r="L633" i="5"/>
  <c r="H633" i="5"/>
  <c r="I633" i="5" s="1"/>
  <c r="M633" i="5"/>
  <c r="AA633" i="5"/>
  <c r="AB633" i="5"/>
  <c r="AC633" i="5"/>
  <c r="N645" i="7"/>
  <c r="AQ633" i="5"/>
  <c r="AS633" i="5"/>
  <c r="AW633" i="5"/>
  <c r="AY633" i="5"/>
  <c r="D634" i="5"/>
  <c r="G634" i="5"/>
  <c r="H634" i="5"/>
  <c r="I634" i="5" s="1"/>
  <c r="M634" i="5"/>
  <c r="AA634" i="5"/>
  <c r="AB634" i="5"/>
  <c r="AC634" i="5"/>
  <c r="N646" i="7"/>
  <c r="AQ634" i="5"/>
  <c r="AS634" i="5"/>
  <c r="AW634" i="5"/>
  <c r="AY634" i="5"/>
  <c r="D635" i="5"/>
  <c r="G635" i="5"/>
  <c r="H635" i="5"/>
  <c r="I635" i="5" s="1"/>
  <c r="M635" i="5"/>
  <c r="AA635" i="5"/>
  <c r="AB635" i="5"/>
  <c r="AC635" i="5"/>
  <c r="N647" i="7"/>
  <c r="AQ635" i="5"/>
  <c r="AS635" i="5"/>
  <c r="AW635" i="5"/>
  <c r="AY635" i="5"/>
  <c r="D636" i="5"/>
  <c r="G636" i="5"/>
  <c r="F648" i="7"/>
  <c r="H636" i="5"/>
  <c r="M636" i="5"/>
  <c r="AA636" i="5"/>
  <c r="AB636" i="5"/>
  <c r="AC636" i="5"/>
  <c r="AQ636" i="5"/>
  <c r="AS636" i="5"/>
  <c r="AW636" i="5"/>
  <c r="AY636" i="5"/>
  <c r="D637" i="5"/>
  <c r="D649" i="7"/>
  <c r="G637" i="5"/>
  <c r="L637" i="5"/>
  <c r="H637" i="5"/>
  <c r="M637" i="5"/>
  <c r="N637" i="5" s="1"/>
  <c r="AA637" i="5"/>
  <c r="AB637" i="5"/>
  <c r="AC637" i="5"/>
  <c r="N649" i="7"/>
  <c r="AQ637" i="5"/>
  <c r="AS637" i="5"/>
  <c r="AW637" i="5"/>
  <c r="AY637" i="5"/>
  <c r="D638" i="5"/>
  <c r="D650" i="7"/>
  <c r="G638" i="5"/>
  <c r="L638" i="5"/>
  <c r="V638" i="5"/>
  <c r="H638" i="5"/>
  <c r="I638" i="5" s="1"/>
  <c r="M638" i="5"/>
  <c r="AA638" i="5"/>
  <c r="AB638" i="5"/>
  <c r="AC638" i="5"/>
  <c r="AQ638" i="5"/>
  <c r="AS638" i="5"/>
  <c r="AW638" i="5"/>
  <c r="AY638" i="5"/>
  <c r="D639" i="5"/>
  <c r="D651" i="7"/>
  <c r="G639" i="5"/>
  <c r="H639" i="5"/>
  <c r="M639" i="5"/>
  <c r="AA639" i="5"/>
  <c r="AB639" i="5"/>
  <c r="AQ639" i="5"/>
  <c r="AS639" i="5"/>
  <c r="AW639" i="5"/>
  <c r="AY639" i="5"/>
  <c r="D640" i="5"/>
  <c r="G640" i="5"/>
  <c r="F652" i="7"/>
  <c r="H640" i="5"/>
  <c r="I640" i="5" s="1"/>
  <c r="M640" i="5"/>
  <c r="AA640" i="5"/>
  <c r="AB640" i="5"/>
  <c r="AC640" i="5"/>
  <c r="AQ640" i="5"/>
  <c r="AS640" i="5"/>
  <c r="AW640" i="5"/>
  <c r="AY640" i="5"/>
  <c r="D641" i="5"/>
  <c r="D653" i="7"/>
  <c r="G641" i="5"/>
  <c r="H641" i="5"/>
  <c r="M641" i="5"/>
  <c r="AA641" i="5"/>
  <c r="AB641" i="5"/>
  <c r="AC641" i="5"/>
  <c r="N653" i="7"/>
  <c r="AQ641" i="5"/>
  <c r="AS641" i="5"/>
  <c r="AW641" i="5"/>
  <c r="AY641" i="5"/>
  <c r="D642" i="5"/>
  <c r="G642" i="5"/>
  <c r="H642" i="5"/>
  <c r="I642" i="5" s="1"/>
  <c r="M642" i="5"/>
  <c r="AA642" i="5"/>
  <c r="AB642" i="5"/>
  <c r="AC642" i="5"/>
  <c r="N654" i="7"/>
  <c r="AQ642" i="5"/>
  <c r="AS642" i="5"/>
  <c r="AW642" i="5"/>
  <c r="AY642" i="5"/>
  <c r="D643" i="5"/>
  <c r="G643" i="5"/>
  <c r="L643" i="5"/>
  <c r="H643" i="5"/>
  <c r="M643" i="5"/>
  <c r="AA643" i="5"/>
  <c r="AB643" i="5"/>
  <c r="AC643" i="5"/>
  <c r="N655" i="7"/>
  <c r="AQ643" i="5"/>
  <c r="AS643" i="5"/>
  <c r="AW643" i="5"/>
  <c r="AY643" i="5"/>
  <c r="D644" i="5"/>
  <c r="G644" i="5"/>
  <c r="L644" i="5"/>
  <c r="H644" i="5"/>
  <c r="M644" i="5"/>
  <c r="AA644" i="5"/>
  <c r="AB644" i="5"/>
  <c r="AC644" i="5"/>
  <c r="AQ644" i="5"/>
  <c r="AS644" i="5"/>
  <c r="AW644" i="5"/>
  <c r="AY644" i="5"/>
  <c r="D645" i="5"/>
  <c r="D657" i="7"/>
  <c r="G645" i="5"/>
  <c r="F657" i="7"/>
  <c r="H645" i="5"/>
  <c r="M645" i="5"/>
  <c r="N645" i="5" s="1"/>
  <c r="AA645" i="5"/>
  <c r="AB645" i="5"/>
  <c r="AQ645" i="5"/>
  <c r="AS645" i="5"/>
  <c r="AW645" i="5"/>
  <c r="AY645" i="5"/>
  <c r="D646" i="5"/>
  <c r="D658" i="7"/>
  <c r="G646" i="5"/>
  <c r="L646" i="5"/>
  <c r="H646" i="5"/>
  <c r="M646" i="5"/>
  <c r="AA646" i="5"/>
  <c r="AB646" i="5"/>
  <c r="AC646" i="5"/>
  <c r="AQ646" i="5"/>
  <c r="AS646" i="5"/>
  <c r="AW646" i="5"/>
  <c r="AY646" i="5"/>
  <c r="D647" i="5"/>
  <c r="D659" i="7"/>
  <c r="G647" i="5"/>
  <c r="L647" i="5"/>
  <c r="H647" i="5"/>
  <c r="I647" i="5" s="1"/>
  <c r="M647" i="5"/>
  <c r="N647" i="5" s="1"/>
  <c r="AA647" i="5"/>
  <c r="AB647" i="5"/>
  <c r="AC647" i="5"/>
  <c r="AQ647" i="5"/>
  <c r="AS647" i="5"/>
  <c r="AW647" i="5"/>
  <c r="AY647" i="5"/>
  <c r="D648" i="5"/>
  <c r="G648" i="5"/>
  <c r="L648" i="5"/>
  <c r="H648" i="5"/>
  <c r="M648" i="5"/>
  <c r="N648" i="5" s="1"/>
  <c r="AA648" i="5"/>
  <c r="AB648" i="5"/>
  <c r="AC648" i="5"/>
  <c r="AQ648" i="5"/>
  <c r="AS648" i="5"/>
  <c r="AW648" i="5"/>
  <c r="AY648" i="5"/>
  <c r="D649" i="5"/>
  <c r="D661" i="7"/>
  <c r="G649" i="5"/>
  <c r="L649" i="5"/>
  <c r="H649" i="5"/>
  <c r="I649" i="5" s="1"/>
  <c r="M649" i="5"/>
  <c r="AA649" i="5"/>
  <c r="AB649" i="5"/>
  <c r="AC649" i="5"/>
  <c r="N661" i="7"/>
  <c r="AQ649" i="5"/>
  <c r="AS649" i="5"/>
  <c r="AW649" i="5"/>
  <c r="AY649" i="5"/>
  <c r="D650" i="5"/>
  <c r="G650" i="5"/>
  <c r="L650" i="5"/>
  <c r="H650" i="5"/>
  <c r="M650" i="5"/>
  <c r="N650" i="5" s="1"/>
  <c r="BG650" i="5" s="1"/>
  <c r="AA650" i="5"/>
  <c r="AB650" i="5"/>
  <c r="AC650" i="5"/>
  <c r="AQ650" i="5"/>
  <c r="AS650" i="5"/>
  <c r="AW650" i="5"/>
  <c r="AY650" i="5"/>
  <c r="D651" i="5"/>
  <c r="G651" i="5"/>
  <c r="L651" i="5"/>
  <c r="H651" i="5"/>
  <c r="M651" i="5"/>
  <c r="N651" i="5" s="1"/>
  <c r="AA651" i="5"/>
  <c r="AB651" i="5"/>
  <c r="AC651" i="5"/>
  <c r="N663" i="7"/>
  <c r="AQ651" i="5"/>
  <c r="AS651" i="5"/>
  <c r="AW651" i="5"/>
  <c r="AY651" i="5"/>
  <c r="D652" i="5"/>
  <c r="G652" i="5"/>
  <c r="F664" i="7"/>
  <c r="H652" i="5"/>
  <c r="I652" i="5" s="1"/>
  <c r="M652" i="5"/>
  <c r="N652" i="5" s="1"/>
  <c r="AA652" i="5"/>
  <c r="AB652" i="5"/>
  <c r="AC652" i="5"/>
  <c r="AQ652" i="5"/>
  <c r="AT652" i="5"/>
  <c r="S664" i="7"/>
  <c r="AS652" i="5"/>
  <c r="AW652" i="5"/>
  <c r="AY652" i="5"/>
  <c r="D653" i="5"/>
  <c r="D665" i="7"/>
  <c r="G653" i="5"/>
  <c r="F665" i="7"/>
  <c r="H653" i="5"/>
  <c r="M653" i="5"/>
  <c r="N653" i="5" s="1"/>
  <c r="BG653" i="5" s="1"/>
  <c r="AA653" i="5"/>
  <c r="AB653" i="5"/>
  <c r="AC653" i="5"/>
  <c r="AQ653" i="5"/>
  <c r="AS653" i="5"/>
  <c r="AW653" i="5"/>
  <c r="AY653" i="5"/>
  <c r="D654" i="5"/>
  <c r="D666" i="7"/>
  <c r="G654" i="5"/>
  <c r="L654" i="5"/>
  <c r="V654" i="5"/>
  <c r="H654" i="5"/>
  <c r="M654" i="5"/>
  <c r="AA654" i="5"/>
  <c r="AB654" i="5"/>
  <c r="AC654" i="5"/>
  <c r="AQ654" i="5"/>
  <c r="AS654" i="5"/>
  <c r="AW654" i="5"/>
  <c r="AY654" i="5"/>
  <c r="D655" i="5"/>
  <c r="D667" i="7"/>
  <c r="G655" i="5"/>
  <c r="H655" i="5"/>
  <c r="I655" i="5" s="1"/>
  <c r="M655" i="5"/>
  <c r="N655" i="5" s="1"/>
  <c r="AA655" i="5"/>
  <c r="AB655" i="5"/>
  <c r="AC655" i="5"/>
  <c r="AQ655" i="5"/>
  <c r="AS655" i="5"/>
  <c r="AW655" i="5"/>
  <c r="AY655" i="5"/>
  <c r="D656" i="5"/>
  <c r="G656" i="5"/>
  <c r="L656" i="5"/>
  <c r="H656" i="5"/>
  <c r="I656" i="5" s="1"/>
  <c r="J656" i="5" s="1"/>
  <c r="M656" i="5"/>
  <c r="N656" i="5" s="1"/>
  <c r="O656" i="5" s="1"/>
  <c r="AA656" i="5"/>
  <c r="AB656" i="5"/>
  <c r="AC656" i="5"/>
  <c r="AQ656" i="5"/>
  <c r="AS656" i="5"/>
  <c r="AW656" i="5"/>
  <c r="AY656" i="5"/>
  <c r="D657" i="5"/>
  <c r="G657" i="5"/>
  <c r="L657" i="5"/>
  <c r="H657" i="5"/>
  <c r="I657" i="5" s="1"/>
  <c r="J657" i="5" s="1"/>
  <c r="M657" i="5"/>
  <c r="N657" i="5" s="1"/>
  <c r="AA657" i="5"/>
  <c r="AB657" i="5"/>
  <c r="AC657" i="5"/>
  <c r="AQ657" i="5"/>
  <c r="AS657" i="5"/>
  <c r="AW657" i="5"/>
  <c r="AY657" i="5"/>
  <c r="D658" i="5"/>
  <c r="G658" i="5"/>
  <c r="L658" i="5"/>
  <c r="H658" i="5"/>
  <c r="M658" i="5"/>
  <c r="AA658" i="5"/>
  <c r="AB658" i="5"/>
  <c r="AC658" i="5"/>
  <c r="AQ658" i="5"/>
  <c r="AS658" i="5"/>
  <c r="AW658" i="5"/>
  <c r="AY658" i="5"/>
  <c r="D659" i="5"/>
  <c r="G659" i="5"/>
  <c r="H659" i="5"/>
  <c r="I659" i="5" s="1"/>
  <c r="J659" i="5" s="1"/>
  <c r="M659" i="5"/>
  <c r="N659" i="5" s="1"/>
  <c r="O659" i="5" s="1"/>
  <c r="AA659" i="5"/>
  <c r="AB659" i="5"/>
  <c r="AC659" i="5"/>
  <c r="AQ659" i="5"/>
  <c r="AS659" i="5"/>
  <c r="AW659" i="5"/>
  <c r="AY659" i="5"/>
  <c r="D660" i="5"/>
  <c r="G660" i="5"/>
  <c r="L660" i="5"/>
  <c r="H660" i="5"/>
  <c r="I660" i="5" s="1"/>
  <c r="J660" i="5" s="1"/>
  <c r="M660" i="5"/>
  <c r="N660" i="5" s="1"/>
  <c r="O660" i="5" s="1"/>
  <c r="AA660" i="5"/>
  <c r="AB660" i="5"/>
  <c r="AC660" i="5"/>
  <c r="AQ660" i="5"/>
  <c r="AS660" i="5"/>
  <c r="AW660" i="5"/>
  <c r="AY660" i="5"/>
  <c r="D661" i="5"/>
  <c r="G661" i="5"/>
  <c r="L661" i="5"/>
  <c r="H661" i="5"/>
  <c r="I661" i="5" s="1"/>
  <c r="J661" i="5" s="1"/>
  <c r="M661" i="5"/>
  <c r="N661" i="5" s="1"/>
  <c r="AA661" i="5"/>
  <c r="AB661" i="5"/>
  <c r="AC661" i="5"/>
  <c r="AQ661" i="5"/>
  <c r="AS661" i="5"/>
  <c r="AW661" i="5"/>
  <c r="AY661" i="5"/>
  <c r="D662" i="5"/>
  <c r="G662" i="5"/>
  <c r="H662" i="5"/>
  <c r="M662" i="5"/>
  <c r="N662" i="5" s="1"/>
  <c r="O662" i="5" s="1"/>
  <c r="AA662" i="5"/>
  <c r="AB662" i="5"/>
  <c r="AC662" i="5"/>
  <c r="AQ662" i="5"/>
  <c r="AS662" i="5"/>
  <c r="AW662" i="5"/>
  <c r="AY662" i="5"/>
  <c r="I61" i="5"/>
  <c r="I57" i="5"/>
  <c r="N25" i="5"/>
  <c r="O25" i="5" s="1"/>
  <c r="J37" i="7" s="1"/>
  <c r="Q19" i="7"/>
  <c r="AO406" i="5"/>
  <c r="R418" i="7"/>
  <c r="AO366" i="5"/>
  <c r="R378" i="7"/>
  <c r="Q378" i="7"/>
  <c r="AO370" i="5"/>
  <c r="R382" i="7"/>
  <c r="Q382" i="7"/>
  <c r="AT48" i="5"/>
  <c r="AT46" i="5"/>
  <c r="S58" i="7"/>
  <c r="AO662" i="5"/>
  <c r="Q23" i="7"/>
  <c r="AO11" i="5"/>
  <c r="R23" i="7"/>
  <c r="AT135" i="5"/>
  <c r="AU135" i="5"/>
  <c r="T147" i="7"/>
  <c r="J116" i="5"/>
  <c r="H128" i="7" s="1"/>
  <c r="AT117" i="5"/>
  <c r="AU117" i="5"/>
  <c r="T129" i="7"/>
  <c r="N345" i="5"/>
  <c r="O345" i="5" s="1"/>
  <c r="J357" i="7" s="1"/>
  <c r="N35" i="5"/>
  <c r="AT149" i="5"/>
  <c r="S161" i="7"/>
  <c r="J121" i="5"/>
  <c r="H133" i="7" s="1"/>
  <c r="N42" i="5"/>
  <c r="N10" i="5"/>
  <c r="I162" i="5"/>
  <c r="H142" i="7"/>
  <c r="N77" i="5"/>
  <c r="O77" i="5" s="1"/>
  <c r="J89" i="7" s="1"/>
  <c r="AT67" i="5"/>
  <c r="AT60" i="5"/>
  <c r="S72" i="7"/>
  <c r="AT41" i="5"/>
  <c r="AU41" i="5"/>
  <c r="T53" i="7"/>
  <c r="N33" i="5"/>
  <c r="O33" i="5" s="1"/>
  <c r="J45" i="7" s="1"/>
  <c r="I14" i="5"/>
  <c r="I296" i="5"/>
  <c r="BJ296" i="5" s="1"/>
  <c r="AT181" i="5"/>
  <c r="S193" i="7"/>
  <c r="AT173" i="5"/>
  <c r="S185" i="7"/>
  <c r="AT111" i="5"/>
  <c r="AT541" i="5"/>
  <c r="AU541" i="5"/>
  <c r="T553" i="7"/>
  <c r="AT165" i="5"/>
  <c r="J152" i="5"/>
  <c r="H164" i="7" s="1"/>
  <c r="I20" i="5"/>
  <c r="AT133" i="5"/>
  <c r="AT125" i="5"/>
  <c r="AT93" i="5"/>
  <c r="N464" i="5"/>
  <c r="N177" i="5"/>
  <c r="I189" i="7" s="1"/>
  <c r="L162" i="5"/>
  <c r="I146" i="5"/>
  <c r="N97" i="5"/>
  <c r="AT87" i="5"/>
  <c r="S99" i="7"/>
  <c r="I75" i="5"/>
  <c r="J75" i="5" s="1"/>
  <c r="H87" i="7" s="1"/>
  <c r="H376" i="7"/>
  <c r="I312" i="5"/>
  <c r="I154" i="5"/>
  <c r="AT237" i="5"/>
  <c r="AU237" i="5"/>
  <c r="T249" i="7"/>
  <c r="AT229" i="5"/>
  <c r="AU229" i="5"/>
  <c r="T241" i="7"/>
  <c r="AT221" i="5"/>
  <c r="S233" i="7"/>
  <c r="AT205" i="5"/>
  <c r="AT197" i="5"/>
  <c r="AT189" i="5"/>
  <c r="S201" i="7"/>
  <c r="N83" i="5"/>
  <c r="O83" i="5" s="1"/>
  <c r="J95" i="7" s="1"/>
  <c r="N69" i="5"/>
  <c r="N44" i="5"/>
  <c r="I41" i="5"/>
  <c r="I35" i="5"/>
  <c r="I24" i="5"/>
  <c r="J24" i="5"/>
  <c r="H36" i="7" s="1"/>
  <c r="N21" i="5"/>
  <c r="N24" i="5"/>
  <c r="AT253" i="5"/>
  <c r="AU253" i="5"/>
  <c r="T265" i="7"/>
  <c r="J140" i="5"/>
  <c r="H152" i="7" s="1"/>
  <c r="AT127" i="5"/>
  <c r="S139" i="7"/>
  <c r="AT103" i="5"/>
  <c r="S115" i="7"/>
  <c r="AT85" i="5"/>
  <c r="S97" i="7"/>
  <c r="N50" i="5"/>
  <c r="AT47" i="5"/>
  <c r="I26" i="5"/>
  <c r="J26" i="5" s="1"/>
  <c r="H38" i="7" s="1"/>
  <c r="L321" i="5"/>
  <c r="AT567" i="5"/>
  <c r="AU567" i="5"/>
  <c r="T579" i="7"/>
  <c r="L368" i="5"/>
  <c r="AT301" i="5"/>
  <c r="AT245" i="5"/>
  <c r="N106" i="5"/>
  <c r="O106" i="5" s="1"/>
  <c r="J118" i="7" s="1"/>
  <c r="L74" i="5"/>
  <c r="N74" i="5"/>
  <c r="I86" i="7" s="1"/>
  <c r="AT141" i="5"/>
  <c r="AU141" i="5"/>
  <c r="T153" i="7"/>
  <c r="H139" i="7"/>
  <c r="AT340" i="5"/>
  <c r="AU340" i="5"/>
  <c r="T352" i="7"/>
  <c r="I298" i="5"/>
  <c r="J298" i="5" s="1"/>
  <c r="H310" i="7" s="1"/>
  <c r="AT159" i="5"/>
  <c r="AU159" i="5"/>
  <c r="T171" i="7"/>
  <c r="L155" i="5"/>
  <c r="L117" i="5"/>
  <c r="V117" i="5"/>
  <c r="K129" i="7"/>
  <c r="L79" i="5"/>
  <c r="AT317" i="5"/>
  <c r="AU317" i="5"/>
  <c r="T329" i="7"/>
  <c r="N246" i="5"/>
  <c r="O246" i="5" s="1"/>
  <c r="J258" i="7" s="1"/>
  <c r="J182" i="7"/>
  <c r="L164" i="5"/>
  <c r="L123" i="5"/>
  <c r="N75" i="5"/>
  <c r="O75" i="5" s="1"/>
  <c r="J87" i="7" s="1"/>
  <c r="L187" i="5"/>
  <c r="V187" i="5"/>
  <c r="I119" i="5"/>
  <c r="J119" i="5" s="1"/>
  <c r="H131" i="7" s="1"/>
  <c r="AT95" i="5"/>
  <c r="S107" i="7"/>
  <c r="AT79" i="5"/>
  <c r="AU79" i="5"/>
  <c r="T91" i="7"/>
  <c r="L138" i="5"/>
  <c r="I138" i="5"/>
  <c r="AT119" i="5"/>
  <c r="AT91" i="5"/>
  <c r="AT77" i="5"/>
  <c r="S89" i="7"/>
  <c r="N38" i="5"/>
  <c r="O38" i="5" s="1"/>
  <c r="J50" i="7" s="1"/>
  <c r="N29" i="5"/>
  <c r="O29" i="5" s="1"/>
  <c r="J41" i="7" s="1"/>
  <c r="AT56" i="5"/>
  <c r="I49" i="5"/>
  <c r="N46" i="5"/>
  <c r="I43" i="5"/>
  <c r="J43" i="5" s="1"/>
  <c r="H55" i="7" s="1"/>
  <c r="I32" i="5"/>
  <c r="G44" i="7" s="1"/>
  <c r="I15" i="5"/>
  <c r="J15" i="5" s="1"/>
  <c r="H27" i="7" s="1"/>
  <c r="AT49" i="5"/>
  <c r="S61" i="7"/>
  <c r="N20" i="5"/>
  <c r="O20" i="5" s="1"/>
  <c r="J32" i="7" s="1"/>
  <c r="L141" i="5"/>
  <c r="L115" i="5"/>
  <c r="I113" i="5"/>
  <c r="I89" i="5"/>
  <c r="L63" i="5"/>
  <c r="V63" i="5"/>
  <c r="K75" i="7"/>
  <c r="I31" i="5"/>
  <c r="J31" i="5" s="1"/>
  <c r="H43" i="7" s="1"/>
  <c r="AT28" i="5"/>
  <c r="I28" i="5"/>
  <c r="J28" i="5"/>
  <c r="H40" i="7"/>
  <c r="I23" i="5"/>
  <c r="I233" i="5"/>
  <c r="J233" i="5" s="1"/>
  <c r="H245" i="7" s="1"/>
  <c r="J217" i="5"/>
  <c r="H229" i="7" s="1"/>
  <c r="I177" i="5"/>
  <c r="J177" i="5" s="1"/>
  <c r="H189" i="7" s="1"/>
  <c r="AT175" i="5"/>
  <c r="S187" i="7"/>
  <c r="AT157" i="5"/>
  <c r="N54" i="5"/>
  <c r="O54" i="5" s="1"/>
  <c r="J66" i="7"/>
  <c r="I39" i="5"/>
  <c r="J179" i="5"/>
  <c r="H191" i="7" s="1"/>
  <c r="AT66" i="5"/>
  <c r="I65" i="5"/>
  <c r="BJ65" i="5" s="1"/>
  <c r="I53" i="5"/>
  <c r="J53" i="5" s="1"/>
  <c r="H65" i="7" s="1"/>
  <c r="I50" i="5"/>
  <c r="I47" i="5"/>
  <c r="G59" i="7" s="1"/>
  <c r="J47" i="5"/>
  <c r="H59" i="7" s="1"/>
  <c r="I36" i="5"/>
  <c r="J36" i="5" s="1"/>
  <c r="H48" i="7" s="1"/>
  <c r="I19" i="5"/>
  <c r="G31" i="7" s="1"/>
  <c r="I13" i="5"/>
  <c r="L538" i="5"/>
  <c r="L570" i="5"/>
  <c r="V570" i="5"/>
  <c r="L631" i="5"/>
  <c r="L554" i="5"/>
  <c r="L400" i="5"/>
  <c r="L403" i="5"/>
  <c r="L272" i="5"/>
  <c r="V272" i="5"/>
  <c r="K284" i="7"/>
  <c r="L256" i="5"/>
  <c r="L248" i="5"/>
  <c r="V248" i="5"/>
  <c r="AT239" i="5"/>
  <c r="AU239" i="5"/>
  <c r="T251" i="7"/>
  <c r="AT231" i="5"/>
  <c r="S243" i="7"/>
  <c r="AT223" i="5"/>
  <c r="AU223" i="5"/>
  <c r="T235" i="7"/>
  <c r="AT215" i="5"/>
  <c r="AU215" i="5"/>
  <c r="T227" i="7"/>
  <c r="AT207" i="5"/>
  <c r="AT199" i="5"/>
  <c r="AT191" i="5"/>
  <c r="L122" i="5"/>
  <c r="V122" i="5"/>
  <c r="K134" i="7"/>
  <c r="L338" i="5"/>
  <c r="L156" i="5"/>
  <c r="N99" i="5"/>
  <c r="L352" i="5"/>
  <c r="L320" i="5"/>
  <c r="V320" i="5"/>
  <c r="W320" i="5"/>
  <c r="L278" i="5"/>
  <c r="L173" i="5"/>
  <c r="L328" i="5"/>
  <c r="I264" i="5"/>
  <c r="BJ264" i="5" s="1"/>
  <c r="L264" i="5"/>
  <c r="I104" i="5"/>
  <c r="L104" i="5"/>
  <c r="L163" i="5"/>
  <c r="L120" i="5"/>
  <c r="I99" i="5"/>
  <c r="AT99" i="5"/>
  <c r="S111" i="7"/>
  <c r="I73" i="5"/>
  <c r="J73" i="5" s="1"/>
  <c r="H85" i="7" s="1"/>
  <c r="L73" i="5"/>
  <c r="N209" i="5"/>
  <c r="I221" i="7" s="1"/>
  <c r="N201" i="5"/>
  <c r="O201" i="5" s="1"/>
  <c r="J213" i="7" s="1"/>
  <c r="N160" i="5"/>
  <c r="I81" i="5"/>
  <c r="J81" i="5"/>
  <c r="H93" i="7" s="1"/>
  <c r="L81" i="5"/>
  <c r="N185" i="5"/>
  <c r="L157" i="5"/>
  <c r="V157" i="5"/>
  <c r="W157" i="5"/>
  <c r="L169" i="7"/>
  <c r="L114" i="5"/>
  <c r="I97" i="5"/>
  <c r="AT247" i="5"/>
  <c r="J170" i="5"/>
  <c r="H182" i="7" s="1"/>
  <c r="AT151" i="5"/>
  <c r="AT101" i="5"/>
  <c r="S113" i="7"/>
  <c r="I59" i="5"/>
  <c r="BJ59" i="5" s="1"/>
  <c r="L59" i="5"/>
  <c r="J235" i="5"/>
  <c r="H247" i="7"/>
  <c r="I211" i="5"/>
  <c r="I178" i="5"/>
  <c r="AT155" i="5"/>
  <c r="AT123" i="5"/>
  <c r="S135" i="7"/>
  <c r="V30" i="5"/>
  <c r="K42" i="7"/>
  <c r="AT167" i="5"/>
  <c r="AT143" i="5"/>
  <c r="AU143" i="5"/>
  <c r="T155" i="7"/>
  <c r="AT131" i="5"/>
  <c r="S143" i="7"/>
  <c r="I131" i="5"/>
  <c r="L131" i="5"/>
  <c r="V131" i="5"/>
  <c r="K143" i="7"/>
  <c r="AT109" i="5"/>
  <c r="S121" i="7"/>
  <c r="L88" i="5"/>
  <c r="V88" i="5"/>
  <c r="AT83" i="5"/>
  <c r="S95" i="7"/>
  <c r="I69" i="5"/>
  <c r="I67" i="5"/>
  <c r="AT65" i="5"/>
  <c r="L45" i="5"/>
  <c r="N43" i="5"/>
  <c r="O43" i="5" s="1"/>
  <c r="I42" i="5"/>
  <c r="AT40" i="5"/>
  <c r="AU40" i="5"/>
  <c r="T52" i="7"/>
  <c r="AT26" i="5"/>
  <c r="I17" i="5"/>
  <c r="J17" i="5" s="1"/>
  <c r="H29" i="7" s="1"/>
  <c r="L15" i="5"/>
  <c r="N41" i="5"/>
  <c r="I18" i="5"/>
  <c r="AT15" i="5"/>
  <c r="S27" i="7"/>
  <c r="AT12" i="5"/>
  <c r="I12" i="5"/>
  <c r="AT71" i="5"/>
  <c r="AT54" i="5"/>
  <c r="AT39" i="5"/>
  <c r="S51" i="7"/>
  <c r="N22" i="5"/>
  <c r="I34" i="7" s="1"/>
  <c r="L13" i="5"/>
  <c r="N13" i="5"/>
  <c r="I124" i="5"/>
  <c r="J124" i="5" s="1"/>
  <c r="H136" i="7" s="1"/>
  <c r="AT115" i="5"/>
  <c r="O113" i="5"/>
  <c r="J125" i="7" s="1"/>
  <c r="AT107" i="5"/>
  <c r="AU107" i="5"/>
  <c r="T119" i="7"/>
  <c r="I91" i="5"/>
  <c r="I77" i="5"/>
  <c r="AT75" i="5"/>
  <c r="AT73" i="5"/>
  <c r="N55" i="5"/>
  <c r="O55" i="5" s="1"/>
  <c r="J67" i="7" s="1"/>
  <c r="L19" i="5"/>
  <c r="N19" i="5"/>
  <c r="I34" i="5"/>
  <c r="L32" i="5"/>
  <c r="N32" i="5"/>
  <c r="I44" i="7" s="1"/>
  <c r="N30" i="5"/>
  <c r="O30" i="5" s="1"/>
  <c r="J42" i="7" s="1"/>
  <c r="AT25" i="5"/>
  <c r="I22" i="5"/>
  <c r="J22" i="5" s="1"/>
  <c r="H34" i="7" s="1"/>
  <c r="AT19" i="5"/>
  <c r="AT16" i="5"/>
  <c r="I16" i="5"/>
  <c r="BJ16" i="5" s="1"/>
  <c r="N14" i="5"/>
  <c r="I52" i="5"/>
  <c r="J52" i="5" s="1"/>
  <c r="H64" i="7" s="1"/>
  <c r="N47" i="5"/>
  <c r="O47" i="5" s="1"/>
  <c r="J59" i="7" s="1"/>
  <c r="N26" i="5"/>
  <c r="O26" i="5" s="1"/>
  <c r="J38" i="7" s="1"/>
  <c r="Z38" i="7" s="1"/>
  <c r="AB38" i="7" s="1"/>
  <c r="AT20" i="5"/>
  <c r="I111" i="5"/>
  <c r="N101" i="5"/>
  <c r="O101" i="5" s="1"/>
  <c r="J113" i="7" s="1"/>
  <c r="N70" i="5"/>
  <c r="N67" i="5"/>
  <c r="I79" i="7" s="1"/>
  <c r="AT64" i="5"/>
  <c r="AT62" i="5"/>
  <c r="AT55" i="5"/>
  <c r="S67" i="7"/>
  <c r="L53" i="5"/>
  <c r="L36" i="5"/>
  <c r="V36" i="5"/>
  <c r="AT34" i="5"/>
  <c r="I30" i="5"/>
  <c r="G42" i="7" s="1"/>
  <c r="AT27" i="5"/>
  <c r="S39" i="7"/>
  <c r="N51" i="5"/>
  <c r="I44" i="5"/>
  <c r="J44" i="5" s="1"/>
  <c r="H56" i="7" s="1"/>
  <c r="N39" i="5"/>
  <c r="I51" i="7" s="1"/>
  <c r="N18" i="5"/>
  <c r="N12" i="5"/>
  <c r="AT32" i="5"/>
  <c r="S44" i="7"/>
  <c r="AT57" i="5"/>
  <c r="AU57" i="5"/>
  <c r="T69" i="7"/>
  <c r="AT51" i="5"/>
  <c r="AT36" i="5"/>
  <c r="AU36" i="5"/>
  <c r="T48" i="7"/>
  <c r="AT268" i="5"/>
  <c r="AU268" i="5"/>
  <c r="T280" i="7"/>
  <c r="AT376" i="5"/>
  <c r="AU376" i="5"/>
  <c r="T388" i="7"/>
  <c r="AT361" i="5"/>
  <c r="AU361" i="5"/>
  <c r="T373" i="7"/>
  <c r="AT59" i="5"/>
  <c r="S71" i="7"/>
  <c r="AT100" i="5"/>
  <c r="S112" i="7"/>
  <c r="AT68" i="5"/>
  <c r="AT244" i="5"/>
  <c r="AU244" i="5"/>
  <c r="T256" i="7"/>
  <c r="AT510" i="5"/>
  <c r="AU510" i="5"/>
  <c r="T522" i="7"/>
  <c r="AT118" i="5"/>
  <c r="AT337" i="5"/>
  <c r="S349" i="7"/>
  <c r="AT72" i="5"/>
  <c r="AT61" i="5"/>
  <c r="AU61" i="5"/>
  <c r="T73" i="7"/>
  <c r="AT31" i="5"/>
  <c r="AT14" i="5"/>
  <c r="S26" i="7"/>
  <c r="AT22" i="5"/>
  <c r="S34" i="7"/>
  <c r="AT52" i="5"/>
  <c r="AT384" i="5"/>
  <c r="AU384" i="5"/>
  <c r="T396" i="7"/>
  <c r="AT353" i="5"/>
  <c r="AU353" i="5"/>
  <c r="T365" i="7"/>
  <c r="AT74" i="5"/>
  <c r="AT92" i="5"/>
  <c r="AT482" i="5"/>
  <c r="AU482" i="5"/>
  <c r="T494" i="7"/>
  <c r="AT276" i="5"/>
  <c r="AU276" i="5"/>
  <c r="T288" i="7"/>
  <c r="AT252" i="5"/>
  <c r="AU252" i="5"/>
  <c r="AT172" i="5"/>
  <c r="AT164" i="5"/>
  <c r="AT148" i="5"/>
  <c r="AT80" i="5"/>
  <c r="AT69" i="5"/>
  <c r="S81" i="7"/>
  <c r="AT260" i="5"/>
  <c r="AU260" i="5"/>
  <c r="T272" i="7"/>
  <c r="AT58" i="5"/>
  <c r="AT50" i="5"/>
  <c r="AT45" i="5"/>
  <c r="AU45" i="5"/>
  <c r="T57" i="7"/>
  <c r="AT37" i="5"/>
  <c r="AU37" i="5"/>
  <c r="T49" i="7"/>
  <c r="AT23" i="5"/>
  <c r="S35" i="7"/>
  <c r="AT104" i="5"/>
  <c r="AT126" i="5"/>
  <c r="AT78" i="5"/>
  <c r="AT70" i="5"/>
  <c r="AT53" i="5"/>
  <c r="S65" i="7"/>
  <c r="AT17" i="5"/>
  <c r="AT21" i="5"/>
  <c r="AU21" i="5"/>
  <c r="T33" i="7"/>
  <c r="AT84" i="5"/>
  <c r="AU84" i="5"/>
  <c r="T96" i="7"/>
  <c r="AT76" i="5"/>
  <c r="S88" i="7"/>
  <c r="AT63" i="5"/>
  <c r="S75" i="7"/>
  <c r="AT42" i="5"/>
  <c r="AT33" i="5"/>
  <c r="AT29" i="5"/>
  <c r="AT18" i="5"/>
  <c r="AU18" i="5"/>
  <c r="T30" i="7"/>
  <c r="AT43" i="5"/>
  <c r="S55" i="7"/>
  <c r="AT35" i="5"/>
  <c r="AT10" i="5"/>
  <c r="AT24" i="5"/>
  <c r="S36" i="7"/>
  <c r="AT13" i="5"/>
  <c r="L610" i="5"/>
  <c r="L602" i="5"/>
  <c r="L618" i="5"/>
  <c r="L608" i="5"/>
  <c r="L518" i="5"/>
  <c r="L448" i="5"/>
  <c r="L426" i="5"/>
  <c r="L323" i="5"/>
  <c r="V323" i="5"/>
  <c r="I48" i="5"/>
  <c r="J48" i="5"/>
  <c r="H60" i="7" s="1"/>
  <c r="N48" i="5"/>
  <c r="I60" i="7" s="1"/>
  <c r="AT492" i="5"/>
  <c r="AU492" i="5"/>
  <c r="T504" i="7"/>
  <c r="L456" i="5"/>
  <c r="L402" i="5"/>
  <c r="V402" i="5"/>
  <c r="K414" i="7"/>
  <c r="AT490" i="5"/>
  <c r="L331" i="5"/>
  <c r="L258" i="5"/>
  <c r="L516" i="5"/>
  <c r="L470" i="5"/>
  <c r="V470" i="5"/>
  <c r="L440" i="5"/>
  <c r="L365" i="5"/>
  <c r="L244" i="5"/>
  <c r="I250" i="5"/>
  <c r="L250" i="5"/>
  <c r="V250" i="5"/>
  <c r="K262" i="7"/>
  <c r="H200" i="7"/>
  <c r="L188" i="5"/>
  <c r="L460" i="5"/>
  <c r="AT375" i="5"/>
  <c r="AU375" i="5"/>
  <c r="T387" i="7"/>
  <c r="L373" i="5"/>
  <c r="L252" i="5"/>
  <c r="I379" i="5"/>
  <c r="J379" i="5" s="1"/>
  <c r="H391" i="7" s="1"/>
  <c r="L242" i="5"/>
  <c r="L240" i="5"/>
  <c r="V240" i="5"/>
  <c r="K252" i="7"/>
  <c r="L238" i="5"/>
  <c r="L236" i="5"/>
  <c r="L234" i="5"/>
  <c r="L232" i="5"/>
  <c r="L230" i="5"/>
  <c r="L228" i="5"/>
  <c r="L226" i="5"/>
  <c r="V226" i="5"/>
  <c r="I224" i="5"/>
  <c r="L224" i="5"/>
  <c r="L222" i="5"/>
  <c r="N222" i="5"/>
  <c r="L220" i="5"/>
  <c r="L218" i="5"/>
  <c r="O218" i="5"/>
  <c r="J230" i="7" s="1"/>
  <c r="L216" i="5"/>
  <c r="L214" i="5"/>
  <c r="L212" i="5"/>
  <c r="I210" i="5"/>
  <c r="L210" i="5"/>
  <c r="V210" i="5"/>
  <c r="K222" i="7"/>
  <c r="L208" i="5"/>
  <c r="V208" i="5"/>
  <c r="I206" i="5"/>
  <c r="L206" i="5"/>
  <c r="L204" i="5"/>
  <c r="L202" i="5"/>
  <c r="L200" i="5"/>
  <c r="L198" i="5"/>
  <c r="V198" i="5"/>
  <c r="L196" i="5"/>
  <c r="N196" i="5"/>
  <c r="I194" i="5"/>
  <c r="L194" i="5"/>
  <c r="L192" i="5"/>
  <c r="V192" i="5"/>
  <c r="L167" i="5"/>
  <c r="L379" i="5"/>
  <c r="L371" i="5"/>
  <c r="V371" i="5"/>
  <c r="K383" i="7"/>
  <c r="I315" i="5"/>
  <c r="G327" i="7" s="1"/>
  <c r="L315" i="5"/>
  <c r="J313" i="5"/>
  <c r="H325" i="7" s="1"/>
  <c r="L313" i="5"/>
  <c r="L307" i="5"/>
  <c r="L305" i="5"/>
  <c r="O305" i="5"/>
  <c r="J317" i="7" s="1"/>
  <c r="L299" i="5"/>
  <c r="V299" i="5"/>
  <c r="K311" i="7"/>
  <c r="L297" i="5"/>
  <c r="V297" i="5"/>
  <c r="L291" i="5"/>
  <c r="L289" i="5"/>
  <c r="L283" i="5"/>
  <c r="L281" i="5"/>
  <c r="V281" i="5"/>
  <c r="AT264" i="5"/>
  <c r="AU264" i="5"/>
  <c r="T276" i="7"/>
  <c r="L159" i="5"/>
  <c r="L151" i="5"/>
  <c r="V151" i="5"/>
  <c r="K163" i="7"/>
  <c r="L128" i="5"/>
  <c r="V128" i="5"/>
  <c r="AT124" i="5"/>
  <c r="S136" i="7"/>
  <c r="L58" i="5"/>
  <c r="AT324" i="5"/>
  <c r="AU324" i="5"/>
  <c r="T336" i="7"/>
  <c r="AT318" i="5"/>
  <c r="AU318" i="5"/>
  <c r="T330" i="7"/>
  <c r="AT316" i="5"/>
  <c r="AT310" i="5"/>
  <c r="AU310" i="5"/>
  <c r="T322" i="7"/>
  <c r="AT308" i="5"/>
  <c r="AU308" i="5"/>
  <c r="T320" i="7"/>
  <c r="AT302" i="5"/>
  <c r="AU302" i="5"/>
  <c r="T314" i="7"/>
  <c r="AT294" i="5"/>
  <c r="S306" i="7"/>
  <c r="AT292" i="5"/>
  <c r="AT286" i="5"/>
  <c r="AU286" i="5"/>
  <c r="T298" i="7"/>
  <c r="AT284" i="5"/>
  <c r="S296" i="7"/>
  <c r="AT278" i="5"/>
  <c r="AU278" i="5"/>
  <c r="T290" i="7"/>
  <c r="AT262" i="5"/>
  <c r="AU262" i="5"/>
  <c r="T274" i="7"/>
  <c r="AT246" i="5"/>
  <c r="S258" i="7"/>
  <c r="I180" i="5"/>
  <c r="L180" i="5"/>
  <c r="L169" i="5"/>
  <c r="V169" i="5"/>
  <c r="L161" i="5"/>
  <c r="L153" i="5"/>
  <c r="L145" i="5"/>
  <c r="N139" i="5"/>
  <c r="I151" i="7" s="1"/>
  <c r="I137" i="5"/>
  <c r="J137" i="5" s="1"/>
  <c r="H149" i="7" s="1"/>
  <c r="L137" i="5"/>
  <c r="L129" i="5"/>
  <c r="I112" i="5"/>
  <c r="L112" i="5"/>
  <c r="V112" i="5"/>
  <c r="I107" i="5"/>
  <c r="L107" i="5"/>
  <c r="AT184" i="5"/>
  <c r="AU184" i="5"/>
  <c r="T196" i="7"/>
  <c r="AT176" i="5"/>
  <c r="AU176" i="5"/>
  <c r="T188" i="7"/>
  <c r="AT168" i="5"/>
  <c r="AT160" i="5"/>
  <c r="S172" i="7"/>
  <c r="AT152" i="5"/>
  <c r="AT144" i="5"/>
  <c r="AT136" i="5"/>
  <c r="N111" i="5"/>
  <c r="O111" i="5" s="1"/>
  <c r="J123" i="7" s="1"/>
  <c r="AT110" i="5"/>
  <c r="L109" i="5"/>
  <c r="V109" i="5"/>
  <c r="AT102" i="5"/>
  <c r="AU102" i="5"/>
  <c r="AT238" i="5"/>
  <c r="AU238" i="5"/>
  <c r="T250" i="7"/>
  <c r="AT236" i="5"/>
  <c r="AU236" i="5"/>
  <c r="T248" i="7"/>
  <c r="AT234" i="5"/>
  <c r="S246" i="7"/>
  <c r="AT228" i="5"/>
  <c r="AT222" i="5"/>
  <c r="AT220" i="5"/>
  <c r="S232" i="7"/>
  <c r="AT214" i="5"/>
  <c r="AT212" i="5"/>
  <c r="AT206" i="5"/>
  <c r="AT204" i="5"/>
  <c r="AT202" i="5"/>
  <c r="S214" i="7"/>
  <c r="AT200" i="5"/>
  <c r="AT198" i="5"/>
  <c r="S210" i="7"/>
  <c r="AT196" i="5"/>
  <c r="AT190" i="5"/>
  <c r="L186" i="5"/>
  <c r="AT182" i="5"/>
  <c r="L178" i="5"/>
  <c r="AT174" i="5"/>
  <c r="AU174" i="5"/>
  <c r="T186" i="7"/>
  <c r="AT166" i="5"/>
  <c r="AT158" i="5"/>
  <c r="S170" i="7"/>
  <c r="AT150" i="5"/>
  <c r="AT142" i="5"/>
  <c r="S154" i="7"/>
  <c r="AT134" i="5"/>
  <c r="AT116" i="5"/>
  <c r="L92" i="5"/>
  <c r="L80" i="5"/>
  <c r="L78" i="5"/>
  <c r="AT108" i="5"/>
  <c r="L100" i="5"/>
  <c r="AT128" i="5"/>
  <c r="AU128" i="5"/>
  <c r="T140" i="7"/>
  <c r="L124" i="5"/>
  <c r="AT120" i="5"/>
  <c r="L116" i="5"/>
  <c r="AT112" i="5"/>
  <c r="S124" i="7"/>
  <c r="J68" i="5"/>
  <c r="H80" i="7" s="1"/>
  <c r="L68" i="5"/>
  <c r="V68" i="5"/>
  <c r="AT96" i="5"/>
  <c r="S108" i="7"/>
  <c r="AT88" i="5"/>
  <c r="S100" i="7"/>
  <c r="I72" i="5"/>
  <c r="L72" i="5"/>
  <c r="V72" i="5"/>
  <c r="I66" i="5"/>
  <c r="L66" i="5"/>
  <c r="N66" i="5"/>
  <c r="O66" i="5" s="1"/>
  <c r="J78" i="7" s="1"/>
  <c r="L98" i="5"/>
  <c r="AT94" i="5"/>
  <c r="L90" i="5"/>
  <c r="J102" i="7"/>
  <c r="AT86" i="5"/>
  <c r="AU86" i="5"/>
  <c r="T98" i="7"/>
  <c r="L82" i="5"/>
  <c r="N82" i="5"/>
  <c r="I94" i="7" s="1"/>
  <c r="L76" i="5"/>
  <c r="J64" i="5"/>
  <c r="H76" i="7" s="1"/>
  <c r="L62" i="5"/>
  <c r="V62" i="5"/>
  <c r="I56" i="5"/>
  <c r="J56" i="5" s="1"/>
  <c r="H68" i="7" s="1"/>
  <c r="L56" i="5"/>
  <c r="I40" i="5"/>
  <c r="J40" i="5"/>
  <c r="H52" i="7" s="1"/>
  <c r="L40" i="5"/>
  <c r="N40" i="5"/>
  <c r="O40" i="5" s="1"/>
  <c r="I70" i="5"/>
  <c r="L64" i="5"/>
  <c r="V64" i="5"/>
  <c r="I54" i="5"/>
  <c r="I46" i="5"/>
  <c r="I38" i="5"/>
  <c r="L34" i="5"/>
  <c r="N34" i="5"/>
  <c r="O34" i="5" s="1"/>
  <c r="J46" i="7" s="1"/>
  <c r="I60" i="5"/>
  <c r="I27" i="5"/>
  <c r="L27" i="5"/>
  <c r="N27" i="5"/>
  <c r="L31" i="5"/>
  <c r="I29" i="5"/>
  <c r="L23" i="5"/>
  <c r="V23" i="5"/>
  <c r="I21" i="5"/>
  <c r="N17" i="5"/>
  <c r="O17" i="5" s="1"/>
  <c r="J29" i="7" s="1"/>
  <c r="I33" i="5"/>
  <c r="BJ33" i="5" s="1"/>
  <c r="I25" i="5"/>
  <c r="AO7" i="5"/>
  <c r="R19" i="7"/>
  <c r="Q418" i="7"/>
  <c r="AU231" i="5"/>
  <c r="T243" i="7"/>
  <c r="AU175" i="5"/>
  <c r="T187" i="7"/>
  <c r="AU85" i="5"/>
  <c r="T97" i="7"/>
  <c r="Q358" i="7"/>
  <c r="AO346" i="5"/>
  <c r="R358" i="7"/>
  <c r="AO478" i="5"/>
  <c r="R490" i="7"/>
  <c r="Q490" i="7"/>
  <c r="AO542" i="5"/>
  <c r="R554" i="7"/>
  <c r="Q554" i="7"/>
  <c r="AO614" i="5"/>
  <c r="R626" i="7"/>
  <c r="Q626" i="7"/>
  <c r="AO622" i="5"/>
  <c r="R634" i="7"/>
  <c r="Q634" i="7"/>
  <c r="AO638" i="5"/>
  <c r="R650" i="7"/>
  <c r="Q650" i="7"/>
  <c r="AU52" i="5"/>
  <c r="T64" i="7"/>
  <c r="AU77" i="5"/>
  <c r="T89" i="7"/>
  <c r="AU87" i="5"/>
  <c r="T99" i="7"/>
  <c r="AU149" i="5"/>
  <c r="T161" i="7"/>
  <c r="AO402" i="5"/>
  <c r="R414" i="7"/>
  <c r="Q414" i="7"/>
  <c r="AO418" i="5"/>
  <c r="R430" i="7"/>
  <c r="Q430" i="7"/>
  <c r="AO434" i="5"/>
  <c r="R446" i="7"/>
  <c r="Q446" i="7"/>
  <c r="AO546" i="5"/>
  <c r="R558" i="7"/>
  <c r="Q558" i="7"/>
  <c r="Q318" i="7"/>
  <c r="AO306" i="5"/>
  <c r="R318" i="7"/>
  <c r="Q350" i="7"/>
  <c r="AO338" i="5"/>
  <c r="R350" i="7"/>
  <c r="AU69" i="5"/>
  <c r="T81" i="7"/>
  <c r="AU32" i="5"/>
  <c r="T44" i="7"/>
  <c r="AU151" i="5"/>
  <c r="T163" i="7"/>
  <c r="AO422" i="5"/>
  <c r="R434" i="7"/>
  <c r="Q434" i="7"/>
  <c r="AO438" i="5"/>
  <c r="R450" i="7"/>
  <c r="Q450" i="7"/>
  <c r="AO534" i="5"/>
  <c r="R546" i="7"/>
  <c r="Q546" i="7"/>
  <c r="AO578" i="5"/>
  <c r="R590" i="7"/>
  <c r="Q590" i="7"/>
  <c r="AO602" i="5"/>
  <c r="R614" i="7"/>
  <c r="Q614" i="7"/>
  <c r="AU49" i="5"/>
  <c r="T61" i="7"/>
  <c r="AU103" i="5"/>
  <c r="T115" i="7"/>
  <c r="AO554" i="5"/>
  <c r="R566" i="7"/>
  <c r="Q566" i="7"/>
  <c r="AU198" i="5"/>
  <c r="AU246" i="5"/>
  <c r="T258" i="7"/>
  <c r="H11" i="3"/>
  <c r="I11" i="3"/>
  <c r="A20" i="7"/>
  <c r="B20" i="7"/>
  <c r="C20" i="7"/>
  <c r="E20" i="7"/>
  <c r="A21" i="7"/>
  <c r="B21" i="7"/>
  <c r="C21" i="7"/>
  <c r="E21" i="7"/>
  <c r="M21" i="7"/>
  <c r="A22" i="7"/>
  <c r="B22" i="7"/>
  <c r="C22" i="7"/>
  <c r="D22" i="7"/>
  <c r="E22" i="7"/>
  <c r="F22" i="7"/>
  <c r="M22" i="7"/>
  <c r="A23" i="7"/>
  <c r="B23" i="7"/>
  <c r="C23" i="7"/>
  <c r="D23" i="7"/>
  <c r="E23" i="7"/>
  <c r="F23" i="7"/>
  <c r="M23" i="7"/>
  <c r="U23" i="7"/>
  <c r="A24" i="7"/>
  <c r="B24" i="7"/>
  <c r="C24" i="7"/>
  <c r="D24" i="7"/>
  <c r="E24" i="7"/>
  <c r="F24" i="7"/>
  <c r="M24" i="7"/>
  <c r="A25" i="7"/>
  <c r="B25" i="7"/>
  <c r="C25" i="7"/>
  <c r="D25" i="7"/>
  <c r="E25" i="7"/>
  <c r="F25" i="7"/>
  <c r="M25" i="7"/>
  <c r="A26" i="7"/>
  <c r="B26" i="7"/>
  <c r="C26" i="7"/>
  <c r="D26" i="7"/>
  <c r="E26" i="7"/>
  <c r="F26" i="7"/>
  <c r="M26" i="7"/>
  <c r="A27" i="7"/>
  <c r="B27" i="7"/>
  <c r="C27" i="7"/>
  <c r="D27" i="7"/>
  <c r="E27" i="7"/>
  <c r="F27" i="7"/>
  <c r="M27" i="7"/>
  <c r="A28" i="7"/>
  <c r="B28" i="7"/>
  <c r="C28" i="7"/>
  <c r="D28" i="7"/>
  <c r="E28" i="7"/>
  <c r="F28" i="7"/>
  <c r="M28" i="7"/>
  <c r="A29" i="7"/>
  <c r="B29" i="7"/>
  <c r="C29" i="7"/>
  <c r="D29" i="7"/>
  <c r="E29" i="7"/>
  <c r="F29" i="7"/>
  <c r="M29" i="7"/>
  <c r="A30" i="7"/>
  <c r="B30" i="7"/>
  <c r="C30" i="7"/>
  <c r="D30" i="7"/>
  <c r="E30" i="7"/>
  <c r="F30" i="7"/>
  <c r="M30" i="7"/>
  <c r="N30" i="7"/>
  <c r="A31" i="7"/>
  <c r="B31" i="7"/>
  <c r="C31" i="7"/>
  <c r="D31" i="7"/>
  <c r="E31" i="7"/>
  <c r="F31" i="7"/>
  <c r="M31" i="7"/>
  <c r="N31" i="7"/>
  <c r="A32" i="7"/>
  <c r="B32" i="7"/>
  <c r="C32" i="7"/>
  <c r="D32" i="7"/>
  <c r="E32" i="7"/>
  <c r="F32" i="7"/>
  <c r="M32" i="7"/>
  <c r="N32" i="7"/>
  <c r="A33" i="7"/>
  <c r="B33" i="7"/>
  <c r="C33" i="7"/>
  <c r="D33" i="7"/>
  <c r="E33" i="7"/>
  <c r="F33" i="7"/>
  <c r="M33" i="7"/>
  <c r="N33" i="7"/>
  <c r="A34" i="7"/>
  <c r="B34" i="7"/>
  <c r="C34" i="7"/>
  <c r="D34" i="7"/>
  <c r="E34" i="7"/>
  <c r="F34" i="7"/>
  <c r="M34" i="7"/>
  <c r="N34" i="7"/>
  <c r="A35" i="7"/>
  <c r="B35" i="7"/>
  <c r="C35" i="7"/>
  <c r="D35" i="7"/>
  <c r="E35" i="7"/>
  <c r="F35" i="7"/>
  <c r="M35" i="7"/>
  <c r="N35" i="7"/>
  <c r="A36" i="7"/>
  <c r="B36" i="7"/>
  <c r="C36" i="7"/>
  <c r="D36" i="7"/>
  <c r="E36" i="7"/>
  <c r="F36" i="7"/>
  <c r="G36" i="7"/>
  <c r="M36" i="7"/>
  <c r="N36" i="7"/>
  <c r="A37" i="7"/>
  <c r="B37" i="7"/>
  <c r="C37" i="7"/>
  <c r="D37" i="7"/>
  <c r="E37" i="7"/>
  <c r="F37" i="7"/>
  <c r="M37" i="7"/>
  <c r="N37" i="7"/>
  <c r="A38" i="7"/>
  <c r="B38" i="7"/>
  <c r="C38" i="7"/>
  <c r="D38" i="7"/>
  <c r="E38" i="7"/>
  <c r="F38" i="7"/>
  <c r="M38" i="7"/>
  <c r="N38" i="7"/>
  <c r="A39" i="7"/>
  <c r="B39" i="7"/>
  <c r="C39" i="7"/>
  <c r="D39" i="7"/>
  <c r="E39" i="7"/>
  <c r="F39" i="7"/>
  <c r="M39" i="7"/>
  <c r="N39" i="7"/>
  <c r="A40" i="7"/>
  <c r="B40" i="7"/>
  <c r="C40" i="7"/>
  <c r="D40" i="7"/>
  <c r="E40" i="7"/>
  <c r="F40" i="7"/>
  <c r="M40" i="7"/>
  <c r="N40" i="7"/>
  <c r="A41" i="7"/>
  <c r="B41" i="7"/>
  <c r="C41" i="7"/>
  <c r="D41" i="7"/>
  <c r="E41" i="7"/>
  <c r="F41" i="7"/>
  <c r="I41" i="7"/>
  <c r="M41" i="7"/>
  <c r="N41" i="7"/>
  <c r="A42" i="7"/>
  <c r="B42" i="7"/>
  <c r="C42" i="7"/>
  <c r="D42" i="7"/>
  <c r="E42" i="7"/>
  <c r="F42" i="7"/>
  <c r="M42" i="7"/>
  <c r="N42" i="7"/>
  <c r="A43" i="7"/>
  <c r="B43" i="7"/>
  <c r="C43" i="7"/>
  <c r="D43" i="7"/>
  <c r="E43" i="7"/>
  <c r="F43" i="7"/>
  <c r="M43" i="7"/>
  <c r="N43" i="7"/>
  <c r="A44" i="7"/>
  <c r="B44" i="7"/>
  <c r="C44" i="7"/>
  <c r="D44" i="7"/>
  <c r="E44" i="7"/>
  <c r="F44" i="7"/>
  <c r="M44" i="7"/>
  <c r="N44" i="7"/>
  <c r="A45" i="7"/>
  <c r="B45" i="7"/>
  <c r="C45" i="7"/>
  <c r="D45" i="7"/>
  <c r="E45" i="7"/>
  <c r="F45" i="7"/>
  <c r="M45" i="7"/>
  <c r="N45" i="7"/>
  <c r="A46" i="7"/>
  <c r="B46" i="7"/>
  <c r="C46" i="7"/>
  <c r="D46" i="7"/>
  <c r="E46" i="7"/>
  <c r="F46" i="7"/>
  <c r="M46" i="7"/>
  <c r="N46" i="7"/>
  <c r="A47" i="7"/>
  <c r="B47" i="7"/>
  <c r="C47" i="7"/>
  <c r="D47" i="7"/>
  <c r="E47" i="7"/>
  <c r="F47" i="7"/>
  <c r="M47" i="7"/>
  <c r="N47" i="7"/>
  <c r="A48" i="7"/>
  <c r="B48" i="7"/>
  <c r="C48" i="7"/>
  <c r="D48" i="7"/>
  <c r="E48" i="7"/>
  <c r="F48" i="7"/>
  <c r="M48" i="7"/>
  <c r="N48" i="7"/>
  <c r="S48" i="7"/>
  <c r="A49" i="7"/>
  <c r="B49" i="7"/>
  <c r="C49" i="7"/>
  <c r="D49" i="7"/>
  <c r="E49" i="7"/>
  <c r="F49" i="7"/>
  <c r="M49" i="7"/>
  <c r="N49" i="7"/>
  <c r="A50" i="7"/>
  <c r="B50" i="7"/>
  <c r="C50" i="7"/>
  <c r="D50" i="7"/>
  <c r="E50" i="7"/>
  <c r="F50" i="7"/>
  <c r="M50" i="7"/>
  <c r="N50" i="7"/>
  <c r="A51" i="7"/>
  <c r="B51" i="7"/>
  <c r="C51" i="7"/>
  <c r="D51" i="7"/>
  <c r="E51" i="7"/>
  <c r="F51" i="7"/>
  <c r="A52" i="7"/>
  <c r="B52" i="7"/>
  <c r="C52" i="7"/>
  <c r="D52" i="7"/>
  <c r="E52" i="7"/>
  <c r="F52" i="7"/>
  <c r="M52" i="7"/>
  <c r="N52" i="7"/>
  <c r="A53" i="7"/>
  <c r="B53" i="7"/>
  <c r="C53" i="7"/>
  <c r="D53" i="7"/>
  <c r="E53" i="7"/>
  <c r="F53" i="7"/>
  <c r="M53" i="7"/>
  <c r="N53" i="7"/>
  <c r="A54" i="7"/>
  <c r="B54" i="7"/>
  <c r="C54" i="7"/>
  <c r="D54" i="7"/>
  <c r="E54" i="7"/>
  <c r="F54" i="7"/>
  <c r="M54" i="7"/>
  <c r="N54" i="7"/>
  <c r="A55" i="7"/>
  <c r="B55" i="7"/>
  <c r="C55" i="7"/>
  <c r="D55" i="7"/>
  <c r="E55" i="7"/>
  <c r="F55" i="7"/>
  <c r="I55" i="7"/>
  <c r="M55" i="7"/>
  <c r="N55" i="7"/>
  <c r="A56" i="7"/>
  <c r="B56" i="7"/>
  <c r="C56" i="7"/>
  <c r="D56" i="7"/>
  <c r="E56" i="7"/>
  <c r="F56" i="7"/>
  <c r="M56" i="7"/>
  <c r="N56" i="7"/>
  <c r="A57" i="7"/>
  <c r="B57" i="7"/>
  <c r="C57" i="7"/>
  <c r="D57" i="7"/>
  <c r="E57" i="7"/>
  <c r="F57" i="7"/>
  <c r="M57" i="7"/>
  <c r="N57" i="7"/>
  <c r="S57" i="7"/>
  <c r="A58" i="7"/>
  <c r="B58" i="7"/>
  <c r="C58" i="7"/>
  <c r="D58" i="7"/>
  <c r="E58" i="7"/>
  <c r="F58" i="7"/>
  <c r="M58" i="7"/>
  <c r="N58" i="7"/>
  <c r="A59" i="7"/>
  <c r="B59" i="7"/>
  <c r="C59" i="7"/>
  <c r="D59" i="7"/>
  <c r="E59" i="7"/>
  <c r="F59" i="7"/>
  <c r="M59" i="7"/>
  <c r="N59" i="7"/>
  <c r="A60" i="7"/>
  <c r="B60" i="7"/>
  <c r="C60" i="7"/>
  <c r="D60" i="7"/>
  <c r="E60" i="7"/>
  <c r="F60" i="7"/>
  <c r="M60" i="7"/>
  <c r="N60" i="7"/>
  <c r="A61" i="7"/>
  <c r="B61" i="7"/>
  <c r="C61" i="7"/>
  <c r="D61" i="7"/>
  <c r="E61" i="7"/>
  <c r="F61" i="7"/>
  <c r="M61" i="7"/>
  <c r="N61" i="7"/>
  <c r="A62" i="7"/>
  <c r="B62" i="7"/>
  <c r="C62" i="7"/>
  <c r="D62" i="7"/>
  <c r="E62" i="7"/>
  <c r="F62" i="7"/>
  <c r="A63" i="7"/>
  <c r="B63" i="7"/>
  <c r="C63" i="7"/>
  <c r="D63" i="7"/>
  <c r="E63" i="7"/>
  <c r="F63" i="7"/>
  <c r="M63" i="7"/>
  <c r="N63" i="7"/>
  <c r="A64" i="7"/>
  <c r="B64" i="7"/>
  <c r="C64" i="7"/>
  <c r="E64" i="7"/>
  <c r="F64" i="7"/>
  <c r="M64" i="7"/>
  <c r="N64" i="7"/>
  <c r="S64" i="7"/>
  <c r="A65" i="7"/>
  <c r="B65" i="7"/>
  <c r="C65" i="7"/>
  <c r="D65" i="7"/>
  <c r="E65" i="7"/>
  <c r="F65" i="7"/>
  <c r="M65" i="7"/>
  <c r="N65" i="7"/>
  <c r="A66" i="7"/>
  <c r="B66" i="7"/>
  <c r="C66" i="7"/>
  <c r="D66" i="7"/>
  <c r="E66" i="7"/>
  <c r="F66" i="7"/>
  <c r="M66" i="7"/>
  <c r="N66" i="7"/>
  <c r="A67" i="7"/>
  <c r="B67" i="7"/>
  <c r="C67" i="7"/>
  <c r="D67" i="7"/>
  <c r="E67" i="7"/>
  <c r="F67" i="7"/>
  <c r="M67" i="7"/>
  <c r="N67" i="7"/>
  <c r="A68" i="7"/>
  <c r="B68" i="7"/>
  <c r="C68" i="7"/>
  <c r="D68" i="7"/>
  <c r="E68" i="7"/>
  <c r="F68" i="7"/>
  <c r="M68" i="7"/>
  <c r="N68" i="7"/>
  <c r="A69" i="7"/>
  <c r="B69" i="7"/>
  <c r="C69" i="7"/>
  <c r="D69" i="7"/>
  <c r="E69" i="7"/>
  <c r="F69" i="7"/>
  <c r="M69" i="7"/>
  <c r="N69" i="7"/>
  <c r="A70" i="7"/>
  <c r="B70" i="7"/>
  <c r="C70" i="7"/>
  <c r="D70" i="7"/>
  <c r="E70" i="7"/>
  <c r="F70" i="7"/>
  <c r="M70" i="7"/>
  <c r="N70" i="7"/>
  <c r="A71" i="7"/>
  <c r="B71" i="7"/>
  <c r="C71" i="7"/>
  <c r="D71" i="7"/>
  <c r="E71" i="7"/>
  <c r="F71" i="7"/>
  <c r="M71" i="7"/>
  <c r="N71" i="7"/>
  <c r="A72" i="7"/>
  <c r="B72" i="7"/>
  <c r="C72" i="7"/>
  <c r="D72" i="7"/>
  <c r="E72" i="7"/>
  <c r="F72" i="7"/>
  <c r="M72" i="7"/>
  <c r="N72" i="7"/>
  <c r="A73" i="7"/>
  <c r="B73" i="7"/>
  <c r="C73" i="7"/>
  <c r="D73" i="7"/>
  <c r="E73" i="7"/>
  <c r="F73" i="7"/>
  <c r="M73" i="7"/>
  <c r="N73" i="7"/>
  <c r="A74" i="7"/>
  <c r="B74" i="7"/>
  <c r="C74" i="7"/>
  <c r="D74" i="7"/>
  <c r="E74" i="7"/>
  <c r="F74" i="7"/>
  <c r="M74" i="7"/>
  <c r="N74" i="7"/>
  <c r="A75" i="7"/>
  <c r="B75" i="7"/>
  <c r="C75" i="7"/>
  <c r="D75" i="7"/>
  <c r="E75" i="7"/>
  <c r="F75" i="7"/>
  <c r="M75" i="7"/>
  <c r="N75" i="7"/>
  <c r="A76" i="7"/>
  <c r="B76" i="7"/>
  <c r="C76" i="7"/>
  <c r="E76" i="7"/>
  <c r="F76" i="7"/>
  <c r="M76" i="7"/>
  <c r="N76" i="7"/>
  <c r="A77" i="7"/>
  <c r="B77" i="7"/>
  <c r="C77" i="7"/>
  <c r="D77" i="7"/>
  <c r="E77" i="7"/>
  <c r="F77" i="7"/>
  <c r="M77" i="7"/>
  <c r="N77" i="7"/>
  <c r="A78" i="7"/>
  <c r="B78" i="7"/>
  <c r="C78" i="7"/>
  <c r="D78" i="7"/>
  <c r="E78" i="7"/>
  <c r="F78" i="7"/>
  <c r="M78" i="7"/>
  <c r="N78" i="7"/>
  <c r="A79" i="7"/>
  <c r="B79" i="7"/>
  <c r="C79" i="7"/>
  <c r="D79" i="7"/>
  <c r="E79" i="7"/>
  <c r="F79" i="7"/>
  <c r="M79" i="7"/>
  <c r="N79" i="7"/>
  <c r="A80" i="7"/>
  <c r="B80" i="7"/>
  <c r="C80" i="7"/>
  <c r="D80" i="7"/>
  <c r="E80" i="7"/>
  <c r="F80" i="7"/>
  <c r="M80" i="7"/>
  <c r="N80" i="7"/>
  <c r="A81" i="7"/>
  <c r="B81" i="7"/>
  <c r="C81" i="7"/>
  <c r="D81" i="7"/>
  <c r="E81" i="7"/>
  <c r="F81" i="7"/>
  <c r="M81" i="7"/>
  <c r="N81" i="7"/>
  <c r="A82" i="7"/>
  <c r="B82" i="7"/>
  <c r="C82" i="7"/>
  <c r="D82" i="7"/>
  <c r="E82" i="7"/>
  <c r="F82" i="7"/>
  <c r="M82" i="7"/>
  <c r="N82" i="7"/>
  <c r="A83" i="7"/>
  <c r="B83" i="7"/>
  <c r="C83" i="7"/>
  <c r="D83" i="7"/>
  <c r="E83" i="7"/>
  <c r="F83" i="7"/>
  <c r="M83" i="7"/>
  <c r="N83" i="7"/>
  <c r="A84" i="7"/>
  <c r="B84" i="7"/>
  <c r="C84" i="7"/>
  <c r="D84" i="7"/>
  <c r="E84" i="7"/>
  <c r="F84" i="7"/>
  <c r="M84" i="7"/>
  <c r="N84" i="7"/>
  <c r="A85" i="7"/>
  <c r="B85" i="7"/>
  <c r="C85" i="7"/>
  <c r="D85" i="7"/>
  <c r="E85" i="7"/>
  <c r="F85" i="7"/>
  <c r="G85" i="7"/>
  <c r="M85" i="7"/>
  <c r="N85" i="7"/>
  <c r="A86" i="7"/>
  <c r="B86" i="7"/>
  <c r="C86" i="7"/>
  <c r="D86" i="7"/>
  <c r="E86" i="7"/>
  <c r="F86" i="7"/>
  <c r="M86" i="7"/>
  <c r="N86" i="7"/>
  <c r="A87" i="7"/>
  <c r="B87" i="7"/>
  <c r="C87" i="7"/>
  <c r="D87" i="7"/>
  <c r="E87" i="7"/>
  <c r="F87" i="7"/>
  <c r="G87" i="7"/>
  <c r="M87" i="7"/>
  <c r="N87" i="7"/>
  <c r="A88" i="7"/>
  <c r="B88" i="7"/>
  <c r="C88" i="7"/>
  <c r="D88" i="7"/>
  <c r="E88" i="7"/>
  <c r="F88" i="7"/>
  <c r="M88" i="7"/>
  <c r="N88" i="7"/>
  <c r="A89" i="7"/>
  <c r="B89" i="7"/>
  <c r="C89" i="7"/>
  <c r="D89" i="7"/>
  <c r="E89" i="7"/>
  <c r="F89" i="7"/>
  <c r="M89" i="7"/>
  <c r="N89" i="7"/>
  <c r="A90" i="7"/>
  <c r="B90" i="7"/>
  <c r="C90" i="7"/>
  <c r="D90" i="7"/>
  <c r="E90" i="7"/>
  <c r="F90" i="7"/>
  <c r="M90" i="7"/>
  <c r="N90" i="7"/>
  <c r="A91" i="7"/>
  <c r="B91" i="7"/>
  <c r="C91" i="7"/>
  <c r="D91" i="7"/>
  <c r="E91" i="7"/>
  <c r="F91" i="7"/>
  <c r="M91" i="7"/>
  <c r="N91" i="7"/>
  <c r="S91" i="7"/>
  <c r="A92" i="7"/>
  <c r="B92" i="7"/>
  <c r="C92" i="7"/>
  <c r="D92" i="7"/>
  <c r="E92" i="7"/>
  <c r="F92" i="7"/>
  <c r="M92" i="7"/>
  <c r="N92" i="7"/>
  <c r="A93" i="7"/>
  <c r="B93" i="7"/>
  <c r="C93" i="7"/>
  <c r="D93" i="7"/>
  <c r="E93" i="7"/>
  <c r="F93" i="7"/>
  <c r="M93" i="7"/>
  <c r="N93" i="7"/>
  <c r="A94" i="7"/>
  <c r="B94" i="7"/>
  <c r="C94" i="7"/>
  <c r="D94" i="7"/>
  <c r="E94" i="7"/>
  <c r="F94" i="7"/>
  <c r="A95" i="7"/>
  <c r="B95" i="7"/>
  <c r="C95" i="7"/>
  <c r="D95" i="7"/>
  <c r="E95" i="7"/>
  <c r="F95" i="7"/>
  <c r="A96" i="7"/>
  <c r="B96" i="7"/>
  <c r="C96" i="7"/>
  <c r="E96" i="7"/>
  <c r="F96" i="7"/>
  <c r="M96" i="7"/>
  <c r="N96" i="7"/>
  <c r="A97" i="7"/>
  <c r="B97" i="7"/>
  <c r="C97" i="7"/>
  <c r="D97" i="7"/>
  <c r="E97" i="7"/>
  <c r="F97" i="7"/>
  <c r="M97" i="7"/>
  <c r="N97" i="7"/>
  <c r="A98" i="7"/>
  <c r="B98" i="7"/>
  <c r="C98" i="7"/>
  <c r="D98" i="7"/>
  <c r="E98" i="7"/>
  <c r="S98" i="7"/>
  <c r="A99" i="7"/>
  <c r="B99" i="7"/>
  <c r="C99" i="7"/>
  <c r="E99" i="7"/>
  <c r="F99" i="7"/>
  <c r="M99" i="7"/>
  <c r="N99" i="7"/>
  <c r="A100" i="7"/>
  <c r="B100" i="7"/>
  <c r="C100" i="7"/>
  <c r="E100" i="7"/>
  <c r="F100" i="7"/>
  <c r="M100" i="7"/>
  <c r="N100" i="7"/>
  <c r="A101" i="7"/>
  <c r="B101" i="7"/>
  <c r="C101" i="7"/>
  <c r="D101" i="7"/>
  <c r="E101" i="7"/>
  <c r="F101" i="7"/>
  <c r="A102" i="7"/>
  <c r="B102" i="7"/>
  <c r="C102" i="7"/>
  <c r="D102" i="7"/>
  <c r="E102" i="7"/>
  <c r="F102" i="7"/>
  <c r="M102" i="7"/>
  <c r="N102" i="7"/>
  <c r="A103" i="7"/>
  <c r="B103" i="7"/>
  <c r="C103" i="7"/>
  <c r="D103" i="7"/>
  <c r="E103" i="7"/>
  <c r="F103" i="7"/>
  <c r="M103" i="7"/>
  <c r="A104" i="7"/>
  <c r="B104" i="7"/>
  <c r="C104" i="7"/>
  <c r="D104" i="7"/>
  <c r="E104" i="7"/>
  <c r="F104" i="7"/>
  <c r="M104" i="7"/>
  <c r="N104" i="7"/>
  <c r="A105" i="7"/>
  <c r="B105" i="7"/>
  <c r="C105" i="7"/>
  <c r="D105" i="7"/>
  <c r="E105" i="7"/>
  <c r="F105" i="7"/>
  <c r="M105" i="7"/>
  <c r="N105" i="7"/>
  <c r="A106" i="7"/>
  <c r="B106" i="7"/>
  <c r="C106" i="7"/>
  <c r="D106" i="7"/>
  <c r="E106" i="7"/>
  <c r="M106" i="7"/>
  <c r="N106" i="7"/>
  <c r="A107" i="7"/>
  <c r="B107" i="7"/>
  <c r="C107" i="7"/>
  <c r="E107" i="7"/>
  <c r="F107" i="7"/>
  <c r="M107" i="7"/>
  <c r="N107" i="7"/>
  <c r="A108" i="7"/>
  <c r="B108" i="7"/>
  <c r="C108" i="7"/>
  <c r="D108" i="7"/>
  <c r="E108" i="7"/>
  <c r="F108" i="7"/>
  <c r="M108" i="7"/>
  <c r="N108" i="7"/>
  <c r="A109" i="7"/>
  <c r="B109" i="7"/>
  <c r="C109" i="7"/>
  <c r="D109" i="7"/>
  <c r="E109" i="7"/>
  <c r="F109" i="7"/>
  <c r="M109" i="7"/>
  <c r="N109" i="7"/>
  <c r="A110" i="7"/>
  <c r="B110" i="7"/>
  <c r="C110" i="7"/>
  <c r="D110" i="7"/>
  <c r="E110" i="7"/>
  <c r="F110" i="7"/>
  <c r="A111" i="7"/>
  <c r="B111" i="7"/>
  <c r="C111" i="7"/>
  <c r="D111" i="7"/>
  <c r="E111" i="7"/>
  <c r="F111" i="7"/>
  <c r="A112" i="7"/>
  <c r="B112" i="7"/>
  <c r="C112" i="7"/>
  <c r="D112" i="7"/>
  <c r="E112" i="7"/>
  <c r="F112" i="7"/>
  <c r="M112" i="7"/>
  <c r="N112" i="7"/>
  <c r="A113" i="7"/>
  <c r="B113" i="7"/>
  <c r="C113" i="7"/>
  <c r="D113" i="7"/>
  <c r="E113" i="7"/>
  <c r="F113" i="7"/>
  <c r="M113" i="7"/>
  <c r="N113" i="7"/>
  <c r="A114" i="7"/>
  <c r="B114" i="7"/>
  <c r="C114" i="7"/>
  <c r="D114" i="7"/>
  <c r="E114" i="7"/>
  <c r="M114" i="7"/>
  <c r="N114" i="7"/>
  <c r="T114" i="7"/>
  <c r="A115" i="7"/>
  <c r="B115" i="7"/>
  <c r="C115" i="7"/>
  <c r="E115" i="7"/>
  <c r="F115" i="7"/>
  <c r="M115" i="7"/>
  <c r="N115" i="7"/>
  <c r="A116" i="7"/>
  <c r="B116" i="7"/>
  <c r="C116" i="7"/>
  <c r="D116" i="7"/>
  <c r="E116" i="7"/>
  <c r="F116" i="7"/>
  <c r="A117" i="7"/>
  <c r="B117" i="7"/>
  <c r="C117" i="7"/>
  <c r="D117" i="7"/>
  <c r="E117" i="7"/>
  <c r="F117" i="7"/>
  <c r="M117" i="7"/>
  <c r="N117" i="7"/>
  <c r="A118" i="7"/>
  <c r="B118" i="7"/>
  <c r="C118" i="7"/>
  <c r="D118" i="7"/>
  <c r="E118" i="7"/>
  <c r="F118" i="7"/>
  <c r="M118" i="7"/>
  <c r="N118" i="7"/>
  <c r="A119" i="7"/>
  <c r="B119" i="7"/>
  <c r="C119" i="7"/>
  <c r="D119" i="7"/>
  <c r="E119" i="7"/>
  <c r="F119" i="7"/>
  <c r="A120" i="7"/>
  <c r="B120" i="7"/>
  <c r="C120" i="7"/>
  <c r="D120" i="7"/>
  <c r="E120" i="7"/>
  <c r="F120" i="7"/>
  <c r="M120" i="7"/>
  <c r="N120" i="7"/>
  <c r="A121" i="7"/>
  <c r="B121" i="7"/>
  <c r="C121" i="7"/>
  <c r="D121" i="7"/>
  <c r="E121" i="7"/>
  <c r="F121" i="7"/>
  <c r="M121" i="7"/>
  <c r="N121" i="7"/>
  <c r="A122" i="7"/>
  <c r="B122" i="7"/>
  <c r="C122" i="7"/>
  <c r="D122" i="7"/>
  <c r="E122" i="7"/>
  <c r="M122" i="7"/>
  <c r="N122" i="7"/>
  <c r="A123" i="7"/>
  <c r="B123" i="7"/>
  <c r="C123" i="7"/>
  <c r="E123" i="7"/>
  <c r="F123" i="7"/>
  <c r="A124" i="7"/>
  <c r="B124" i="7"/>
  <c r="C124" i="7"/>
  <c r="D124" i="7"/>
  <c r="E124" i="7"/>
  <c r="F124" i="7"/>
  <c r="M124" i="7"/>
  <c r="N124" i="7"/>
  <c r="A125" i="7"/>
  <c r="B125" i="7"/>
  <c r="C125" i="7"/>
  <c r="D125" i="7"/>
  <c r="E125" i="7"/>
  <c r="F125" i="7"/>
  <c r="M125" i="7"/>
  <c r="N125" i="7"/>
  <c r="A126" i="7"/>
  <c r="B126" i="7"/>
  <c r="C126" i="7"/>
  <c r="D126" i="7"/>
  <c r="E126" i="7"/>
  <c r="F126" i="7"/>
  <c r="M126" i="7"/>
  <c r="N126" i="7"/>
  <c r="A127" i="7"/>
  <c r="B127" i="7"/>
  <c r="C127" i="7"/>
  <c r="D127" i="7"/>
  <c r="E127" i="7"/>
  <c r="F127" i="7"/>
  <c r="A128" i="7"/>
  <c r="B128" i="7"/>
  <c r="C128" i="7"/>
  <c r="D128" i="7"/>
  <c r="E128" i="7"/>
  <c r="F128" i="7"/>
  <c r="G128" i="7"/>
  <c r="M128" i="7"/>
  <c r="N128" i="7"/>
  <c r="A129" i="7"/>
  <c r="B129" i="7"/>
  <c r="C129" i="7"/>
  <c r="D129" i="7"/>
  <c r="E129" i="7"/>
  <c r="F129" i="7"/>
  <c r="M129" i="7"/>
  <c r="N129" i="7"/>
  <c r="A130" i="7"/>
  <c r="B130" i="7"/>
  <c r="C130" i="7"/>
  <c r="D130" i="7"/>
  <c r="E130" i="7"/>
  <c r="M130" i="7"/>
  <c r="N130" i="7"/>
  <c r="A131" i="7"/>
  <c r="B131" i="7"/>
  <c r="C131" i="7"/>
  <c r="E131" i="7"/>
  <c r="F131" i="7"/>
  <c r="M131" i="7"/>
  <c r="N131" i="7"/>
  <c r="A132" i="7"/>
  <c r="B132" i="7"/>
  <c r="C132" i="7"/>
  <c r="D132" i="7"/>
  <c r="E132" i="7"/>
  <c r="F132" i="7"/>
  <c r="M132" i="7"/>
  <c r="N132" i="7"/>
  <c r="A133" i="7"/>
  <c r="B133" i="7"/>
  <c r="C133" i="7"/>
  <c r="D133" i="7"/>
  <c r="E133" i="7"/>
  <c r="F133" i="7"/>
  <c r="M133" i="7"/>
  <c r="N133" i="7"/>
  <c r="A134" i="7"/>
  <c r="B134" i="7"/>
  <c r="C134" i="7"/>
  <c r="D134" i="7"/>
  <c r="E134" i="7"/>
  <c r="F134" i="7"/>
  <c r="M134" i="7"/>
  <c r="N134" i="7"/>
  <c r="A135" i="7"/>
  <c r="B135" i="7"/>
  <c r="C135" i="7"/>
  <c r="D135" i="7"/>
  <c r="E135" i="7"/>
  <c r="F135" i="7"/>
  <c r="A136" i="7"/>
  <c r="B136" i="7"/>
  <c r="C136" i="7"/>
  <c r="D136" i="7"/>
  <c r="E136" i="7"/>
  <c r="F136" i="7"/>
  <c r="M136" i="7"/>
  <c r="N136" i="7"/>
  <c r="A137" i="7"/>
  <c r="B137" i="7"/>
  <c r="C137" i="7"/>
  <c r="D137" i="7"/>
  <c r="E137" i="7"/>
  <c r="F137" i="7"/>
  <c r="M137" i="7"/>
  <c r="N137" i="7"/>
  <c r="A138" i="7"/>
  <c r="B138" i="7"/>
  <c r="C138" i="7"/>
  <c r="E138" i="7"/>
  <c r="M138" i="7"/>
  <c r="N138" i="7"/>
  <c r="A139" i="7"/>
  <c r="B139" i="7"/>
  <c r="C139" i="7"/>
  <c r="E139" i="7"/>
  <c r="F139" i="7"/>
  <c r="G139" i="7"/>
  <c r="M139" i="7"/>
  <c r="N139" i="7"/>
  <c r="A140" i="7"/>
  <c r="B140" i="7"/>
  <c r="C140" i="7"/>
  <c r="D140" i="7"/>
  <c r="E140" i="7"/>
  <c r="F140" i="7"/>
  <c r="A141" i="7"/>
  <c r="B141" i="7"/>
  <c r="C141" i="7"/>
  <c r="D141" i="7"/>
  <c r="E141" i="7"/>
  <c r="F141" i="7"/>
  <c r="M141" i="7"/>
  <c r="N141" i="7"/>
  <c r="A142" i="7"/>
  <c r="B142" i="7"/>
  <c r="C142" i="7"/>
  <c r="D142" i="7"/>
  <c r="E142" i="7"/>
  <c r="F142" i="7"/>
  <c r="G142" i="7"/>
  <c r="M142" i="7"/>
  <c r="N142" i="7"/>
  <c r="A143" i="7"/>
  <c r="B143" i="7"/>
  <c r="C143" i="7"/>
  <c r="D143" i="7"/>
  <c r="E143" i="7"/>
  <c r="F143" i="7"/>
  <c r="A144" i="7"/>
  <c r="B144" i="7"/>
  <c r="C144" i="7"/>
  <c r="D144" i="7"/>
  <c r="E144" i="7"/>
  <c r="F144" i="7"/>
  <c r="M144" i="7"/>
  <c r="N144" i="7"/>
  <c r="A145" i="7"/>
  <c r="B145" i="7"/>
  <c r="C145" i="7"/>
  <c r="D145" i="7"/>
  <c r="E145" i="7"/>
  <c r="F145" i="7"/>
  <c r="M145" i="7"/>
  <c r="N145" i="7"/>
  <c r="A146" i="7"/>
  <c r="B146" i="7"/>
  <c r="C146" i="7"/>
  <c r="D146" i="7"/>
  <c r="E146" i="7"/>
  <c r="M146" i="7"/>
  <c r="N146" i="7"/>
  <c r="A147" i="7"/>
  <c r="B147" i="7"/>
  <c r="C147" i="7"/>
  <c r="E147" i="7"/>
  <c r="F147" i="7"/>
  <c r="M147" i="7"/>
  <c r="N147" i="7"/>
  <c r="A148" i="7"/>
  <c r="B148" i="7"/>
  <c r="C148" i="7"/>
  <c r="D148" i="7"/>
  <c r="E148" i="7"/>
  <c r="F148" i="7"/>
  <c r="M148" i="7"/>
  <c r="N148" i="7"/>
  <c r="A149" i="7"/>
  <c r="B149" i="7"/>
  <c r="C149" i="7"/>
  <c r="D149" i="7"/>
  <c r="E149" i="7"/>
  <c r="F149" i="7"/>
  <c r="M149" i="7"/>
  <c r="N149" i="7"/>
  <c r="A150" i="7"/>
  <c r="B150" i="7"/>
  <c r="C150" i="7"/>
  <c r="D150" i="7"/>
  <c r="E150" i="7"/>
  <c r="F150" i="7"/>
  <c r="M150" i="7"/>
  <c r="N150" i="7"/>
  <c r="A151" i="7"/>
  <c r="B151" i="7"/>
  <c r="C151" i="7"/>
  <c r="D151" i="7"/>
  <c r="E151" i="7"/>
  <c r="F151" i="7"/>
  <c r="A152" i="7"/>
  <c r="B152" i="7"/>
  <c r="C152" i="7"/>
  <c r="D152" i="7"/>
  <c r="E152" i="7"/>
  <c r="F152" i="7"/>
  <c r="A153" i="7"/>
  <c r="B153" i="7"/>
  <c r="C153" i="7"/>
  <c r="D153" i="7"/>
  <c r="E153" i="7"/>
  <c r="F153" i="7"/>
  <c r="M153" i="7"/>
  <c r="N153" i="7"/>
  <c r="A154" i="7"/>
  <c r="B154" i="7"/>
  <c r="C154" i="7"/>
  <c r="D154" i="7"/>
  <c r="E154" i="7"/>
  <c r="M154" i="7"/>
  <c r="N154" i="7"/>
  <c r="A155" i="7"/>
  <c r="B155" i="7"/>
  <c r="C155" i="7"/>
  <c r="E155" i="7"/>
  <c r="F155" i="7"/>
  <c r="M155" i="7"/>
  <c r="N155" i="7"/>
  <c r="A156" i="7"/>
  <c r="B156" i="7"/>
  <c r="C156" i="7"/>
  <c r="E156" i="7"/>
  <c r="F156" i="7"/>
  <c r="A157" i="7"/>
  <c r="B157" i="7"/>
  <c r="C157" i="7"/>
  <c r="E157" i="7"/>
  <c r="F157" i="7"/>
  <c r="M157" i="7"/>
  <c r="N157" i="7"/>
  <c r="A158" i="7"/>
  <c r="B158" i="7"/>
  <c r="C158" i="7"/>
  <c r="D158" i="7"/>
  <c r="E158" i="7"/>
  <c r="F158" i="7"/>
  <c r="I158" i="7"/>
  <c r="M158" i="7"/>
  <c r="N158" i="7"/>
  <c r="A159" i="7"/>
  <c r="B159" i="7"/>
  <c r="C159" i="7"/>
  <c r="D159" i="7"/>
  <c r="E159" i="7"/>
  <c r="F159" i="7"/>
  <c r="A160" i="7"/>
  <c r="B160" i="7"/>
  <c r="C160" i="7"/>
  <c r="D160" i="7"/>
  <c r="E160" i="7"/>
  <c r="F160" i="7"/>
  <c r="N160" i="7"/>
  <c r="A161" i="7"/>
  <c r="B161" i="7"/>
  <c r="C161" i="7"/>
  <c r="D161" i="7"/>
  <c r="E161" i="7"/>
  <c r="F161" i="7"/>
  <c r="A162" i="7"/>
  <c r="B162" i="7"/>
  <c r="C162" i="7"/>
  <c r="D162" i="7"/>
  <c r="E162" i="7"/>
  <c r="M162" i="7"/>
  <c r="N162" i="7"/>
  <c r="A163" i="7"/>
  <c r="B163" i="7"/>
  <c r="C163" i="7"/>
  <c r="E163" i="7"/>
  <c r="F163" i="7"/>
  <c r="M163" i="7"/>
  <c r="N163" i="7"/>
  <c r="S163" i="7"/>
  <c r="A164" i="7"/>
  <c r="B164" i="7"/>
  <c r="C164" i="7"/>
  <c r="D164" i="7"/>
  <c r="E164" i="7"/>
  <c r="F164" i="7"/>
  <c r="M164" i="7"/>
  <c r="N164" i="7"/>
  <c r="A165" i="7"/>
  <c r="B165" i="7"/>
  <c r="C165" i="7"/>
  <c r="D165" i="7"/>
  <c r="E165" i="7"/>
  <c r="F165" i="7"/>
  <c r="M165" i="7"/>
  <c r="N165" i="7"/>
  <c r="A166" i="7"/>
  <c r="B166" i="7"/>
  <c r="C166" i="7"/>
  <c r="D166" i="7"/>
  <c r="E166" i="7"/>
  <c r="F166" i="7"/>
  <c r="M166" i="7"/>
  <c r="N166" i="7"/>
  <c r="A167" i="7"/>
  <c r="B167" i="7"/>
  <c r="C167" i="7"/>
  <c r="D167" i="7"/>
  <c r="E167" i="7"/>
  <c r="F167" i="7"/>
  <c r="A168" i="7"/>
  <c r="B168" i="7"/>
  <c r="C168" i="7"/>
  <c r="D168" i="7"/>
  <c r="E168" i="7"/>
  <c r="F168" i="7"/>
  <c r="M168" i="7"/>
  <c r="N168" i="7"/>
  <c r="A169" i="7"/>
  <c r="B169" i="7"/>
  <c r="C169" i="7"/>
  <c r="D169" i="7"/>
  <c r="E169" i="7"/>
  <c r="F169" i="7"/>
  <c r="M169" i="7"/>
  <c r="N169" i="7"/>
  <c r="A170" i="7"/>
  <c r="B170" i="7"/>
  <c r="C170" i="7"/>
  <c r="D170" i="7"/>
  <c r="E170" i="7"/>
  <c r="A171" i="7"/>
  <c r="B171" i="7"/>
  <c r="C171" i="7"/>
  <c r="E171" i="7"/>
  <c r="F171" i="7"/>
  <c r="M171" i="7"/>
  <c r="N171" i="7"/>
  <c r="A172" i="7"/>
  <c r="B172" i="7"/>
  <c r="C172" i="7"/>
  <c r="D172" i="7"/>
  <c r="E172" i="7"/>
  <c r="M172" i="7"/>
  <c r="N172" i="7"/>
  <c r="A173" i="7"/>
  <c r="B173" i="7"/>
  <c r="C173" i="7"/>
  <c r="D173" i="7"/>
  <c r="E173" i="7"/>
  <c r="F173" i="7"/>
  <c r="A174" i="7"/>
  <c r="B174" i="7"/>
  <c r="C174" i="7"/>
  <c r="D174" i="7"/>
  <c r="E174" i="7"/>
  <c r="F174" i="7"/>
  <c r="M174" i="7"/>
  <c r="N174" i="7"/>
  <c r="A175" i="7"/>
  <c r="B175" i="7"/>
  <c r="C175" i="7"/>
  <c r="D175" i="7"/>
  <c r="E175" i="7"/>
  <c r="F175" i="7"/>
  <c r="A176" i="7"/>
  <c r="B176" i="7"/>
  <c r="C176" i="7"/>
  <c r="D176" i="7"/>
  <c r="E176" i="7"/>
  <c r="F176" i="7"/>
  <c r="N176" i="7"/>
  <c r="A177" i="7"/>
  <c r="B177" i="7"/>
  <c r="C177" i="7"/>
  <c r="D177" i="7"/>
  <c r="E177" i="7"/>
  <c r="F177" i="7"/>
  <c r="M177" i="7"/>
  <c r="N177" i="7"/>
  <c r="A178" i="7"/>
  <c r="B178" i="7"/>
  <c r="C178" i="7"/>
  <c r="D178" i="7"/>
  <c r="E178" i="7"/>
  <c r="F178" i="7"/>
  <c r="M178" i="7"/>
  <c r="N178" i="7"/>
  <c r="A179" i="7"/>
  <c r="B179" i="7"/>
  <c r="C179" i="7"/>
  <c r="D179" i="7"/>
  <c r="E179" i="7"/>
  <c r="M179" i="7"/>
  <c r="N179" i="7"/>
  <c r="A180" i="7"/>
  <c r="B180" i="7"/>
  <c r="C180" i="7"/>
  <c r="E180" i="7"/>
  <c r="M180" i="7"/>
  <c r="N180" i="7"/>
  <c r="A181" i="7"/>
  <c r="B181" i="7"/>
  <c r="C181" i="7"/>
  <c r="E181" i="7"/>
  <c r="F181" i="7"/>
  <c r="M181" i="7"/>
  <c r="N181" i="7"/>
  <c r="A182" i="7"/>
  <c r="B182" i="7"/>
  <c r="C182" i="7"/>
  <c r="D182" i="7"/>
  <c r="E182" i="7"/>
  <c r="F182" i="7"/>
  <c r="M182" i="7"/>
  <c r="N182" i="7"/>
  <c r="A183" i="7"/>
  <c r="B183" i="7"/>
  <c r="C183" i="7"/>
  <c r="D183" i="7"/>
  <c r="E183" i="7"/>
  <c r="F183" i="7"/>
  <c r="A184" i="7"/>
  <c r="B184" i="7"/>
  <c r="C184" i="7"/>
  <c r="D184" i="7"/>
  <c r="E184" i="7"/>
  <c r="F184" i="7"/>
  <c r="M184" i="7"/>
  <c r="A185" i="7"/>
  <c r="B185" i="7"/>
  <c r="C185" i="7"/>
  <c r="D185" i="7"/>
  <c r="E185" i="7"/>
  <c r="F185" i="7"/>
  <c r="M185" i="7"/>
  <c r="A186" i="7"/>
  <c r="B186" i="7"/>
  <c r="C186" i="7"/>
  <c r="D186" i="7"/>
  <c r="E186" i="7"/>
  <c r="M186" i="7"/>
  <c r="N186" i="7"/>
  <c r="A187" i="7"/>
  <c r="B187" i="7"/>
  <c r="C187" i="7"/>
  <c r="E187" i="7"/>
  <c r="F187" i="7"/>
  <c r="M187" i="7"/>
  <c r="N187" i="7"/>
  <c r="A188" i="7"/>
  <c r="B188" i="7"/>
  <c r="C188" i="7"/>
  <c r="E188" i="7"/>
  <c r="F188" i="7"/>
  <c r="S188" i="7"/>
  <c r="A189" i="7"/>
  <c r="B189" i="7"/>
  <c r="C189" i="7"/>
  <c r="E189" i="7"/>
  <c r="F189" i="7"/>
  <c r="M189" i="7"/>
  <c r="N189" i="7"/>
  <c r="A190" i="7"/>
  <c r="B190" i="7"/>
  <c r="C190" i="7"/>
  <c r="D190" i="7"/>
  <c r="E190" i="7"/>
  <c r="F190" i="7"/>
  <c r="M190" i="7"/>
  <c r="N190" i="7"/>
  <c r="A191" i="7"/>
  <c r="B191" i="7"/>
  <c r="C191" i="7"/>
  <c r="D191" i="7"/>
  <c r="E191" i="7"/>
  <c r="F191" i="7"/>
  <c r="A192" i="7"/>
  <c r="B192" i="7"/>
  <c r="C192" i="7"/>
  <c r="D192" i="7"/>
  <c r="E192" i="7"/>
  <c r="F192" i="7"/>
  <c r="A193" i="7"/>
  <c r="B193" i="7"/>
  <c r="C193" i="7"/>
  <c r="D193" i="7"/>
  <c r="E193" i="7"/>
  <c r="F193" i="7"/>
  <c r="A194" i="7"/>
  <c r="B194" i="7"/>
  <c r="C194" i="7"/>
  <c r="D194" i="7"/>
  <c r="E194" i="7"/>
  <c r="M194" i="7"/>
  <c r="N194" i="7"/>
  <c r="A195" i="7"/>
  <c r="B195" i="7"/>
  <c r="C195" i="7"/>
  <c r="E195" i="7"/>
  <c r="M195" i="7"/>
  <c r="N195" i="7"/>
  <c r="A196" i="7"/>
  <c r="B196" i="7"/>
  <c r="C196" i="7"/>
  <c r="D196" i="7"/>
  <c r="E196" i="7"/>
  <c r="A197" i="7"/>
  <c r="B197" i="7"/>
  <c r="C197" i="7"/>
  <c r="D197" i="7"/>
  <c r="E197" i="7"/>
  <c r="F197" i="7"/>
  <c r="A198" i="7"/>
  <c r="B198" i="7"/>
  <c r="C198" i="7"/>
  <c r="D198" i="7"/>
  <c r="E198" i="7"/>
  <c r="F198" i="7"/>
  <c r="M198" i="7"/>
  <c r="N198" i="7"/>
  <c r="A199" i="7"/>
  <c r="B199" i="7"/>
  <c r="C199" i="7"/>
  <c r="D199" i="7"/>
  <c r="E199" i="7"/>
  <c r="F199" i="7"/>
  <c r="M199" i="7"/>
  <c r="A200" i="7"/>
  <c r="B200" i="7"/>
  <c r="C200" i="7"/>
  <c r="D200" i="7"/>
  <c r="E200" i="7"/>
  <c r="F200" i="7"/>
  <c r="M200" i="7"/>
  <c r="A201" i="7"/>
  <c r="B201" i="7"/>
  <c r="C201" i="7"/>
  <c r="D201" i="7"/>
  <c r="E201" i="7"/>
  <c r="F201" i="7"/>
  <c r="A202" i="7"/>
  <c r="B202" i="7"/>
  <c r="C202" i="7"/>
  <c r="D202" i="7"/>
  <c r="E202" i="7"/>
  <c r="M202" i="7"/>
  <c r="N202" i="7"/>
  <c r="A203" i="7"/>
  <c r="B203" i="7"/>
  <c r="C203" i="7"/>
  <c r="E203" i="7"/>
  <c r="F203" i="7"/>
  <c r="M203" i="7"/>
  <c r="N203" i="7"/>
  <c r="A204" i="7"/>
  <c r="B204" i="7"/>
  <c r="C204" i="7"/>
  <c r="E204" i="7"/>
  <c r="F204" i="7"/>
  <c r="M204" i="7"/>
  <c r="N204" i="7"/>
  <c r="A205" i="7"/>
  <c r="B205" i="7"/>
  <c r="C205" i="7"/>
  <c r="D205" i="7"/>
  <c r="E205" i="7"/>
  <c r="F205" i="7"/>
  <c r="A206" i="7"/>
  <c r="B206" i="7"/>
  <c r="C206" i="7"/>
  <c r="D206" i="7"/>
  <c r="E206" i="7"/>
  <c r="F206" i="7"/>
  <c r="A207" i="7"/>
  <c r="B207" i="7"/>
  <c r="C207" i="7"/>
  <c r="D207" i="7"/>
  <c r="E207" i="7"/>
  <c r="F207" i="7"/>
  <c r="M207" i="7"/>
  <c r="N207" i="7"/>
  <c r="A208" i="7"/>
  <c r="B208" i="7"/>
  <c r="C208" i="7"/>
  <c r="D208" i="7"/>
  <c r="E208" i="7"/>
  <c r="F208" i="7"/>
  <c r="A209" i="7"/>
  <c r="B209" i="7"/>
  <c r="C209" i="7"/>
  <c r="D209" i="7"/>
  <c r="E209" i="7"/>
  <c r="A210" i="7"/>
  <c r="B210" i="7"/>
  <c r="C210" i="7"/>
  <c r="E210" i="7"/>
  <c r="F210" i="7"/>
  <c r="M210" i="7"/>
  <c r="N210" i="7"/>
  <c r="T210" i="7"/>
  <c r="A211" i="7"/>
  <c r="B211" i="7"/>
  <c r="C211" i="7"/>
  <c r="D211" i="7"/>
  <c r="E211" i="7"/>
  <c r="M211" i="7"/>
  <c r="N211" i="7"/>
  <c r="A212" i="7"/>
  <c r="B212" i="7"/>
  <c r="C212" i="7"/>
  <c r="D212" i="7"/>
  <c r="E212" i="7"/>
  <c r="F212" i="7"/>
  <c r="M212" i="7"/>
  <c r="N212" i="7"/>
  <c r="A213" i="7"/>
  <c r="B213" i="7"/>
  <c r="C213" i="7"/>
  <c r="D213" i="7"/>
  <c r="E213" i="7"/>
  <c r="F213" i="7"/>
  <c r="M213" i="7"/>
  <c r="N213" i="7"/>
  <c r="A214" i="7"/>
  <c r="B214" i="7"/>
  <c r="C214" i="7"/>
  <c r="D214" i="7"/>
  <c r="E214" i="7"/>
  <c r="F214" i="7"/>
  <c r="A215" i="7"/>
  <c r="B215" i="7"/>
  <c r="C215" i="7"/>
  <c r="D215" i="7"/>
  <c r="E215" i="7"/>
  <c r="F215" i="7"/>
  <c r="M215" i="7"/>
  <c r="N215" i="7"/>
  <c r="A216" i="7"/>
  <c r="B216" i="7"/>
  <c r="C216" i="7"/>
  <c r="D216" i="7"/>
  <c r="E216" i="7"/>
  <c r="F216" i="7"/>
  <c r="A217" i="7"/>
  <c r="B217" i="7"/>
  <c r="C217" i="7"/>
  <c r="D217" i="7"/>
  <c r="E217" i="7"/>
  <c r="A218" i="7"/>
  <c r="B218" i="7"/>
  <c r="C218" i="7"/>
  <c r="E218" i="7"/>
  <c r="F218" i="7"/>
  <c r="M218" i="7"/>
  <c r="N218" i="7"/>
  <c r="A219" i="7"/>
  <c r="B219" i="7"/>
  <c r="C219" i="7"/>
  <c r="D219" i="7"/>
  <c r="E219" i="7"/>
  <c r="M219" i="7"/>
  <c r="N219" i="7"/>
  <c r="A220" i="7"/>
  <c r="B220" i="7"/>
  <c r="C220" i="7"/>
  <c r="E220" i="7"/>
  <c r="F220" i="7"/>
  <c r="A221" i="7"/>
  <c r="B221" i="7"/>
  <c r="C221" i="7"/>
  <c r="D221" i="7"/>
  <c r="E221" i="7"/>
  <c r="F221" i="7"/>
  <c r="M221" i="7"/>
  <c r="N221" i="7"/>
  <c r="A222" i="7"/>
  <c r="B222" i="7"/>
  <c r="C222" i="7"/>
  <c r="D222" i="7"/>
  <c r="E222" i="7"/>
  <c r="F222" i="7"/>
  <c r="A223" i="7"/>
  <c r="B223" i="7"/>
  <c r="C223" i="7"/>
  <c r="D223" i="7"/>
  <c r="E223" i="7"/>
  <c r="F223" i="7"/>
  <c r="M223" i="7"/>
  <c r="N223" i="7"/>
  <c r="A224" i="7"/>
  <c r="B224" i="7"/>
  <c r="C224" i="7"/>
  <c r="D224" i="7"/>
  <c r="E224" i="7"/>
  <c r="F224" i="7"/>
  <c r="A225" i="7"/>
  <c r="B225" i="7"/>
  <c r="C225" i="7"/>
  <c r="D225" i="7"/>
  <c r="E225" i="7"/>
  <c r="A226" i="7"/>
  <c r="B226" i="7"/>
  <c r="C226" i="7"/>
  <c r="E226" i="7"/>
  <c r="F226" i="7"/>
  <c r="M226" i="7"/>
  <c r="N226" i="7"/>
  <c r="A227" i="7"/>
  <c r="B227" i="7"/>
  <c r="C227" i="7"/>
  <c r="D227" i="7"/>
  <c r="E227" i="7"/>
  <c r="M227" i="7"/>
  <c r="N227" i="7"/>
  <c r="A228" i="7"/>
  <c r="B228" i="7"/>
  <c r="C228" i="7"/>
  <c r="E228" i="7"/>
  <c r="F228" i="7"/>
  <c r="M228" i="7"/>
  <c r="N228" i="7"/>
  <c r="A229" i="7"/>
  <c r="B229" i="7"/>
  <c r="C229" i="7"/>
  <c r="D229" i="7"/>
  <c r="E229" i="7"/>
  <c r="F229" i="7"/>
  <c r="M229" i="7"/>
  <c r="N229" i="7"/>
  <c r="A230" i="7"/>
  <c r="B230" i="7"/>
  <c r="C230" i="7"/>
  <c r="D230" i="7"/>
  <c r="E230" i="7"/>
  <c r="F230" i="7"/>
  <c r="A231" i="7"/>
  <c r="B231" i="7"/>
  <c r="C231" i="7"/>
  <c r="D231" i="7"/>
  <c r="E231" i="7"/>
  <c r="F231" i="7"/>
  <c r="A232" i="7"/>
  <c r="B232" i="7"/>
  <c r="C232" i="7"/>
  <c r="D232" i="7"/>
  <c r="E232" i="7"/>
  <c r="F232" i="7"/>
  <c r="A233" i="7"/>
  <c r="B233" i="7"/>
  <c r="C233" i="7"/>
  <c r="D233" i="7"/>
  <c r="E233" i="7"/>
  <c r="M233" i="7"/>
  <c r="N233" i="7"/>
  <c r="A234" i="7"/>
  <c r="B234" i="7"/>
  <c r="C234" i="7"/>
  <c r="E234" i="7"/>
  <c r="F234" i="7"/>
  <c r="M234" i="7"/>
  <c r="N234" i="7"/>
  <c r="A235" i="7"/>
  <c r="B235" i="7"/>
  <c r="C235" i="7"/>
  <c r="D235" i="7"/>
  <c r="E235" i="7"/>
  <c r="A236" i="7"/>
  <c r="B236" i="7"/>
  <c r="C236" i="7"/>
  <c r="E236" i="7"/>
  <c r="F236" i="7"/>
  <c r="M236" i="7"/>
  <c r="N236" i="7"/>
  <c r="A237" i="7"/>
  <c r="B237" i="7"/>
  <c r="C237" i="7"/>
  <c r="D237" i="7"/>
  <c r="E237" i="7"/>
  <c r="F237" i="7"/>
  <c r="M237" i="7"/>
  <c r="N237" i="7"/>
  <c r="A238" i="7"/>
  <c r="B238" i="7"/>
  <c r="C238" i="7"/>
  <c r="D238" i="7"/>
  <c r="E238" i="7"/>
  <c r="F238" i="7"/>
  <c r="A239" i="7"/>
  <c r="B239" i="7"/>
  <c r="C239" i="7"/>
  <c r="D239" i="7"/>
  <c r="E239" i="7"/>
  <c r="F239" i="7"/>
  <c r="A240" i="7"/>
  <c r="B240" i="7"/>
  <c r="C240" i="7"/>
  <c r="D240" i="7"/>
  <c r="E240" i="7"/>
  <c r="F240" i="7"/>
  <c r="M240" i="7"/>
  <c r="A241" i="7"/>
  <c r="B241" i="7"/>
  <c r="C241" i="7"/>
  <c r="D241" i="7"/>
  <c r="E241" i="7"/>
  <c r="M241" i="7"/>
  <c r="N241" i="7"/>
  <c r="A242" i="7"/>
  <c r="B242" i="7"/>
  <c r="C242" i="7"/>
  <c r="E242" i="7"/>
  <c r="F242" i="7"/>
  <c r="A243" i="7"/>
  <c r="B243" i="7"/>
  <c r="C243" i="7"/>
  <c r="D243" i="7"/>
  <c r="E243" i="7"/>
  <c r="A244" i="7"/>
  <c r="B244" i="7"/>
  <c r="C244" i="7"/>
  <c r="E244" i="7"/>
  <c r="F244" i="7"/>
  <c r="M244" i="7"/>
  <c r="N244" i="7"/>
  <c r="A245" i="7"/>
  <c r="B245" i="7"/>
  <c r="C245" i="7"/>
  <c r="D245" i="7"/>
  <c r="E245" i="7"/>
  <c r="F245" i="7"/>
  <c r="M245" i="7"/>
  <c r="N245" i="7"/>
  <c r="A246" i="7"/>
  <c r="B246" i="7"/>
  <c r="C246" i="7"/>
  <c r="D246" i="7"/>
  <c r="E246" i="7"/>
  <c r="F246" i="7"/>
  <c r="A247" i="7"/>
  <c r="B247" i="7"/>
  <c r="C247" i="7"/>
  <c r="D247" i="7"/>
  <c r="E247" i="7"/>
  <c r="F247" i="7"/>
  <c r="M247" i="7"/>
  <c r="N247" i="7"/>
  <c r="S247" i="7"/>
  <c r="A248" i="7"/>
  <c r="B248" i="7"/>
  <c r="C248" i="7"/>
  <c r="D248" i="7"/>
  <c r="E248" i="7"/>
  <c r="F248" i="7"/>
  <c r="A249" i="7"/>
  <c r="B249" i="7"/>
  <c r="C249" i="7"/>
  <c r="D249" i="7"/>
  <c r="E249" i="7"/>
  <c r="A250" i="7"/>
  <c r="B250" i="7"/>
  <c r="C250" i="7"/>
  <c r="E250" i="7"/>
  <c r="F250" i="7"/>
  <c r="A251" i="7"/>
  <c r="B251" i="7"/>
  <c r="C251" i="7"/>
  <c r="D251" i="7"/>
  <c r="E251" i="7"/>
  <c r="M251" i="7"/>
  <c r="N251" i="7"/>
  <c r="A252" i="7"/>
  <c r="B252" i="7"/>
  <c r="C252" i="7"/>
  <c r="E252" i="7"/>
  <c r="F252" i="7"/>
  <c r="M252" i="7"/>
  <c r="N252" i="7"/>
  <c r="A253" i="7"/>
  <c r="B253" i="7"/>
  <c r="C253" i="7"/>
  <c r="E253" i="7"/>
  <c r="F253" i="7"/>
  <c r="M253" i="7"/>
  <c r="N253" i="7"/>
  <c r="A254" i="7"/>
  <c r="B254" i="7"/>
  <c r="C254" i="7"/>
  <c r="D254" i="7"/>
  <c r="E254" i="7"/>
  <c r="F254" i="7"/>
  <c r="A255" i="7"/>
  <c r="B255" i="7"/>
  <c r="C255" i="7"/>
  <c r="D255" i="7"/>
  <c r="E255" i="7"/>
  <c r="F255" i="7"/>
  <c r="A256" i="7"/>
  <c r="B256" i="7"/>
  <c r="C256" i="7"/>
  <c r="D256" i="7"/>
  <c r="E256" i="7"/>
  <c r="F256" i="7"/>
  <c r="S256" i="7"/>
  <c r="A257" i="7"/>
  <c r="B257" i="7"/>
  <c r="C257" i="7"/>
  <c r="D257" i="7"/>
  <c r="E257" i="7"/>
  <c r="M257" i="7"/>
  <c r="N257" i="7"/>
  <c r="A258" i="7"/>
  <c r="B258" i="7"/>
  <c r="C258" i="7"/>
  <c r="E258" i="7"/>
  <c r="F258" i="7"/>
  <c r="I258" i="7"/>
  <c r="M258" i="7"/>
  <c r="N258" i="7"/>
  <c r="A259" i="7"/>
  <c r="B259" i="7"/>
  <c r="C259" i="7"/>
  <c r="D259" i="7"/>
  <c r="E259" i="7"/>
  <c r="M259" i="7"/>
  <c r="N259" i="7"/>
  <c r="A260" i="7"/>
  <c r="B260" i="7"/>
  <c r="C260" i="7"/>
  <c r="E260" i="7"/>
  <c r="F260" i="7"/>
  <c r="M260" i="7"/>
  <c r="N260" i="7"/>
  <c r="A261" i="7"/>
  <c r="B261" i="7"/>
  <c r="C261" i="7"/>
  <c r="D261" i="7"/>
  <c r="E261" i="7"/>
  <c r="F261" i="7"/>
  <c r="A262" i="7"/>
  <c r="B262" i="7"/>
  <c r="C262" i="7"/>
  <c r="D262" i="7"/>
  <c r="E262" i="7"/>
  <c r="F262" i="7"/>
  <c r="A263" i="7"/>
  <c r="B263" i="7"/>
  <c r="C263" i="7"/>
  <c r="D263" i="7"/>
  <c r="E263" i="7"/>
  <c r="F263" i="7"/>
  <c r="M263" i="7"/>
  <c r="N263" i="7"/>
  <c r="A264" i="7"/>
  <c r="B264" i="7"/>
  <c r="C264" i="7"/>
  <c r="D264" i="7"/>
  <c r="E264" i="7"/>
  <c r="F264" i="7"/>
  <c r="T264" i="7"/>
  <c r="A265" i="7"/>
  <c r="B265" i="7"/>
  <c r="C265" i="7"/>
  <c r="D265" i="7"/>
  <c r="E265" i="7"/>
  <c r="F265" i="7"/>
  <c r="M265" i="7"/>
  <c r="N265" i="7"/>
  <c r="A266" i="7"/>
  <c r="B266" i="7"/>
  <c r="C266" i="7"/>
  <c r="E266" i="7"/>
  <c r="F266" i="7"/>
  <c r="M266" i="7"/>
  <c r="N266" i="7"/>
  <c r="A267" i="7"/>
  <c r="B267" i="7"/>
  <c r="C267" i="7"/>
  <c r="D267" i="7"/>
  <c r="E267" i="7"/>
  <c r="A268" i="7"/>
  <c r="B268" i="7"/>
  <c r="C268" i="7"/>
  <c r="E268" i="7"/>
  <c r="F268" i="7"/>
  <c r="M268" i="7"/>
  <c r="N268" i="7"/>
  <c r="A269" i="7"/>
  <c r="B269" i="7"/>
  <c r="C269" i="7"/>
  <c r="D269" i="7"/>
  <c r="E269" i="7"/>
  <c r="F269" i="7"/>
  <c r="M269" i="7"/>
  <c r="N269" i="7"/>
  <c r="A270" i="7"/>
  <c r="B270" i="7"/>
  <c r="C270" i="7"/>
  <c r="D270" i="7"/>
  <c r="E270" i="7"/>
  <c r="F270" i="7"/>
  <c r="A271" i="7"/>
  <c r="B271" i="7"/>
  <c r="C271" i="7"/>
  <c r="D271" i="7"/>
  <c r="E271" i="7"/>
  <c r="F271" i="7"/>
  <c r="A272" i="7"/>
  <c r="B272" i="7"/>
  <c r="C272" i="7"/>
  <c r="D272" i="7"/>
  <c r="E272" i="7"/>
  <c r="F272" i="7"/>
  <c r="N272" i="7"/>
  <c r="A273" i="7"/>
  <c r="B273" i="7"/>
  <c r="C273" i="7"/>
  <c r="D273" i="7"/>
  <c r="E273" i="7"/>
  <c r="M273" i="7"/>
  <c r="N273" i="7"/>
  <c r="A274" i="7"/>
  <c r="B274" i="7"/>
  <c r="C274" i="7"/>
  <c r="D274" i="7"/>
  <c r="E274" i="7"/>
  <c r="M274" i="7"/>
  <c r="N274" i="7"/>
  <c r="A275" i="7"/>
  <c r="B275" i="7"/>
  <c r="C275" i="7"/>
  <c r="D275" i="7"/>
  <c r="E275" i="7"/>
  <c r="M275" i="7"/>
  <c r="N275" i="7"/>
  <c r="A276" i="7"/>
  <c r="B276" i="7"/>
  <c r="C276" i="7"/>
  <c r="E276" i="7"/>
  <c r="F276" i="7"/>
  <c r="A277" i="7"/>
  <c r="B277" i="7"/>
  <c r="C277" i="7"/>
  <c r="D277" i="7"/>
  <c r="E277" i="7"/>
  <c r="F277" i="7"/>
  <c r="M277" i="7"/>
  <c r="N277" i="7"/>
  <c r="A278" i="7"/>
  <c r="B278" i="7"/>
  <c r="C278" i="7"/>
  <c r="D278" i="7"/>
  <c r="E278" i="7"/>
  <c r="F278" i="7"/>
  <c r="M278" i="7"/>
  <c r="N278" i="7"/>
  <c r="A279" i="7"/>
  <c r="B279" i="7"/>
  <c r="C279" i="7"/>
  <c r="D279" i="7"/>
  <c r="E279" i="7"/>
  <c r="F279" i="7"/>
  <c r="M279" i="7"/>
  <c r="A280" i="7"/>
  <c r="B280" i="7"/>
  <c r="C280" i="7"/>
  <c r="D280" i="7"/>
  <c r="E280" i="7"/>
  <c r="F280" i="7"/>
  <c r="A281" i="7"/>
  <c r="B281" i="7"/>
  <c r="C281" i="7"/>
  <c r="D281" i="7"/>
  <c r="E281" i="7"/>
  <c r="F281" i="7"/>
  <c r="A282" i="7"/>
  <c r="B282" i="7"/>
  <c r="C282" i="7"/>
  <c r="D282" i="7"/>
  <c r="E282" i="7"/>
  <c r="F282" i="7"/>
  <c r="M282" i="7"/>
  <c r="N282" i="7"/>
  <c r="A283" i="7"/>
  <c r="B283" i="7"/>
  <c r="C283" i="7"/>
  <c r="D283" i="7"/>
  <c r="E283" i="7"/>
  <c r="M283" i="7"/>
  <c r="N283" i="7"/>
  <c r="A284" i="7"/>
  <c r="B284" i="7"/>
  <c r="C284" i="7"/>
  <c r="E284" i="7"/>
  <c r="F284" i="7"/>
  <c r="A285" i="7"/>
  <c r="B285" i="7"/>
  <c r="C285" i="7"/>
  <c r="D285" i="7"/>
  <c r="E285" i="7"/>
  <c r="F285" i="7"/>
  <c r="A286" i="7"/>
  <c r="B286" i="7"/>
  <c r="C286" i="7"/>
  <c r="D286" i="7"/>
  <c r="E286" i="7"/>
  <c r="F286" i="7"/>
  <c r="M286" i="7"/>
  <c r="N286" i="7"/>
  <c r="A287" i="7"/>
  <c r="B287" i="7"/>
  <c r="C287" i="7"/>
  <c r="D287" i="7"/>
  <c r="E287" i="7"/>
  <c r="F287" i="7"/>
  <c r="M287" i="7"/>
  <c r="N287" i="7"/>
  <c r="A288" i="7"/>
  <c r="B288" i="7"/>
  <c r="C288" i="7"/>
  <c r="D288" i="7"/>
  <c r="E288" i="7"/>
  <c r="F288" i="7"/>
  <c r="S288" i="7"/>
  <c r="A289" i="7"/>
  <c r="B289" i="7"/>
  <c r="C289" i="7"/>
  <c r="D289" i="7"/>
  <c r="E289" i="7"/>
  <c r="F289" i="7"/>
  <c r="A290" i="7"/>
  <c r="B290" i="7"/>
  <c r="C290" i="7"/>
  <c r="D290" i="7"/>
  <c r="E290" i="7"/>
  <c r="F290" i="7"/>
  <c r="A291" i="7"/>
  <c r="B291" i="7"/>
  <c r="C291" i="7"/>
  <c r="D291" i="7"/>
  <c r="E291" i="7"/>
  <c r="M291" i="7"/>
  <c r="N291" i="7"/>
  <c r="A292" i="7"/>
  <c r="B292" i="7"/>
  <c r="C292" i="7"/>
  <c r="E292" i="7"/>
  <c r="F292" i="7"/>
  <c r="M292" i="7"/>
  <c r="N292" i="7"/>
  <c r="A293" i="7"/>
  <c r="B293" i="7"/>
  <c r="C293" i="7"/>
  <c r="D293" i="7"/>
  <c r="E293" i="7"/>
  <c r="F293" i="7"/>
  <c r="A294" i="7"/>
  <c r="B294" i="7"/>
  <c r="C294" i="7"/>
  <c r="D294" i="7"/>
  <c r="E294" i="7"/>
  <c r="F294" i="7"/>
  <c r="A295" i="7"/>
  <c r="B295" i="7"/>
  <c r="C295" i="7"/>
  <c r="D295" i="7"/>
  <c r="E295" i="7"/>
  <c r="F295" i="7"/>
  <c r="M295" i="7"/>
  <c r="N295" i="7"/>
  <c r="A296" i="7"/>
  <c r="B296" i="7"/>
  <c r="C296" i="7"/>
  <c r="D296" i="7"/>
  <c r="E296" i="7"/>
  <c r="F296" i="7"/>
  <c r="A297" i="7"/>
  <c r="B297" i="7"/>
  <c r="C297" i="7"/>
  <c r="D297" i="7"/>
  <c r="E297" i="7"/>
  <c r="F297" i="7"/>
  <c r="M297" i="7"/>
  <c r="N297" i="7"/>
  <c r="A298" i="7"/>
  <c r="B298" i="7"/>
  <c r="C298" i="7"/>
  <c r="D298" i="7"/>
  <c r="E298" i="7"/>
  <c r="F298" i="7"/>
  <c r="A299" i="7"/>
  <c r="B299" i="7"/>
  <c r="C299" i="7"/>
  <c r="D299" i="7"/>
  <c r="E299" i="7"/>
  <c r="A300" i="7"/>
  <c r="B300" i="7"/>
  <c r="C300" i="7"/>
  <c r="E300" i="7"/>
  <c r="F300" i="7"/>
  <c r="M300" i="7"/>
  <c r="N300" i="7"/>
  <c r="A301" i="7"/>
  <c r="B301" i="7"/>
  <c r="C301" i="7"/>
  <c r="D301" i="7"/>
  <c r="E301" i="7"/>
  <c r="F301" i="7"/>
  <c r="M301" i="7"/>
  <c r="N301" i="7"/>
  <c r="A302" i="7"/>
  <c r="B302" i="7"/>
  <c r="C302" i="7"/>
  <c r="D302" i="7"/>
  <c r="E302" i="7"/>
  <c r="F302" i="7"/>
  <c r="M302" i="7"/>
  <c r="N302" i="7"/>
  <c r="A303" i="7"/>
  <c r="B303" i="7"/>
  <c r="C303" i="7"/>
  <c r="D303" i="7"/>
  <c r="E303" i="7"/>
  <c r="F303" i="7"/>
  <c r="A304" i="7"/>
  <c r="B304" i="7"/>
  <c r="C304" i="7"/>
  <c r="D304" i="7"/>
  <c r="E304" i="7"/>
  <c r="F304" i="7"/>
  <c r="A305" i="7"/>
  <c r="B305" i="7"/>
  <c r="C305" i="7"/>
  <c r="D305" i="7"/>
  <c r="E305" i="7"/>
  <c r="M305" i="7"/>
  <c r="N305" i="7"/>
  <c r="A306" i="7"/>
  <c r="B306" i="7"/>
  <c r="C306" i="7"/>
  <c r="E306" i="7"/>
  <c r="F306" i="7"/>
  <c r="M306" i="7"/>
  <c r="N306" i="7"/>
  <c r="A307" i="7"/>
  <c r="B307" i="7"/>
  <c r="C307" i="7"/>
  <c r="D307" i="7"/>
  <c r="E307" i="7"/>
  <c r="M307" i="7"/>
  <c r="N307" i="7"/>
  <c r="A308" i="7"/>
  <c r="B308" i="7"/>
  <c r="C308" i="7"/>
  <c r="E308" i="7"/>
  <c r="F308" i="7"/>
  <c r="A309" i="7"/>
  <c r="B309" i="7"/>
  <c r="C309" i="7"/>
  <c r="D309" i="7"/>
  <c r="E309" i="7"/>
  <c r="F309" i="7"/>
  <c r="A310" i="7"/>
  <c r="B310" i="7"/>
  <c r="C310" i="7"/>
  <c r="D310" i="7"/>
  <c r="E310" i="7"/>
  <c r="F310" i="7"/>
  <c r="N310" i="7"/>
  <c r="A311" i="7"/>
  <c r="B311" i="7"/>
  <c r="C311" i="7"/>
  <c r="D311" i="7"/>
  <c r="E311" i="7"/>
  <c r="F311" i="7"/>
  <c r="A312" i="7"/>
  <c r="B312" i="7"/>
  <c r="C312" i="7"/>
  <c r="D312" i="7"/>
  <c r="E312" i="7"/>
  <c r="F312" i="7"/>
  <c r="A313" i="7"/>
  <c r="B313" i="7"/>
  <c r="C313" i="7"/>
  <c r="D313" i="7"/>
  <c r="E313" i="7"/>
  <c r="F313" i="7"/>
  <c r="M313" i="7"/>
  <c r="N313" i="7"/>
  <c r="A314" i="7"/>
  <c r="B314" i="7"/>
  <c r="C314" i="7"/>
  <c r="D314" i="7"/>
  <c r="E314" i="7"/>
  <c r="F314" i="7"/>
  <c r="M314" i="7"/>
  <c r="N314" i="7"/>
  <c r="A315" i="7"/>
  <c r="B315" i="7"/>
  <c r="C315" i="7"/>
  <c r="D315" i="7"/>
  <c r="E315" i="7"/>
  <c r="M315" i="7"/>
  <c r="N315" i="7"/>
  <c r="A316" i="7"/>
  <c r="B316" i="7"/>
  <c r="C316" i="7"/>
  <c r="E316" i="7"/>
  <c r="F316" i="7"/>
  <c r="M316" i="7"/>
  <c r="N316" i="7"/>
  <c r="A317" i="7"/>
  <c r="B317" i="7"/>
  <c r="C317" i="7"/>
  <c r="D317" i="7"/>
  <c r="E317" i="7"/>
  <c r="F317" i="7"/>
  <c r="M317" i="7"/>
  <c r="N317" i="7"/>
  <c r="A318" i="7"/>
  <c r="B318" i="7"/>
  <c r="C318" i="7"/>
  <c r="D318" i="7"/>
  <c r="E318" i="7"/>
  <c r="F318" i="7"/>
  <c r="M318" i="7"/>
  <c r="N318" i="7"/>
  <c r="A319" i="7"/>
  <c r="B319" i="7"/>
  <c r="C319" i="7"/>
  <c r="D319" i="7"/>
  <c r="E319" i="7"/>
  <c r="F319" i="7"/>
  <c r="N319" i="7"/>
  <c r="A320" i="7"/>
  <c r="B320" i="7"/>
  <c r="C320" i="7"/>
  <c r="D320" i="7"/>
  <c r="E320" i="7"/>
  <c r="F320" i="7"/>
  <c r="A321" i="7"/>
  <c r="B321" i="7"/>
  <c r="C321" i="7"/>
  <c r="D321" i="7"/>
  <c r="E321" i="7"/>
  <c r="F321" i="7"/>
  <c r="M321" i="7"/>
  <c r="N321" i="7"/>
  <c r="A322" i="7"/>
  <c r="B322" i="7"/>
  <c r="C322" i="7"/>
  <c r="D322" i="7"/>
  <c r="E322" i="7"/>
  <c r="F322" i="7"/>
  <c r="M322" i="7"/>
  <c r="N322" i="7"/>
  <c r="A323" i="7"/>
  <c r="B323" i="7"/>
  <c r="C323" i="7"/>
  <c r="D323" i="7"/>
  <c r="E323" i="7"/>
  <c r="M323" i="7"/>
  <c r="N323" i="7"/>
  <c r="A324" i="7"/>
  <c r="B324" i="7"/>
  <c r="C324" i="7"/>
  <c r="E324" i="7"/>
  <c r="F324" i="7"/>
  <c r="M324" i="7"/>
  <c r="N324" i="7"/>
  <c r="A325" i="7"/>
  <c r="B325" i="7"/>
  <c r="C325" i="7"/>
  <c r="E325" i="7"/>
  <c r="F325" i="7"/>
  <c r="A326" i="7"/>
  <c r="B326" i="7"/>
  <c r="C326" i="7"/>
  <c r="D326" i="7"/>
  <c r="E326" i="7"/>
  <c r="F326" i="7"/>
  <c r="N326" i="7"/>
  <c r="A327" i="7"/>
  <c r="B327" i="7"/>
  <c r="C327" i="7"/>
  <c r="D327" i="7"/>
  <c r="E327" i="7"/>
  <c r="F327" i="7"/>
  <c r="A328" i="7"/>
  <c r="B328" i="7"/>
  <c r="C328" i="7"/>
  <c r="D328" i="7"/>
  <c r="E328" i="7"/>
  <c r="F328" i="7"/>
  <c r="A329" i="7"/>
  <c r="B329" i="7"/>
  <c r="C329" i="7"/>
  <c r="D329" i="7"/>
  <c r="E329" i="7"/>
  <c r="F329" i="7"/>
  <c r="M329" i="7"/>
  <c r="N329" i="7"/>
  <c r="A330" i="7"/>
  <c r="B330" i="7"/>
  <c r="C330" i="7"/>
  <c r="D330" i="7"/>
  <c r="E330" i="7"/>
  <c r="M330" i="7"/>
  <c r="N330" i="7"/>
  <c r="A331" i="7"/>
  <c r="B331" i="7"/>
  <c r="C331" i="7"/>
  <c r="D331" i="7"/>
  <c r="E331" i="7"/>
  <c r="M331" i="7"/>
  <c r="N331" i="7"/>
  <c r="A332" i="7"/>
  <c r="B332" i="7"/>
  <c r="C332" i="7"/>
  <c r="E332" i="7"/>
  <c r="F332" i="7"/>
  <c r="A333" i="7"/>
  <c r="B333" i="7"/>
  <c r="C333" i="7"/>
  <c r="D333" i="7"/>
  <c r="E333" i="7"/>
  <c r="F333" i="7"/>
  <c r="M333" i="7"/>
  <c r="N333" i="7"/>
  <c r="A334" i="7"/>
  <c r="B334" i="7"/>
  <c r="C334" i="7"/>
  <c r="D334" i="7"/>
  <c r="E334" i="7"/>
  <c r="F334" i="7"/>
  <c r="N334" i="7"/>
  <c r="A335" i="7"/>
  <c r="B335" i="7"/>
  <c r="C335" i="7"/>
  <c r="D335" i="7"/>
  <c r="E335" i="7"/>
  <c r="F335" i="7"/>
  <c r="N335" i="7"/>
  <c r="A336" i="7"/>
  <c r="B336" i="7"/>
  <c r="C336" i="7"/>
  <c r="D336" i="7"/>
  <c r="E336" i="7"/>
  <c r="F336" i="7"/>
  <c r="A337" i="7"/>
  <c r="B337" i="7"/>
  <c r="C337" i="7"/>
  <c r="D337" i="7"/>
  <c r="E337" i="7"/>
  <c r="F337" i="7"/>
  <c r="M337" i="7"/>
  <c r="N337" i="7"/>
  <c r="A338" i="7"/>
  <c r="B338" i="7"/>
  <c r="C338" i="7"/>
  <c r="E338" i="7"/>
  <c r="F338" i="7"/>
  <c r="M338" i="7"/>
  <c r="N338" i="7"/>
  <c r="A339" i="7"/>
  <c r="B339" i="7"/>
  <c r="C339" i="7"/>
  <c r="E339" i="7"/>
  <c r="F339" i="7"/>
  <c r="M339" i="7"/>
  <c r="N339" i="7"/>
  <c r="A340" i="7"/>
  <c r="B340" i="7"/>
  <c r="C340" i="7"/>
  <c r="E340" i="7"/>
  <c r="F340" i="7"/>
  <c r="M340" i="7"/>
  <c r="N340" i="7"/>
  <c r="A341" i="7"/>
  <c r="B341" i="7"/>
  <c r="C341" i="7"/>
  <c r="D341" i="7"/>
  <c r="E341" i="7"/>
  <c r="F341" i="7"/>
  <c r="M341" i="7"/>
  <c r="N341" i="7"/>
  <c r="A342" i="7"/>
  <c r="B342" i="7"/>
  <c r="C342" i="7"/>
  <c r="D342" i="7"/>
  <c r="E342" i="7"/>
  <c r="F342" i="7"/>
  <c r="A343" i="7"/>
  <c r="B343" i="7"/>
  <c r="C343" i="7"/>
  <c r="D343" i="7"/>
  <c r="E343" i="7"/>
  <c r="F343" i="7"/>
  <c r="A344" i="7"/>
  <c r="B344" i="7"/>
  <c r="C344" i="7"/>
  <c r="D344" i="7"/>
  <c r="E344" i="7"/>
  <c r="F344" i="7"/>
  <c r="A345" i="7"/>
  <c r="B345" i="7"/>
  <c r="C345" i="7"/>
  <c r="D345" i="7"/>
  <c r="E345" i="7"/>
  <c r="M345" i="7"/>
  <c r="N345" i="7"/>
  <c r="A346" i="7"/>
  <c r="B346" i="7"/>
  <c r="C346" i="7"/>
  <c r="D346" i="7"/>
  <c r="E346" i="7"/>
  <c r="M346" i="7"/>
  <c r="N346" i="7"/>
  <c r="A347" i="7"/>
  <c r="B347" i="7"/>
  <c r="C347" i="7"/>
  <c r="D347" i="7"/>
  <c r="E347" i="7"/>
  <c r="M347" i="7"/>
  <c r="N347" i="7"/>
  <c r="A348" i="7"/>
  <c r="B348" i="7"/>
  <c r="C348" i="7"/>
  <c r="E348" i="7"/>
  <c r="F348" i="7"/>
  <c r="A349" i="7"/>
  <c r="B349" i="7"/>
  <c r="C349" i="7"/>
  <c r="D349" i="7"/>
  <c r="E349" i="7"/>
  <c r="F349" i="7"/>
  <c r="M349" i="7"/>
  <c r="N349" i="7"/>
  <c r="A350" i="7"/>
  <c r="B350" i="7"/>
  <c r="C350" i="7"/>
  <c r="D350" i="7"/>
  <c r="E350" i="7"/>
  <c r="F350" i="7"/>
  <c r="N350" i="7"/>
  <c r="A351" i="7"/>
  <c r="B351" i="7"/>
  <c r="C351" i="7"/>
  <c r="D351" i="7"/>
  <c r="E351" i="7"/>
  <c r="A352" i="7"/>
  <c r="B352" i="7"/>
  <c r="C352" i="7"/>
  <c r="E352" i="7"/>
  <c r="F352" i="7"/>
  <c r="A353" i="7"/>
  <c r="B353" i="7"/>
  <c r="C353" i="7"/>
  <c r="D353" i="7"/>
  <c r="E353" i="7"/>
  <c r="M353" i="7"/>
  <c r="N353" i="7"/>
  <c r="A354" i="7"/>
  <c r="B354" i="7"/>
  <c r="C354" i="7"/>
  <c r="D354" i="7"/>
  <c r="E354" i="7"/>
  <c r="M354" i="7"/>
  <c r="N354" i="7"/>
  <c r="A355" i="7"/>
  <c r="B355" i="7"/>
  <c r="C355" i="7"/>
  <c r="D355" i="7"/>
  <c r="E355" i="7"/>
  <c r="M355" i="7"/>
  <c r="N355" i="7"/>
  <c r="A356" i="7"/>
  <c r="B356" i="7"/>
  <c r="C356" i="7"/>
  <c r="E356" i="7"/>
  <c r="F356" i="7"/>
  <c r="M356" i="7"/>
  <c r="A357" i="7"/>
  <c r="B357" i="7"/>
  <c r="C357" i="7"/>
  <c r="D357" i="7"/>
  <c r="E357" i="7"/>
  <c r="F357" i="7"/>
  <c r="M357" i="7"/>
  <c r="N357" i="7"/>
  <c r="A358" i="7"/>
  <c r="B358" i="7"/>
  <c r="C358" i="7"/>
  <c r="D358" i="7"/>
  <c r="E358" i="7"/>
  <c r="F358" i="7"/>
  <c r="M358" i="7"/>
  <c r="A359" i="7"/>
  <c r="B359" i="7"/>
  <c r="C359" i="7"/>
  <c r="D359" i="7"/>
  <c r="E359" i="7"/>
  <c r="M359" i="7"/>
  <c r="N359" i="7"/>
  <c r="A360" i="7"/>
  <c r="B360" i="7"/>
  <c r="C360" i="7"/>
  <c r="E360" i="7"/>
  <c r="F360" i="7"/>
  <c r="A361" i="7"/>
  <c r="B361" i="7"/>
  <c r="C361" i="7"/>
  <c r="D361" i="7"/>
  <c r="E361" i="7"/>
  <c r="A362" i="7"/>
  <c r="B362" i="7"/>
  <c r="C362" i="7"/>
  <c r="D362" i="7"/>
  <c r="E362" i="7"/>
  <c r="M362" i="7"/>
  <c r="N362" i="7"/>
  <c r="A363" i="7"/>
  <c r="B363" i="7"/>
  <c r="C363" i="7"/>
  <c r="D363" i="7"/>
  <c r="E363" i="7"/>
  <c r="M363" i="7"/>
  <c r="N363" i="7"/>
  <c r="A364" i="7"/>
  <c r="B364" i="7"/>
  <c r="C364" i="7"/>
  <c r="E364" i="7"/>
  <c r="F364" i="7"/>
  <c r="A365" i="7"/>
  <c r="B365" i="7"/>
  <c r="C365" i="7"/>
  <c r="D365" i="7"/>
  <c r="E365" i="7"/>
  <c r="F365" i="7"/>
  <c r="M365" i="7"/>
  <c r="N365" i="7"/>
  <c r="A366" i="7"/>
  <c r="B366" i="7"/>
  <c r="C366" i="7"/>
  <c r="D366" i="7"/>
  <c r="E366" i="7"/>
  <c r="F366" i="7"/>
  <c r="N366" i="7"/>
  <c r="A367" i="7"/>
  <c r="B367" i="7"/>
  <c r="C367" i="7"/>
  <c r="D367" i="7"/>
  <c r="E367" i="7"/>
  <c r="A368" i="7"/>
  <c r="B368" i="7"/>
  <c r="C368" i="7"/>
  <c r="E368" i="7"/>
  <c r="F368" i="7"/>
  <c r="A369" i="7"/>
  <c r="B369" i="7"/>
  <c r="C369" i="7"/>
  <c r="D369" i="7"/>
  <c r="E369" i="7"/>
  <c r="M369" i="7"/>
  <c r="N369" i="7"/>
  <c r="A370" i="7"/>
  <c r="B370" i="7"/>
  <c r="C370" i="7"/>
  <c r="D370" i="7"/>
  <c r="E370" i="7"/>
  <c r="M370" i="7"/>
  <c r="N370" i="7"/>
  <c r="A371" i="7"/>
  <c r="B371" i="7"/>
  <c r="C371" i="7"/>
  <c r="D371" i="7"/>
  <c r="E371" i="7"/>
  <c r="M371" i="7"/>
  <c r="N371" i="7"/>
  <c r="A372" i="7"/>
  <c r="B372" i="7"/>
  <c r="C372" i="7"/>
  <c r="E372" i="7"/>
  <c r="F372" i="7"/>
  <c r="A373" i="7"/>
  <c r="B373" i="7"/>
  <c r="C373" i="7"/>
  <c r="D373" i="7"/>
  <c r="E373" i="7"/>
  <c r="F373" i="7"/>
  <c r="M373" i="7"/>
  <c r="N373" i="7"/>
  <c r="A374" i="7"/>
  <c r="B374" i="7"/>
  <c r="C374" i="7"/>
  <c r="D374" i="7"/>
  <c r="E374" i="7"/>
  <c r="F374" i="7"/>
  <c r="N374" i="7"/>
  <c r="A375" i="7"/>
  <c r="B375" i="7"/>
  <c r="C375" i="7"/>
  <c r="D375" i="7"/>
  <c r="E375" i="7"/>
  <c r="A376" i="7"/>
  <c r="B376" i="7"/>
  <c r="C376" i="7"/>
  <c r="E376" i="7"/>
  <c r="F376" i="7"/>
  <c r="A377" i="7"/>
  <c r="B377" i="7"/>
  <c r="C377" i="7"/>
  <c r="D377" i="7"/>
  <c r="E377" i="7"/>
  <c r="M377" i="7"/>
  <c r="N377" i="7"/>
  <c r="A378" i="7"/>
  <c r="B378" i="7"/>
  <c r="C378" i="7"/>
  <c r="D378" i="7"/>
  <c r="E378" i="7"/>
  <c r="M378" i="7"/>
  <c r="N378" i="7"/>
  <c r="A379" i="7"/>
  <c r="B379" i="7"/>
  <c r="C379" i="7"/>
  <c r="D379" i="7"/>
  <c r="E379" i="7"/>
  <c r="M379" i="7"/>
  <c r="N379" i="7"/>
  <c r="A380" i="7"/>
  <c r="B380" i="7"/>
  <c r="C380" i="7"/>
  <c r="E380" i="7"/>
  <c r="F380" i="7"/>
  <c r="A381" i="7"/>
  <c r="B381" i="7"/>
  <c r="C381" i="7"/>
  <c r="D381" i="7"/>
  <c r="E381" i="7"/>
  <c r="F381" i="7"/>
  <c r="M381" i="7"/>
  <c r="N381" i="7"/>
  <c r="A382" i="7"/>
  <c r="B382" i="7"/>
  <c r="C382" i="7"/>
  <c r="D382" i="7"/>
  <c r="E382" i="7"/>
  <c r="F382" i="7"/>
  <c r="N382" i="7"/>
  <c r="A383" i="7"/>
  <c r="B383" i="7"/>
  <c r="C383" i="7"/>
  <c r="D383" i="7"/>
  <c r="E383" i="7"/>
  <c r="F383" i="7"/>
  <c r="M383" i="7"/>
  <c r="N383" i="7"/>
  <c r="A384" i="7"/>
  <c r="B384" i="7"/>
  <c r="C384" i="7"/>
  <c r="D384" i="7"/>
  <c r="E384" i="7"/>
  <c r="F384" i="7"/>
  <c r="A385" i="7"/>
  <c r="B385" i="7"/>
  <c r="C385" i="7"/>
  <c r="D385" i="7"/>
  <c r="E385" i="7"/>
  <c r="M385" i="7"/>
  <c r="N385" i="7"/>
  <c r="A386" i="7"/>
  <c r="B386" i="7"/>
  <c r="C386" i="7"/>
  <c r="E386" i="7"/>
  <c r="M386" i="7"/>
  <c r="N386" i="7"/>
  <c r="A387" i="7"/>
  <c r="B387" i="7"/>
  <c r="C387" i="7"/>
  <c r="E387" i="7"/>
  <c r="M387" i="7"/>
  <c r="N387" i="7"/>
  <c r="S387" i="7"/>
  <c r="A388" i="7"/>
  <c r="B388" i="7"/>
  <c r="C388" i="7"/>
  <c r="E388" i="7"/>
  <c r="F388" i="7"/>
  <c r="M388" i="7"/>
  <c r="N388" i="7"/>
  <c r="A389" i="7"/>
  <c r="B389" i="7"/>
  <c r="C389" i="7"/>
  <c r="D389" i="7"/>
  <c r="E389" i="7"/>
  <c r="F389" i="7"/>
  <c r="M389" i="7"/>
  <c r="N389" i="7"/>
  <c r="A390" i="7"/>
  <c r="B390" i="7"/>
  <c r="C390" i="7"/>
  <c r="D390" i="7"/>
  <c r="E390" i="7"/>
  <c r="F390" i="7"/>
  <c r="N390" i="7"/>
  <c r="A391" i="7"/>
  <c r="B391" i="7"/>
  <c r="C391" i="7"/>
  <c r="D391" i="7"/>
  <c r="E391" i="7"/>
  <c r="F391" i="7"/>
  <c r="N391" i="7"/>
  <c r="A392" i="7"/>
  <c r="B392" i="7"/>
  <c r="C392" i="7"/>
  <c r="D392" i="7"/>
  <c r="E392" i="7"/>
  <c r="F392" i="7"/>
  <c r="A393" i="7"/>
  <c r="B393" i="7"/>
  <c r="C393" i="7"/>
  <c r="D393" i="7"/>
  <c r="E393" i="7"/>
  <c r="M393" i="7"/>
  <c r="N393" i="7"/>
  <c r="A394" i="7"/>
  <c r="B394" i="7"/>
  <c r="C394" i="7"/>
  <c r="E394" i="7"/>
  <c r="M394" i="7"/>
  <c r="N394" i="7"/>
  <c r="A395" i="7"/>
  <c r="B395" i="7"/>
  <c r="C395" i="7"/>
  <c r="E395" i="7"/>
  <c r="M395" i="7"/>
  <c r="N395" i="7"/>
  <c r="A396" i="7"/>
  <c r="B396" i="7"/>
  <c r="C396" i="7"/>
  <c r="E396" i="7"/>
  <c r="F396" i="7"/>
  <c r="A397" i="7"/>
  <c r="B397" i="7"/>
  <c r="C397" i="7"/>
  <c r="D397" i="7"/>
  <c r="E397" i="7"/>
  <c r="F397" i="7"/>
  <c r="M397" i="7"/>
  <c r="N397" i="7"/>
  <c r="A398" i="7"/>
  <c r="B398" i="7"/>
  <c r="C398" i="7"/>
  <c r="D398" i="7"/>
  <c r="E398" i="7"/>
  <c r="F398" i="7"/>
  <c r="A399" i="7"/>
  <c r="B399" i="7"/>
  <c r="C399" i="7"/>
  <c r="D399" i="7"/>
  <c r="E399" i="7"/>
  <c r="M399" i="7"/>
  <c r="A400" i="7"/>
  <c r="B400" i="7"/>
  <c r="C400" i="7"/>
  <c r="E400" i="7"/>
  <c r="F400" i="7"/>
  <c r="A401" i="7"/>
  <c r="B401" i="7"/>
  <c r="C401" i="7"/>
  <c r="D401" i="7"/>
  <c r="E401" i="7"/>
  <c r="M401" i="7"/>
  <c r="N401" i="7"/>
  <c r="A402" i="7"/>
  <c r="B402" i="7"/>
  <c r="C402" i="7"/>
  <c r="E402" i="7"/>
  <c r="M402" i="7"/>
  <c r="N402" i="7"/>
  <c r="A403" i="7"/>
  <c r="B403" i="7"/>
  <c r="C403" i="7"/>
  <c r="E403" i="7"/>
  <c r="M403" i="7"/>
  <c r="N403" i="7"/>
  <c r="A404" i="7"/>
  <c r="B404" i="7"/>
  <c r="C404" i="7"/>
  <c r="E404" i="7"/>
  <c r="F404" i="7"/>
  <c r="A405" i="7"/>
  <c r="B405" i="7"/>
  <c r="C405" i="7"/>
  <c r="D405" i="7"/>
  <c r="E405" i="7"/>
  <c r="F405" i="7"/>
  <c r="M405" i="7"/>
  <c r="N405" i="7"/>
  <c r="A406" i="7"/>
  <c r="B406" i="7"/>
  <c r="C406" i="7"/>
  <c r="D406" i="7"/>
  <c r="E406" i="7"/>
  <c r="F406" i="7"/>
  <c r="A407" i="7"/>
  <c r="B407" i="7"/>
  <c r="C407" i="7"/>
  <c r="D407" i="7"/>
  <c r="E407" i="7"/>
  <c r="A408" i="7"/>
  <c r="B408" i="7"/>
  <c r="C408" i="7"/>
  <c r="E408" i="7"/>
  <c r="F408" i="7"/>
  <c r="A409" i="7"/>
  <c r="B409" i="7"/>
  <c r="C409" i="7"/>
  <c r="D409" i="7"/>
  <c r="E409" i="7"/>
  <c r="M409" i="7"/>
  <c r="N409" i="7"/>
  <c r="A410" i="7"/>
  <c r="B410" i="7"/>
  <c r="C410" i="7"/>
  <c r="E410" i="7"/>
  <c r="M410" i="7"/>
  <c r="N410" i="7"/>
  <c r="A411" i="7"/>
  <c r="B411" i="7"/>
  <c r="C411" i="7"/>
  <c r="E411" i="7"/>
  <c r="A412" i="7"/>
  <c r="B412" i="7"/>
  <c r="C412" i="7"/>
  <c r="E412" i="7"/>
  <c r="F412" i="7"/>
  <c r="M412" i="7"/>
  <c r="A413" i="7"/>
  <c r="B413" i="7"/>
  <c r="C413" i="7"/>
  <c r="D413" i="7"/>
  <c r="E413" i="7"/>
  <c r="F413" i="7"/>
  <c r="M413" i="7"/>
  <c r="N413" i="7"/>
  <c r="A414" i="7"/>
  <c r="B414" i="7"/>
  <c r="C414" i="7"/>
  <c r="D414" i="7"/>
  <c r="E414" i="7"/>
  <c r="F414" i="7"/>
  <c r="A415" i="7"/>
  <c r="B415" i="7"/>
  <c r="C415" i="7"/>
  <c r="D415" i="7"/>
  <c r="E415" i="7"/>
  <c r="F415" i="7"/>
  <c r="A416" i="7"/>
  <c r="B416" i="7"/>
  <c r="C416" i="7"/>
  <c r="D416" i="7"/>
  <c r="E416" i="7"/>
  <c r="F416" i="7"/>
  <c r="A417" i="7"/>
  <c r="B417" i="7"/>
  <c r="C417" i="7"/>
  <c r="D417" i="7"/>
  <c r="E417" i="7"/>
  <c r="M417" i="7"/>
  <c r="N417" i="7"/>
  <c r="A418" i="7"/>
  <c r="B418" i="7"/>
  <c r="C418" i="7"/>
  <c r="D418" i="7"/>
  <c r="E418" i="7"/>
  <c r="M418" i="7"/>
  <c r="A419" i="7"/>
  <c r="B419" i="7"/>
  <c r="C419" i="7"/>
  <c r="D419" i="7"/>
  <c r="E419" i="7"/>
  <c r="M419" i="7"/>
  <c r="N419" i="7"/>
  <c r="A420" i="7"/>
  <c r="B420" i="7"/>
  <c r="C420" i="7"/>
  <c r="E420" i="7"/>
  <c r="F420" i="7"/>
  <c r="A421" i="7"/>
  <c r="B421" i="7"/>
  <c r="C421" i="7"/>
  <c r="D421" i="7"/>
  <c r="E421" i="7"/>
  <c r="F421" i="7"/>
  <c r="A422" i="7"/>
  <c r="B422" i="7"/>
  <c r="C422" i="7"/>
  <c r="D422" i="7"/>
  <c r="E422" i="7"/>
  <c r="F422" i="7"/>
  <c r="V422" i="7"/>
  <c r="A423" i="7"/>
  <c r="B423" i="7"/>
  <c r="C423" i="7"/>
  <c r="D423" i="7"/>
  <c r="E423" i="7"/>
  <c r="F423" i="7"/>
  <c r="A424" i="7"/>
  <c r="B424" i="7"/>
  <c r="C424" i="7"/>
  <c r="D424" i="7"/>
  <c r="E424" i="7"/>
  <c r="F424" i="7"/>
  <c r="A425" i="7"/>
  <c r="B425" i="7"/>
  <c r="C425" i="7"/>
  <c r="D425" i="7"/>
  <c r="E425" i="7"/>
  <c r="F425" i="7"/>
  <c r="M425" i="7"/>
  <c r="N425" i="7"/>
  <c r="A426" i="7"/>
  <c r="B426" i="7"/>
  <c r="C426" i="7"/>
  <c r="E426" i="7"/>
  <c r="F426" i="7"/>
  <c r="A427" i="7"/>
  <c r="B427" i="7"/>
  <c r="C427" i="7"/>
  <c r="E427" i="7"/>
  <c r="M427" i="7"/>
  <c r="N427" i="7"/>
  <c r="A428" i="7"/>
  <c r="B428" i="7"/>
  <c r="C428" i="7"/>
  <c r="E428" i="7"/>
  <c r="F428" i="7"/>
  <c r="A429" i="7"/>
  <c r="B429" i="7"/>
  <c r="C429" i="7"/>
  <c r="D429" i="7"/>
  <c r="E429" i="7"/>
  <c r="M429" i="7"/>
  <c r="A430" i="7"/>
  <c r="B430" i="7"/>
  <c r="C430" i="7"/>
  <c r="E430" i="7"/>
  <c r="F430" i="7"/>
  <c r="A431" i="7"/>
  <c r="B431" i="7"/>
  <c r="C431" i="7"/>
  <c r="D431" i="7"/>
  <c r="E431" i="7"/>
  <c r="A432" i="7"/>
  <c r="B432" i="7"/>
  <c r="C432" i="7"/>
  <c r="E432" i="7"/>
  <c r="F432" i="7"/>
  <c r="A433" i="7"/>
  <c r="B433" i="7"/>
  <c r="C433" i="7"/>
  <c r="D433" i="7"/>
  <c r="E433" i="7"/>
  <c r="M433" i="7"/>
  <c r="N433" i="7"/>
  <c r="A434" i="7"/>
  <c r="B434" i="7"/>
  <c r="C434" i="7"/>
  <c r="D434" i="7"/>
  <c r="E434" i="7"/>
  <c r="N434" i="7"/>
  <c r="A435" i="7"/>
  <c r="B435" i="7"/>
  <c r="C435" i="7"/>
  <c r="D435" i="7"/>
  <c r="E435" i="7"/>
  <c r="M435" i="7"/>
  <c r="N435" i="7"/>
  <c r="A436" i="7"/>
  <c r="B436" i="7"/>
  <c r="C436" i="7"/>
  <c r="E436" i="7"/>
  <c r="F436" i="7"/>
  <c r="N436" i="7"/>
  <c r="A437" i="7"/>
  <c r="B437" i="7"/>
  <c r="C437" i="7"/>
  <c r="D437" i="7"/>
  <c r="E437" i="7"/>
  <c r="M437" i="7"/>
  <c r="N437" i="7"/>
  <c r="A438" i="7"/>
  <c r="B438" i="7"/>
  <c r="C438" i="7"/>
  <c r="E438" i="7"/>
  <c r="F438" i="7"/>
  <c r="M438" i="7"/>
  <c r="A439" i="7"/>
  <c r="B439" i="7"/>
  <c r="C439" i="7"/>
  <c r="D439" i="7"/>
  <c r="E439" i="7"/>
  <c r="M439" i="7"/>
  <c r="N439" i="7"/>
  <c r="A440" i="7"/>
  <c r="B440" i="7"/>
  <c r="C440" i="7"/>
  <c r="D440" i="7"/>
  <c r="E440" i="7"/>
  <c r="F440" i="7"/>
  <c r="A441" i="7"/>
  <c r="B441" i="7"/>
  <c r="C441" i="7"/>
  <c r="D441" i="7"/>
  <c r="E441" i="7"/>
  <c r="M441" i="7"/>
  <c r="N441" i="7"/>
  <c r="A442" i="7"/>
  <c r="B442" i="7"/>
  <c r="C442" i="7"/>
  <c r="E442" i="7"/>
  <c r="A443" i="7"/>
  <c r="B443" i="7"/>
  <c r="C443" i="7"/>
  <c r="D443" i="7"/>
  <c r="E443" i="7"/>
  <c r="M443" i="7"/>
  <c r="N443" i="7"/>
  <c r="A444" i="7"/>
  <c r="B444" i="7"/>
  <c r="C444" i="7"/>
  <c r="E444" i="7"/>
  <c r="F444" i="7"/>
  <c r="A445" i="7"/>
  <c r="B445" i="7"/>
  <c r="C445" i="7"/>
  <c r="D445" i="7"/>
  <c r="E445" i="7"/>
  <c r="F445" i="7"/>
  <c r="M445" i="7"/>
  <c r="N445" i="7"/>
  <c r="A446" i="7"/>
  <c r="B446" i="7"/>
  <c r="C446" i="7"/>
  <c r="E446" i="7"/>
  <c r="F446" i="7"/>
  <c r="N446" i="7"/>
  <c r="A447" i="7"/>
  <c r="B447" i="7"/>
  <c r="C447" i="7"/>
  <c r="D447" i="7"/>
  <c r="E447" i="7"/>
  <c r="A448" i="7"/>
  <c r="B448" i="7"/>
  <c r="C448" i="7"/>
  <c r="E448" i="7"/>
  <c r="F448" i="7"/>
  <c r="A449" i="7"/>
  <c r="B449" i="7"/>
  <c r="C449" i="7"/>
  <c r="D449" i="7"/>
  <c r="E449" i="7"/>
  <c r="M449" i="7"/>
  <c r="N449" i="7"/>
  <c r="A450" i="7"/>
  <c r="B450" i="7"/>
  <c r="C450" i="7"/>
  <c r="D450" i="7"/>
  <c r="E450" i="7"/>
  <c r="A451" i="7"/>
  <c r="B451" i="7"/>
  <c r="C451" i="7"/>
  <c r="E451" i="7"/>
  <c r="A452" i="7"/>
  <c r="B452" i="7"/>
  <c r="C452" i="7"/>
  <c r="E452" i="7"/>
  <c r="F452" i="7"/>
  <c r="A453" i="7"/>
  <c r="B453" i="7"/>
  <c r="C453" i="7"/>
  <c r="D453" i="7"/>
  <c r="E453" i="7"/>
  <c r="M453" i="7"/>
  <c r="N453" i="7"/>
  <c r="A454" i="7"/>
  <c r="B454" i="7"/>
  <c r="C454" i="7"/>
  <c r="E454" i="7"/>
  <c r="M454" i="7"/>
  <c r="N454" i="7"/>
  <c r="A455" i="7"/>
  <c r="B455" i="7"/>
  <c r="C455" i="7"/>
  <c r="E455" i="7"/>
  <c r="F455" i="7"/>
  <c r="N455" i="7"/>
  <c r="A456" i="7"/>
  <c r="B456" i="7"/>
  <c r="C456" i="7"/>
  <c r="D456" i="7"/>
  <c r="E456" i="7"/>
  <c r="F456" i="7"/>
  <c r="A457" i="7"/>
  <c r="B457" i="7"/>
  <c r="C457" i="7"/>
  <c r="D457" i="7"/>
  <c r="E457" i="7"/>
  <c r="M457" i="7"/>
  <c r="N457" i="7"/>
  <c r="A458" i="7"/>
  <c r="B458" i="7"/>
  <c r="C458" i="7"/>
  <c r="E458" i="7"/>
  <c r="A459" i="7"/>
  <c r="B459" i="7"/>
  <c r="C459" i="7"/>
  <c r="E459" i="7"/>
  <c r="S459" i="7"/>
  <c r="A460" i="7"/>
  <c r="B460" i="7"/>
  <c r="C460" i="7"/>
  <c r="E460" i="7"/>
  <c r="F460" i="7"/>
  <c r="N460" i="7"/>
  <c r="A461" i="7"/>
  <c r="B461" i="7"/>
  <c r="C461" i="7"/>
  <c r="D461" i="7"/>
  <c r="E461" i="7"/>
  <c r="M461" i="7"/>
  <c r="N461" i="7"/>
  <c r="A462" i="7"/>
  <c r="B462" i="7"/>
  <c r="C462" i="7"/>
  <c r="E462" i="7"/>
  <c r="A463" i="7"/>
  <c r="B463" i="7"/>
  <c r="C463" i="7"/>
  <c r="E463" i="7"/>
  <c r="M463" i="7"/>
  <c r="A464" i="7"/>
  <c r="B464" i="7"/>
  <c r="C464" i="7"/>
  <c r="E464" i="7"/>
  <c r="F464" i="7"/>
  <c r="A465" i="7"/>
  <c r="B465" i="7"/>
  <c r="C465" i="7"/>
  <c r="D465" i="7"/>
  <c r="E465" i="7"/>
  <c r="M465" i="7"/>
  <c r="N465" i="7"/>
  <c r="A466" i="7"/>
  <c r="B466" i="7"/>
  <c r="C466" i="7"/>
  <c r="E466" i="7"/>
  <c r="N466" i="7"/>
  <c r="A467" i="7"/>
  <c r="B467" i="7"/>
  <c r="C467" i="7"/>
  <c r="E467" i="7"/>
  <c r="M467" i="7"/>
  <c r="N467" i="7"/>
  <c r="A468" i="7"/>
  <c r="B468" i="7"/>
  <c r="C468" i="7"/>
  <c r="E468" i="7"/>
  <c r="F468" i="7"/>
  <c r="A469" i="7"/>
  <c r="B469" i="7"/>
  <c r="C469" i="7"/>
  <c r="D469" i="7"/>
  <c r="E469" i="7"/>
  <c r="M469" i="7"/>
  <c r="N469" i="7"/>
  <c r="A470" i="7"/>
  <c r="B470" i="7"/>
  <c r="C470" i="7"/>
  <c r="D470" i="7"/>
  <c r="E470" i="7"/>
  <c r="F470" i="7"/>
  <c r="M470" i="7"/>
  <c r="A471" i="7"/>
  <c r="B471" i="7"/>
  <c r="C471" i="7"/>
  <c r="D471" i="7"/>
  <c r="E471" i="7"/>
  <c r="A472" i="7"/>
  <c r="B472" i="7"/>
  <c r="C472" i="7"/>
  <c r="E472" i="7"/>
  <c r="F472" i="7"/>
  <c r="A473" i="7"/>
  <c r="B473" i="7"/>
  <c r="C473" i="7"/>
  <c r="D473" i="7"/>
  <c r="E473" i="7"/>
  <c r="M473" i="7"/>
  <c r="N473" i="7"/>
  <c r="A474" i="7"/>
  <c r="B474" i="7"/>
  <c r="C474" i="7"/>
  <c r="E474" i="7"/>
  <c r="M474" i="7"/>
  <c r="A475" i="7"/>
  <c r="B475" i="7"/>
  <c r="C475" i="7"/>
  <c r="E475" i="7"/>
  <c r="M475" i="7"/>
  <c r="N475" i="7"/>
  <c r="A476" i="7"/>
  <c r="B476" i="7"/>
  <c r="C476" i="7"/>
  <c r="E476" i="7"/>
  <c r="F476" i="7"/>
  <c r="N476" i="7"/>
  <c r="A477" i="7"/>
  <c r="B477" i="7"/>
  <c r="C477" i="7"/>
  <c r="D477" i="7"/>
  <c r="E477" i="7"/>
  <c r="M477" i="7"/>
  <c r="N477" i="7"/>
  <c r="A478" i="7"/>
  <c r="B478" i="7"/>
  <c r="C478" i="7"/>
  <c r="E478" i="7"/>
  <c r="F478" i="7"/>
  <c r="A479" i="7"/>
  <c r="B479" i="7"/>
  <c r="C479" i="7"/>
  <c r="E479" i="7"/>
  <c r="F479" i="7"/>
  <c r="N479" i="7"/>
  <c r="A480" i="7"/>
  <c r="B480" i="7"/>
  <c r="C480" i="7"/>
  <c r="D480" i="7"/>
  <c r="E480" i="7"/>
  <c r="F480" i="7"/>
  <c r="M480" i="7"/>
  <c r="N480" i="7"/>
  <c r="A481" i="7"/>
  <c r="B481" i="7"/>
  <c r="C481" i="7"/>
  <c r="E481" i="7"/>
  <c r="N481" i="7"/>
  <c r="A482" i="7"/>
  <c r="B482" i="7"/>
  <c r="C482" i="7"/>
  <c r="E482" i="7"/>
  <c r="F482" i="7"/>
  <c r="A483" i="7"/>
  <c r="B483" i="7"/>
  <c r="C483" i="7"/>
  <c r="E483" i="7"/>
  <c r="F483" i="7"/>
  <c r="M483" i="7"/>
  <c r="N483" i="7"/>
  <c r="A484" i="7"/>
  <c r="B484" i="7"/>
  <c r="C484" i="7"/>
  <c r="D484" i="7"/>
  <c r="E484" i="7"/>
  <c r="A485" i="7"/>
  <c r="B485" i="7"/>
  <c r="C485" i="7"/>
  <c r="E485" i="7"/>
  <c r="A486" i="7"/>
  <c r="B486" i="7"/>
  <c r="C486" i="7"/>
  <c r="D486" i="7"/>
  <c r="E486" i="7"/>
  <c r="F486" i="7"/>
  <c r="A487" i="7"/>
  <c r="B487" i="7"/>
  <c r="C487" i="7"/>
  <c r="E487" i="7"/>
  <c r="N487" i="7"/>
  <c r="A488" i="7"/>
  <c r="B488" i="7"/>
  <c r="C488" i="7"/>
  <c r="D488" i="7"/>
  <c r="E488" i="7"/>
  <c r="F488" i="7"/>
  <c r="M488" i="7"/>
  <c r="N488" i="7"/>
  <c r="A489" i="7"/>
  <c r="B489" i="7"/>
  <c r="C489" i="7"/>
  <c r="E489" i="7"/>
  <c r="F489" i="7"/>
  <c r="N489" i="7"/>
  <c r="A490" i="7"/>
  <c r="B490" i="7"/>
  <c r="C490" i="7"/>
  <c r="E490" i="7"/>
  <c r="F490" i="7"/>
  <c r="M490" i="7"/>
  <c r="N490" i="7"/>
  <c r="A491" i="7"/>
  <c r="B491" i="7"/>
  <c r="C491" i="7"/>
  <c r="E491" i="7"/>
  <c r="F491" i="7"/>
  <c r="A492" i="7"/>
  <c r="B492" i="7"/>
  <c r="C492" i="7"/>
  <c r="D492" i="7"/>
  <c r="E492" i="7"/>
  <c r="M492" i="7"/>
  <c r="N492" i="7"/>
  <c r="A493" i="7"/>
  <c r="B493" i="7"/>
  <c r="C493" i="7"/>
  <c r="E493" i="7"/>
  <c r="F493" i="7"/>
  <c r="A494" i="7"/>
  <c r="B494" i="7"/>
  <c r="C494" i="7"/>
  <c r="D494" i="7"/>
  <c r="E494" i="7"/>
  <c r="S494" i="7"/>
  <c r="A495" i="7"/>
  <c r="B495" i="7"/>
  <c r="C495" i="7"/>
  <c r="D495" i="7"/>
  <c r="E495" i="7"/>
  <c r="F495" i="7"/>
  <c r="N495" i="7"/>
  <c r="A496" i="7"/>
  <c r="B496" i="7"/>
  <c r="C496" i="7"/>
  <c r="D496" i="7"/>
  <c r="E496" i="7"/>
  <c r="M496" i="7"/>
  <c r="N496" i="7"/>
  <c r="A497" i="7"/>
  <c r="B497" i="7"/>
  <c r="C497" i="7"/>
  <c r="D497" i="7"/>
  <c r="E497" i="7"/>
  <c r="N497" i="7"/>
  <c r="A498" i="7"/>
  <c r="B498" i="7"/>
  <c r="C498" i="7"/>
  <c r="E498" i="7"/>
  <c r="M498" i="7"/>
  <c r="N498" i="7"/>
  <c r="A499" i="7"/>
  <c r="B499" i="7"/>
  <c r="C499" i="7"/>
  <c r="E499" i="7"/>
  <c r="F499" i="7"/>
  <c r="A500" i="7"/>
  <c r="B500" i="7"/>
  <c r="C500" i="7"/>
  <c r="D500" i="7"/>
  <c r="E500" i="7"/>
  <c r="M500" i="7"/>
  <c r="N500" i="7"/>
  <c r="A501" i="7"/>
  <c r="B501" i="7"/>
  <c r="C501" i="7"/>
  <c r="E501" i="7"/>
  <c r="F501" i="7"/>
  <c r="A502" i="7"/>
  <c r="B502" i="7"/>
  <c r="C502" i="7"/>
  <c r="D502" i="7"/>
  <c r="E502" i="7"/>
  <c r="A503" i="7"/>
  <c r="B503" i="7"/>
  <c r="C503" i="7"/>
  <c r="E503" i="7"/>
  <c r="F503" i="7"/>
  <c r="A504" i="7"/>
  <c r="B504" i="7"/>
  <c r="C504" i="7"/>
  <c r="D504" i="7"/>
  <c r="E504" i="7"/>
  <c r="M504" i="7"/>
  <c r="N504" i="7"/>
  <c r="A505" i="7"/>
  <c r="B505" i="7"/>
  <c r="C505" i="7"/>
  <c r="E505" i="7"/>
  <c r="A506" i="7"/>
  <c r="B506" i="7"/>
  <c r="C506" i="7"/>
  <c r="D506" i="7"/>
  <c r="E506" i="7"/>
  <c r="M506" i="7"/>
  <c r="N506" i="7"/>
  <c r="A507" i="7"/>
  <c r="B507" i="7"/>
  <c r="C507" i="7"/>
  <c r="E507" i="7"/>
  <c r="F507" i="7"/>
  <c r="A508" i="7"/>
  <c r="B508" i="7"/>
  <c r="C508" i="7"/>
  <c r="D508" i="7"/>
  <c r="E508" i="7"/>
  <c r="M508" i="7"/>
  <c r="N508" i="7"/>
  <c r="A509" i="7"/>
  <c r="B509" i="7"/>
  <c r="C509" i="7"/>
  <c r="E509" i="7"/>
  <c r="A510" i="7"/>
  <c r="B510" i="7"/>
  <c r="C510" i="7"/>
  <c r="D510" i="7"/>
  <c r="E510" i="7"/>
  <c r="F510" i="7"/>
  <c r="A511" i="7"/>
  <c r="B511" i="7"/>
  <c r="C511" i="7"/>
  <c r="D511" i="7"/>
  <c r="E511" i="7"/>
  <c r="F511" i="7"/>
  <c r="N511" i="7"/>
  <c r="A512" i="7"/>
  <c r="B512" i="7"/>
  <c r="C512" i="7"/>
  <c r="D512" i="7"/>
  <c r="E512" i="7"/>
  <c r="M512" i="7"/>
  <c r="N512" i="7"/>
  <c r="A513" i="7"/>
  <c r="B513" i="7"/>
  <c r="C513" i="7"/>
  <c r="D513" i="7"/>
  <c r="E513" i="7"/>
  <c r="M513" i="7"/>
  <c r="A514" i="7"/>
  <c r="B514" i="7"/>
  <c r="C514" i="7"/>
  <c r="E514" i="7"/>
  <c r="N514" i="7"/>
  <c r="A515" i="7"/>
  <c r="B515" i="7"/>
  <c r="C515" i="7"/>
  <c r="E515" i="7"/>
  <c r="F515" i="7"/>
  <c r="M515" i="7"/>
  <c r="N515" i="7"/>
  <c r="A516" i="7"/>
  <c r="B516" i="7"/>
  <c r="C516" i="7"/>
  <c r="D516" i="7"/>
  <c r="E516" i="7"/>
  <c r="M516" i="7"/>
  <c r="N516" i="7"/>
  <c r="A517" i="7"/>
  <c r="B517" i="7"/>
  <c r="C517" i="7"/>
  <c r="E517" i="7"/>
  <c r="A518" i="7"/>
  <c r="B518" i="7"/>
  <c r="C518" i="7"/>
  <c r="D518" i="7"/>
  <c r="E518" i="7"/>
  <c r="F518" i="7"/>
  <c r="A519" i="7"/>
  <c r="B519" i="7"/>
  <c r="C519" i="7"/>
  <c r="D519" i="7"/>
  <c r="E519" i="7"/>
  <c r="F519" i="7"/>
  <c r="A520" i="7"/>
  <c r="B520" i="7"/>
  <c r="C520" i="7"/>
  <c r="D520" i="7"/>
  <c r="E520" i="7"/>
  <c r="F520" i="7"/>
  <c r="M520" i="7"/>
  <c r="N520" i="7"/>
  <c r="A521" i="7"/>
  <c r="B521" i="7"/>
  <c r="C521" i="7"/>
  <c r="E521" i="7"/>
  <c r="A522" i="7"/>
  <c r="B522" i="7"/>
  <c r="C522" i="7"/>
  <c r="E522" i="7"/>
  <c r="N522" i="7"/>
  <c r="S522" i="7"/>
  <c r="A523" i="7"/>
  <c r="B523" i="7"/>
  <c r="C523" i="7"/>
  <c r="E523" i="7"/>
  <c r="M523" i="7"/>
  <c r="N523" i="7"/>
  <c r="A524" i="7"/>
  <c r="B524" i="7"/>
  <c r="C524" i="7"/>
  <c r="D524" i="7"/>
  <c r="E524" i="7"/>
  <c r="M524" i="7"/>
  <c r="N524" i="7"/>
  <c r="A525" i="7"/>
  <c r="B525" i="7"/>
  <c r="C525" i="7"/>
  <c r="E525" i="7"/>
  <c r="F525" i="7"/>
  <c r="A526" i="7"/>
  <c r="B526" i="7"/>
  <c r="C526" i="7"/>
  <c r="D526" i="7"/>
  <c r="E526" i="7"/>
  <c r="F526" i="7"/>
  <c r="A527" i="7"/>
  <c r="B527" i="7"/>
  <c r="C527" i="7"/>
  <c r="D527" i="7"/>
  <c r="E527" i="7"/>
  <c r="F527" i="7"/>
  <c r="A528" i="7"/>
  <c r="B528" i="7"/>
  <c r="C528" i="7"/>
  <c r="D528" i="7"/>
  <c r="E528" i="7"/>
  <c r="M528" i="7"/>
  <c r="N528" i="7"/>
  <c r="A529" i="7"/>
  <c r="B529" i="7"/>
  <c r="C529" i="7"/>
  <c r="E529" i="7"/>
  <c r="A530" i="7"/>
  <c r="B530" i="7"/>
  <c r="C530" i="7"/>
  <c r="E530" i="7"/>
  <c r="F530" i="7"/>
  <c r="A531" i="7"/>
  <c r="B531" i="7"/>
  <c r="C531" i="7"/>
  <c r="E531" i="7"/>
  <c r="M531" i="7"/>
  <c r="N531" i="7"/>
  <c r="A532" i="7"/>
  <c r="B532" i="7"/>
  <c r="C532" i="7"/>
  <c r="D532" i="7"/>
  <c r="E532" i="7"/>
  <c r="A533" i="7"/>
  <c r="B533" i="7"/>
  <c r="C533" i="7"/>
  <c r="D533" i="7"/>
  <c r="E533" i="7"/>
  <c r="A534" i="7"/>
  <c r="B534" i="7"/>
  <c r="C534" i="7"/>
  <c r="D534" i="7"/>
  <c r="E534" i="7"/>
  <c r="F534" i="7"/>
  <c r="A535" i="7"/>
  <c r="B535" i="7"/>
  <c r="C535" i="7"/>
  <c r="D535" i="7"/>
  <c r="E535" i="7"/>
  <c r="F535" i="7"/>
  <c r="A536" i="7"/>
  <c r="B536" i="7"/>
  <c r="C536" i="7"/>
  <c r="E536" i="7"/>
  <c r="M536" i="7"/>
  <c r="A537" i="7"/>
  <c r="B537" i="7"/>
  <c r="C537" i="7"/>
  <c r="E537" i="7"/>
  <c r="A538" i="7"/>
  <c r="B538" i="7"/>
  <c r="C538" i="7"/>
  <c r="E538" i="7"/>
  <c r="A539" i="7"/>
  <c r="B539" i="7"/>
  <c r="C539" i="7"/>
  <c r="E539" i="7"/>
  <c r="F539" i="7"/>
  <c r="M539" i="7"/>
  <c r="N539" i="7"/>
  <c r="A540" i="7"/>
  <c r="B540" i="7"/>
  <c r="C540" i="7"/>
  <c r="D540" i="7"/>
  <c r="E540" i="7"/>
  <c r="M540" i="7"/>
  <c r="N540" i="7"/>
  <c r="A541" i="7"/>
  <c r="B541" i="7"/>
  <c r="C541" i="7"/>
  <c r="E541" i="7"/>
  <c r="A542" i="7"/>
  <c r="B542" i="7"/>
  <c r="C542" i="7"/>
  <c r="D542" i="7"/>
  <c r="E542" i="7"/>
  <c r="F542" i="7"/>
  <c r="N542" i="7"/>
  <c r="A543" i="7"/>
  <c r="B543" i="7"/>
  <c r="C543" i="7"/>
  <c r="D543" i="7"/>
  <c r="E543" i="7"/>
  <c r="F543" i="7"/>
  <c r="A544" i="7"/>
  <c r="B544" i="7"/>
  <c r="C544" i="7"/>
  <c r="D544" i="7"/>
  <c r="E544" i="7"/>
  <c r="M544" i="7"/>
  <c r="N544" i="7"/>
  <c r="A545" i="7"/>
  <c r="B545" i="7"/>
  <c r="C545" i="7"/>
  <c r="E545" i="7"/>
  <c r="A546" i="7"/>
  <c r="B546" i="7"/>
  <c r="C546" i="7"/>
  <c r="D546" i="7"/>
  <c r="E546" i="7"/>
  <c r="M546" i="7"/>
  <c r="N546" i="7"/>
  <c r="A547" i="7"/>
  <c r="B547" i="7"/>
  <c r="C547" i="7"/>
  <c r="E547" i="7"/>
  <c r="F547" i="7"/>
  <c r="N547" i="7"/>
  <c r="A548" i="7"/>
  <c r="B548" i="7"/>
  <c r="C548" i="7"/>
  <c r="D548" i="7"/>
  <c r="E548" i="7"/>
  <c r="M548" i="7"/>
  <c r="A549" i="7"/>
  <c r="B549" i="7"/>
  <c r="C549" i="7"/>
  <c r="E549" i="7"/>
  <c r="F549" i="7"/>
  <c r="A550" i="7"/>
  <c r="B550" i="7"/>
  <c r="C550" i="7"/>
  <c r="D550" i="7"/>
  <c r="E550" i="7"/>
  <c r="F550" i="7"/>
  <c r="A551" i="7"/>
  <c r="B551" i="7"/>
  <c r="C551" i="7"/>
  <c r="D551" i="7"/>
  <c r="E551" i="7"/>
  <c r="F551" i="7"/>
  <c r="A552" i="7"/>
  <c r="B552" i="7"/>
  <c r="C552" i="7"/>
  <c r="D552" i="7"/>
  <c r="E552" i="7"/>
  <c r="N552" i="7"/>
  <c r="A553" i="7"/>
  <c r="B553" i="7"/>
  <c r="C553" i="7"/>
  <c r="E553" i="7"/>
  <c r="F553" i="7"/>
  <c r="M553" i="7"/>
  <c r="S553" i="7"/>
  <c r="A554" i="7"/>
  <c r="B554" i="7"/>
  <c r="C554" i="7"/>
  <c r="E554" i="7"/>
  <c r="F554" i="7"/>
  <c r="M554" i="7"/>
  <c r="N554" i="7"/>
  <c r="A555" i="7"/>
  <c r="B555" i="7"/>
  <c r="C555" i="7"/>
  <c r="D555" i="7"/>
  <c r="E555" i="7"/>
  <c r="F555" i="7"/>
  <c r="M555" i="7"/>
  <c r="N555" i="7"/>
  <c r="A556" i="7"/>
  <c r="B556" i="7"/>
  <c r="C556" i="7"/>
  <c r="D556" i="7"/>
  <c r="E556" i="7"/>
  <c r="M556" i="7"/>
  <c r="N556" i="7"/>
  <c r="A557" i="7"/>
  <c r="B557" i="7"/>
  <c r="C557" i="7"/>
  <c r="E557" i="7"/>
  <c r="N557" i="7"/>
  <c r="A558" i="7"/>
  <c r="B558" i="7"/>
  <c r="C558" i="7"/>
  <c r="D558" i="7"/>
  <c r="E558" i="7"/>
  <c r="F558" i="7"/>
  <c r="A559" i="7"/>
  <c r="B559" i="7"/>
  <c r="C559" i="7"/>
  <c r="D559" i="7"/>
  <c r="E559" i="7"/>
  <c r="F559" i="7"/>
  <c r="M559" i="7"/>
  <c r="A560" i="7"/>
  <c r="B560" i="7"/>
  <c r="C560" i="7"/>
  <c r="D560" i="7"/>
  <c r="E560" i="7"/>
  <c r="M560" i="7"/>
  <c r="N560" i="7"/>
  <c r="A561" i="7"/>
  <c r="B561" i="7"/>
  <c r="C561" i="7"/>
  <c r="E561" i="7"/>
  <c r="A562" i="7"/>
  <c r="B562" i="7"/>
  <c r="C562" i="7"/>
  <c r="E562" i="7"/>
  <c r="M562" i="7"/>
  <c r="N562" i="7"/>
  <c r="A563" i="7"/>
  <c r="B563" i="7"/>
  <c r="C563" i="7"/>
  <c r="D563" i="7"/>
  <c r="E563" i="7"/>
  <c r="F563" i="7"/>
  <c r="M563" i="7"/>
  <c r="N563" i="7"/>
  <c r="A564" i="7"/>
  <c r="B564" i="7"/>
  <c r="C564" i="7"/>
  <c r="D564" i="7"/>
  <c r="E564" i="7"/>
  <c r="M564" i="7"/>
  <c r="N564" i="7"/>
  <c r="A565" i="7"/>
  <c r="B565" i="7"/>
  <c r="C565" i="7"/>
  <c r="D565" i="7"/>
  <c r="E565" i="7"/>
  <c r="F565" i="7"/>
  <c r="M565" i="7"/>
  <c r="N565" i="7"/>
  <c r="A566" i="7"/>
  <c r="B566" i="7"/>
  <c r="C566" i="7"/>
  <c r="D566" i="7"/>
  <c r="E566" i="7"/>
  <c r="F566" i="7"/>
  <c r="N566" i="7"/>
  <c r="A567" i="7"/>
  <c r="B567" i="7"/>
  <c r="C567" i="7"/>
  <c r="D567" i="7"/>
  <c r="E567" i="7"/>
  <c r="A568" i="7"/>
  <c r="B568" i="7"/>
  <c r="C568" i="7"/>
  <c r="D568" i="7"/>
  <c r="E568" i="7"/>
  <c r="M568" i="7"/>
  <c r="N568" i="7"/>
  <c r="A569" i="7"/>
  <c r="B569" i="7"/>
  <c r="C569" i="7"/>
  <c r="E569" i="7"/>
  <c r="A570" i="7"/>
  <c r="B570" i="7"/>
  <c r="C570" i="7"/>
  <c r="E570" i="7"/>
  <c r="M570" i="7"/>
  <c r="N570" i="7"/>
  <c r="A571" i="7"/>
  <c r="B571" i="7"/>
  <c r="C571" i="7"/>
  <c r="E571" i="7"/>
  <c r="F571" i="7"/>
  <c r="M571" i="7"/>
  <c r="N571" i="7"/>
  <c r="A572" i="7"/>
  <c r="B572" i="7"/>
  <c r="C572" i="7"/>
  <c r="D572" i="7"/>
  <c r="E572" i="7"/>
  <c r="F572" i="7"/>
  <c r="M572" i="7"/>
  <c r="N572" i="7"/>
  <c r="A573" i="7"/>
  <c r="B573" i="7"/>
  <c r="C573" i="7"/>
  <c r="E573" i="7"/>
  <c r="F573" i="7"/>
  <c r="M573" i="7"/>
  <c r="N573" i="7"/>
  <c r="A574" i="7"/>
  <c r="B574" i="7"/>
  <c r="C574" i="7"/>
  <c r="D574" i="7"/>
  <c r="E574" i="7"/>
  <c r="F574" i="7"/>
  <c r="N574" i="7"/>
  <c r="A575" i="7"/>
  <c r="B575" i="7"/>
  <c r="C575" i="7"/>
  <c r="D575" i="7"/>
  <c r="E575" i="7"/>
  <c r="A576" i="7"/>
  <c r="B576" i="7"/>
  <c r="C576" i="7"/>
  <c r="D576" i="7"/>
  <c r="E576" i="7"/>
  <c r="M576" i="7"/>
  <c r="N576" i="7"/>
  <c r="A577" i="7"/>
  <c r="B577" i="7"/>
  <c r="C577" i="7"/>
  <c r="E577" i="7"/>
  <c r="M577" i="7"/>
  <c r="A578" i="7"/>
  <c r="B578" i="7"/>
  <c r="C578" i="7"/>
  <c r="D578" i="7"/>
  <c r="E578" i="7"/>
  <c r="M578" i="7"/>
  <c r="N578" i="7"/>
  <c r="A579" i="7"/>
  <c r="B579" i="7"/>
  <c r="C579" i="7"/>
  <c r="E579" i="7"/>
  <c r="F579" i="7"/>
  <c r="M579" i="7"/>
  <c r="N579" i="7"/>
  <c r="A580" i="7"/>
  <c r="B580" i="7"/>
  <c r="C580" i="7"/>
  <c r="D580" i="7"/>
  <c r="E580" i="7"/>
  <c r="M580" i="7"/>
  <c r="N580" i="7"/>
  <c r="A581" i="7"/>
  <c r="B581" i="7"/>
  <c r="C581" i="7"/>
  <c r="E581" i="7"/>
  <c r="F581" i="7"/>
  <c r="M581" i="7"/>
  <c r="N581" i="7"/>
  <c r="A582" i="7"/>
  <c r="B582" i="7"/>
  <c r="C582" i="7"/>
  <c r="D582" i="7"/>
  <c r="E582" i="7"/>
  <c r="F582" i="7"/>
  <c r="A583" i="7"/>
  <c r="B583" i="7"/>
  <c r="C583" i="7"/>
  <c r="D583" i="7"/>
  <c r="E583" i="7"/>
  <c r="F583" i="7"/>
  <c r="A584" i="7"/>
  <c r="B584" i="7"/>
  <c r="C584" i="7"/>
  <c r="D584" i="7"/>
  <c r="E584" i="7"/>
  <c r="M584" i="7"/>
  <c r="N584" i="7"/>
  <c r="A585" i="7"/>
  <c r="B585" i="7"/>
  <c r="C585" i="7"/>
  <c r="D585" i="7"/>
  <c r="E585" i="7"/>
  <c r="A586" i="7"/>
  <c r="B586" i="7"/>
  <c r="C586" i="7"/>
  <c r="E586" i="7"/>
  <c r="M586" i="7"/>
  <c r="N586" i="7"/>
  <c r="A587" i="7"/>
  <c r="B587" i="7"/>
  <c r="C587" i="7"/>
  <c r="D587" i="7"/>
  <c r="E587" i="7"/>
  <c r="F587" i="7"/>
  <c r="M587" i="7"/>
  <c r="N587" i="7"/>
  <c r="A588" i="7"/>
  <c r="B588" i="7"/>
  <c r="C588" i="7"/>
  <c r="D588" i="7"/>
  <c r="E588" i="7"/>
  <c r="M588" i="7"/>
  <c r="N588" i="7"/>
  <c r="A589" i="7"/>
  <c r="B589" i="7"/>
  <c r="C589" i="7"/>
  <c r="E589" i="7"/>
  <c r="F589" i="7"/>
  <c r="A590" i="7"/>
  <c r="B590" i="7"/>
  <c r="C590" i="7"/>
  <c r="D590" i="7"/>
  <c r="E590" i="7"/>
  <c r="F590" i="7"/>
  <c r="A591" i="7"/>
  <c r="B591" i="7"/>
  <c r="C591" i="7"/>
  <c r="D591" i="7"/>
  <c r="E591" i="7"/>
  <c r="A592" i="7"/>
  <c r="B592" i="7"/>
  <c r="C592" i="7"/>
  <c r="E592" i="7"/>
  <c r="F592" i="7"/>
  <c r="M592" i="7"/>
  <c r="N592" i="7"/>
  <c r="A593" i="7"/>
  <c r="B593" i="7"/>
  <c r="C593" i="7"/>
  <c r="E593" i="7"/>
  <c r="F593" i="7"/>
  <c r="A594" i="7"/>
  <c r="B594" i="7"/>
  <c r="C594" i="7"/>
  <c r="E594" i="7"/>
  <c r="M594" i="7"/>
  <c r="N594" i="7"/>
  <c r="A595" i="7"/>
  <c r="B595" i="7"/>
  <c r="C595" i="7"/>
  <c r="E595" i="7"/>
  <c r="F595" i="7"/>
  <c r="M595" i="7"/>
  <c r="N595" i="7"/>
  <c r="A596" i="7"/>
  <c r="B596" i="7"/>
  <c r="C596" i="7"/>
  <c r="D596" i="7"/>
  <c r="E596" i="7"/>
  <c r="M596" i="7"/>
  <c r="N596" i="7"/>
  <c r="A597" i="7"/>
  <c r="B597" i="7"/>
  <c r="C597" i="7"/>
  <c r="E597" i="7"/>
  <c r="F597" i="7"/>
  <c r="A598" i="7"/>
  <c r="B598" i="7"/>
  <c r="C598" i="7"/>
  <c r="D598" i="7"/>
  <c r="E598" i="7"/>
  <c r="F598" i="7"/>
  <c r="A599" i="7"/>
  <c r="B599" i="7"/>
  <c r="C599" i="7"/>
  <c r="D599" i="7"/>
  <c r="E599" i="7"/>
  <c r="F599" i="7"/>
  <c r="A600" i="7"/>
  <c r="B600" i="7"/>
  <c r="C600" i="7"/>
  <c r="D600" i="7"/>
  <c r="E600" i="7"/>
  <c r="F600" i="7"/>
  <c r="M600" i="7"/>
  <c r="N600" i="7"/>
  <c r="A601" i="7"/>
  <c r="B601" i="7"/>
  <c r="C601" i="7"/>
  <c r="E601" i="7"/>
  <c r="F601" i="7"/>
  <c r="A602" i="7"/>
  <c r="B602" i="7"/>
  <c r="C602" i="7"/>
  <c r="E602" i="7"/>
  <c r="M602" i="7"/>
  <c r="N602" i="7"/>
  <c r="A603" i="7"/>
  <c r="B603" i="7"/>
  <c r="C603" i="7"/>
  <c r="E603" i="7"/>
  <c r="F603" i="7"/>
  <c r="M603" i="7"/>
  <c r="N603" i="7"/>
  <c r="A604" i="7"/>
  <c r="B604" i="7"/>
  <c r="C604" i="7"/>
  <c r="D604" i="7"/>
  <c r="E604" i="7"/>
  <c r="M604" i="7"/>
  <c r="N604" i="7"/>
  <c r="A605" i="7"/>
  <c r="B605" i="7"/>
  <c r="C605" i="7"/>
  <c r="E605" i="7"/>
  <c r="A606" i="7"/>
  <c r="B606" i="7"/>
  <c r="C606" i="7"/>
  <c r="D606" i="7"/>
  <c r="E606" i="7"/>
  <c r="F606" i="7"/>
  <c r="A607" i="7"/>
  <c r="B607" i="7"/>
  <c r="C607" i="7"/>
  <c r="D607" i="7"/>
  <c r="E607" i="7"/>
  <c r="F607" i="7"/>
  <c r="A608" i="7"/>
  <c r="B608" i="7"/>
  <c r="C608" i="7"/>
  <c r="D608" i="7"/>
  <c r="E608" i="7"/>
  <c r="F608" i="7"/>
  <c r="M608" i="7"/>
  <c r="N608" i="7"/>
  <c r="A609" i="7"/>
  <c r="B609" i="7"/>
  <c r="C609" i="7"/>
  <c r="E609" i="7"/>
  <c r="M609" i="7"/>
  <c r="A610" i="7"/>
  <c r="B610" i="7"/>
  <c r="C610" i="7"/>
  <c r="E610" i="7"/>
  <c r="M610" i="7"/>
  <c r="N610" i="7"/>
  <c r="A611" i="7"/>
  <c r="B611" i="7"/>
  <c r="C611" i="7"/>
  <c r="E611" i="7"/>
  <c r="F611" i="7"/>
  <c r="M611" i="7"/>
  <c r="N611" i="7"/>
  <c r="A612" i="7"/>
  <c r="B612" i="7"/>
  <c r="C612" i="7"/>
  <c r="D612" i="7"/>
  <c r="E612" i="7"/>
  <c r="M612" i="7"/>
  <c r="N612" i="7"/>
  <c r="A613" i="7"/>
  <c r="B613" i="7"/>
  <c r="C613" i="7"/>
  <c r="E613" i="7"/>
  <c r="F613" i="7"/>
  <c r="A614" i="7"/>
  <c r="B614" i="7"/>
  <c r="C614" i="7"/>
  <c r="D614" i="7"/>
  <c r="E614" i="7"/>
  <c r="F614" i="7"/>
  <c r="M614" i="7"/>
  <c r="A615" i="7"/>
  <c r="B615" i="7"/>
  <c r="C615" i="7"/>
  <c r="D615" i="7"/>
  <c r="E615" i="7"/>
  <c r="A616" i="7"/>
  <c r="B616" i="7"/>
  <c r="C616" i="7"/>
  <c r="E616" i="7"/>
  <c r="M616" i="7"/>
  <c r="N616" i="7"/>
  <c r="A617" i="7"/>
  <c r="B617" i="7"/>
  <c r="C617" i="7"/>
  <c r="E617" i="7"/>
  <c r="A618" i="7"/>
  <c r="B618" i="7"/>
  <c r="C618" i="7"/>
  <c r="E618" i="7"/>
  <c r="M618" i="7"/>
  <c r="N618" i="7"/>
  <c r="A619" i="7"/>
  <c r="B619" i="7"/>
  <c r="C619" i="7"/>
  <c r="E619" i="7"/>
  <c r="F619" i="7"/>
  <c r="A620" i="7"/>
  <c r="B620" i="7"/>
  <c r="C620" i="7"/>
  <c r="D620" i="7"/>
  <c r="E620" i="7"/>
  <c r="M620" i="7"/>
  <c r="N620" i="7"/>
  <c r="A621" i="7"/>
  <c r="B621" i="7"/>
  <c r="C621" i="7"/>
  <c r="E621" i="7"/>
  <c r="F621" i="7"/>
  <c r="A622" i="7"/>
  <c r="B622" i="7"/>
  <c r="C622" i="7"/>
  <c r="D622" i="7"/>
  <c r="E622" i="7"/>
  <c r="F622" i="7"/>
  <c r="A623" i="7"/>
  <c r="B623" i="7"/>
  <c r="C623" i="7"/>
  <c r="D623" i="7"/>
  <c r="E623" i="7"/>
  <c r="F623" i="7"/>
  <c r="A624" i="7"/>
  <c r="B624" i="7"/>
  <c r="C624" i="7"/>
  <c r="D624" i="7"/>
  <c r="E624" i="7"/>
  <c r="M624" i="7"/>
  <c r="N624" i="7"/>
  <c r="A625" i="7"/>
  <c r="B625" i="7"/>
  <c r="C625" i="7"/>
  <c r="D625" i="7"/>
  <c r="E625" i="7"/>
  <c r="A626" i="7"/>
  <c r="B626" i="7"/>
  <c r="C626" i="7"/>
  <c r="E626" i="7"/>
  <c r="M626" i="7"/>
  <c r="N626" i="7"/>
  <c r="A627" i="7"/>
  <c r="B627" i="7"/>
  <c r="C627" i="7"/>
  <c r="E627" i="7"/>
  <c r="F627" i="7"/>
  <c r="M627" i="7"/>
  <c r="N627" i="7"/>
  <c r="A628" i="7"/>
  <c r="B628" i="7"/>
  <c r="C628" i="7"/>
  <c r="D628" i="7"/>
  <c r="E628" i="7"/>
  <c r="M628" i="7"/>
  <c r="N628" i="7"/>
  <c r="A629" i="7"/>
  <c r="B629" i="7"/>
  <c r="C629" i="7"/>
  <c r="E629" i="7"/>
  <c r="F629" i="7"/>
  <c r="A630" i="7"/>
  <c r="B630" i="7"/>
  <c r="C630" i="7"/>
  <c r="D630" i="7"/>
  <c r="E630" i="7"/>
  <c r="F630" i="7"/>
  <c r="A631" i="7"/>
  <c r="B631" i="7"/>
  <c r="C631" i="7"/>
  <c r="D631" i="7"/>
  <c r="E631" i="7"/>
  <c r="F631" i="7"/>
  <c r="A632" i="7"/>
  <c r="B632" i="7"/>
  <c r="C632" i="7"/>
  <c r="D632" i="7"/>
  <c r="E632" i="7"/>
  <c r="M632" i="7"/>
  <c r="N632" i="7"/>
  <c r="A633" i="7"/>
  <c r="B633" i="7"/>
  <c r="C633" i="7"/>
  <c r="E633" i="7"/>
  <c r="N633" i="7"/>
  <c r="A634" i="7"/>
  <c r="B634" i="7"/>
  <c r="C634" i="7"/>
  <c r="E634" i="7"/>
  <c r="F634" i="7"/>
  <c r="M634" i="7"/>
  <c r="N634" i="7"/>
  <c r="A635" i="7"/>
  <c r="B635" i="7"/>
  <c r="C635" i="7"/>
  <c r="E635" i="7"/>
  <c r="F635" i="7"/>
  <c r="M635" i="7"/>
  <c r="A636" i="7"/>
  <c r="B636" i="7"/>
  <c r="C636" i="7"/>
  <c r="D636" i="7"/>
  <c r="E636" i="7"/>
  <c r="M636" i="7"/>
  <c r="N636" i="7"/>
  <c r="A637" i="7"/>
  <c r="B637" i="7"/>
  <c r="C637" i="7"/>
  <c r="E637" i="7"/>
  <c r="F637" i="7"/>
  <c r="A638" i="7"/>
  <c r="B638" i="7"/>
  <c r="C638" i="7"/>
  <c r="D638" i="7"/>
  <c r="E638" i="7"/>
  <c r="F638" i="7"/>
  <c r="A639" i="7"/>
  <c r="B639" i="7"/>
  <c r="C639" i="7"/>
  <c r="E639" i="7"/>
  <c r="F639" i="7"/>
  <c r="A640" i="7"/>
  <c r="B640" i="7"/>
  <c r="C640" i="7"/>
  <c r="D640" i="7"/>
  <c r="E640" i="7"/>
  <c r="M640" i="7"/>
  <c r="N640" i="7"/>
  <c r="A641" i="7"/>
  <c r="B641" i="7"/>
  <c r="C641" i="7"/>
  <c r="E641" i="7"/>
  <c r="M641" i="7"/>
  <c r="A642" i="7"/>
  <c r="B642" i="7"/>
  <c r="C642" i="7"/>
  <c r="E642" i="7"/>
  <c r="A643" i="7"/>
  <c r="B643" i="7"/>
  <c r="C643" i="7"/>
  <c r="E643" i="7"/>
  <c r="F643" i="7"/>
  <c r="M643" i="7"/>
  <c r="N643" i="7"/>
  <c r="A644" i="7"/>
  <c r="B644" i="7"/>
  <c r="C644" i="7"/>
  <c r="D644" i="7"/>
  <c r="E644" i="7"/>
  <c r="M644" i="7"/>
  <c r="N644" i="7"/>
  <c r="A645" i="7"/>
  <c r="B645" i="7"/>
  <c r="C645" i="7"/>
  <c r="E645" i="7"/>
  <c r="F645" i="7"/>
  <c r="A646" i="7"/>
  <c r="B646" i="7"/>
  <c r="C646" i="7"/>
  <c r="D646" i="7"/>
  <c r="E646" i="7"/>
  <c r="A647" i="7"/>
  <c r="B647" i="7"/>
  <c r="C647" i="7"/>
  <c r="D647" i="7"/>
  <c r="E647" i="7"/>
  <c r="F647" i="7"/>
  <c r="A648" i="7"/>
  <c r="B648" i="7"/>
  <c r="C648" i="7"/>
  <c r="D648" i="7"/>
  <c r="E648" i="7"/>
  <c r="M648" i="7"/>
  <c r="N648" i="7"/>
  <c r="A649" i="7"/>
  <c r="B649" i="7"/>
  <c r="C649" i="7"/>
  <c r="E649" i="7"/>
  <c r="M649" i="7"/>
  <c r="A650" i="7"/>
  <c r="B650" i="7"/>
  <c r="C650" i="7"/>
  <c r="E650" i="7"/>
  <c r="M650" i="7"/>
  <c r="N650" i="7"/>
  <c r="A651" i="7"/>
  <c r="B651" i="7"/>
  <c r="C651" i="7"/>
  <c r="E651" i="7"/>
  <c r="F651" i="7"/>
  <c r="A652" i="7"/>
  <c r="B652" i="7"/>
  <c r="C652" i="7"/>
  <c r="D652" i="7"/>
  <c r="E652" i="7"/>
  <c r="M652" i="7"/>
  <c r="N652" i="7"/>
  <c r="A653" i="7"/>
  <c r="B653" i="7"/>
  <c r="C653" i="7"/>
  <c r="E653" i="7"/>
  <c r="A654" i="7"/>
  <c r="B654" i="7"/>
  <c r="C654" i="7"/>
  <c r="D654" i="7"/>
  <c r="E654" i="7"/>
  <c r="F654" i="7"/>
  <c r="A655" i="7"/>
  <c r="B655" i="7"/>
  <c r="C655" i="7"/>
  <c r="D655" i="7"/>
  <c r="E655" i="7"/>
  <c r="F655" i="7"/>
  <c r="A656" i="7"/>
  <c r="B656" i="7"/>
  <c r="C656" i="7"/>
  <c r="D656" i="7"/>
  <c r="E656" i="7"/>
  <c r="M656" i="7"/>
  <c r="N656" i="7"/>
  <c r="A657" i="7"/>
  <c r="B657" i="7"/>
  <c r="C657" i="7"/>
  <c r="E657" i="7"/>
  <c r="A658" i="7"/>
  <c r="B658" i="7"/>
  <c r="C658" i="7"/>
  <c r="E658" i="7"/>
  <c r="F658" i="7"/>
  <c r="M658" i="7"/>
  <c r="N658" i="7"/>
  <c r="A659" i="7"/>
  <c r="B659" i="7"/>
  <c r="C659" i="7"/>
  <c r="E659" i="7"/>
  <c r="F659" i="7"/>
  <c r="M659" i="7"/>
  <c r="N659" i="7"/>
  <c r="A660" i="7"/>
  <c r="B660" i="7"/>
  <c r="C660" i="7"/>
  <c r="D660" i="7"/>
  <c r="E660" i="7"/>
  <c r="M660" i="7"/>
  <c r="N660" i="7"/>
  <c r="A661" i="7"/>
  <c r="B661" i="7"/>
  <c r="C661" i="7"/>
  <c r="E661" i="7"/>
  <c r="F661" i="7"/>
  <c r="A662" i="7"/>
  <c r="B662" i="7"/>
  <c r="C662" i="7"/>
  <c r="D662" i="7"/>
  <c r="E662" i="7"/>
  <c r="F662" i="7"/>
  <c r="N662" i="7"/>
  <c r="A663" i="7"/>
  <c r="B663" i="7"/>
  <c r="C663" i="7"/>
  <c r="D663" i="7"/>
  <c r="E663" i="7"/>
  <c r="F663" i="7"/>
  <c r="A664" i="7"/>
  <c r="B664" i="7"/>
  <c r="C664" i="7"/>
  <c r="D664" i="7"/>
  <c r="E664" i="7"/>
  <c r="M664" i="7"/>
  <c r="N664" i="7"/>
  <c r="A665" i="7"/>
  <c r="B665" i="7"/>
  <c r="C665" i="7"/>
  <c r="E665" i="7"/>
  <c r="N665" i="7"/>
  <c r="A666" i="7"/>
  <c r="B666" i="7"/>
  <c r="C666" i="7"/>
  <c r="E666" i="7"/>
  <c r="F666" i="7"/>
  <c r="M666" i="7"/>
  <c r="N666" i="7"/>
  <c r="A667" i="7"/>
  <c r="B667" i="7"/>
  <c r="C667" i="7"/>
  <c r="E667" i="7"/>
  <c r="F667" i="7"/>
  <c r="M667" i="7"/>
  <c r="N667" i="7"/>
  <c r="A19" i="7"/>
  <c r="B19" i="7"/>
  <c r="C19" i="7"/>
  <c r="E19" i="7"/>
  <c r="E18" i="7"/>
  <c r="C18" i="7"/>
  <c r="B18" i="7"/>
  <c r="A18" i="7"/>
  <c r="D19" i="7"/>
  <c r="N21" i="7"/>
  <c r="N22" i="7"/>
  <c r="N23" i="7"/>
  <c r="V23" i="7"/>
  <c r="N24" i="7"/>
  <c r="N25" i="7"/>
  <c r="N26" i="7"/>
  <c r="N27" i="7"/>
  <c r="N28" i="7"/>
  <c r="N29" i="7"/>
  <c r="A112" i="3"/>
  <c r="N19" i="7"/>
  <c r="M19" i="7"/>
  <c r="F19" i="7"/>
  <c r="AS6" i="5"/>
  <c r="M6" i="5"/>
  <c r="G6" i="5"/>
  <c r="L6" i="5" s="1"/>
  <c r="AB6" i="5"/>
  <c r="AC6" i="5"/>
  <c r="G27" i="7"/>
  <c r="E5" i="5"/>
  <c r="AQ6" i="5"/>
  <c r="A133" i="6"/>
  <c r="G14" i="1"/>
  <c r="G4" i="1"/>
  <c r="G22" i="1"/>
  <c r="A14" i="1"/>
  <c r="A4" i="1"/>
  <c r="A45" i="1"/>
  <c r="A136" i="6"/>
  <c r="A135" i="6"/>
  <c r="A134" i="6"/>
  <c r="H19" i="3"/>
  <c r="A8" i="3"/>
  <c r="A3" i="6"/>
  <c r="A9" i="3"/>
  <c r="A4" i="6"/>
  <c r="A10" i="3"/>
  <c r="A6" i="6"/>
  <c r="A7" i="3"/>
  <c r="A2" i="6"/>
  <c r="D18" i="7"/>
  <c r="D17" i="7" s="1"/>
  <c r="H194" i="3"/>
  <c r="I194" i="3"/>
  <c r="G193" i="3"/>
  <c r="H193" i="3"/>
  <c r="I193" i="3"/>
  <c r="G192" i="3"/>
  <c r="H192" i="3"/>
  <c r="I192" i="3"/>
  <c r="G191" i="3"/>
  <c r="H191" i="3"/>
  <c r="I191" i="3"/>
  <c r="G190" i="3"/>
  <c r="H190" i="3"/>
  <c r="I190" i="3"/>
  <c r="G189" i="3"/>
  <c r="H189" i="3"/>
  <c r="I189" i="3"/>
  <c r="G188" i="3"/>
  <c r="H188" i="3"/>
  <c r="I188" i="3"/>
  <c r="G187" i="3"/>
  <c r="H187" i="3"/>
  <c r="I187" i="3"/>
  <c r="G186" i="3"/>
  <c r="H186" i="3"/>
  <c r="I186" i="3"/>
  <c r="G185" i="3"/>
  <c r="H185" i="3"/>
  <c r="I185" i="3"/>
  <c r="G184" i="3"/>
  <c r="H184" i="3"/>
  <c r="I184" i="3"/>
  <c r="G183" i="3"/>
  <c r="H183" i="3"/>
  <c r="I183" i="3"/>
  <c r="G182" i="3"/>
  <c r="H182" i="3"/>
  <c r="I182" i="3"/>
  <c r="G181" i="3"/>
  <c r="H181" i="3"/>
  <c r="I181" i="3"/>
  <c r="G180" i="3"/>
  <c r="H180" i="3"/>
  <c r="I180" i="3"/>
  <c r="G179" i="3"/>
  <c r="H179" i="3"/>
  <c r="I179" i="3"/>
  <c r="G178" i="3"/>
  <c r="H178" i="3"/>
  <c r="I178" i="3"/>
  <c r="G177" i="3"/>
  <c r="H177" i="3"/>
  <c r="I177" i="3"/>
  <c r="G176" i="3"/>
  <c r="H176" i="3"/>
  <c r="I176" i="3"/>
  <c r="G175" i="3"/>
  <c r="H175" i="3"/>
  <c r="I175" i="3"/>
  <c r="G174" i="3"/>
  <c r="H174" i="3"/>
  <c r="I174" i="3"/>
  <c r="G173" i="3"/>
  <c r="H173" i="3"/>
  <c r="I173" i="3"/>
  <c r="G172" i="3"/>
  <c r="H172" i="3"/>
  <c r="I172" i="3"/>
  <c r="G171" i="3"/>
  <c r="H171" i="3"/>
  <c r="I171" i="3"/>
  <c r="G170" i="3"/>
  <c r="H170" i="3"/>
  <c r="I170" i="3"/>
  <c r="G169" i="3"/>
  <c r="H169" i="3"/>
  <c r="I169" i="3"/>
  <c r="G168" i="3"/>
  <c r="H168" i="3"/>
  <c r="I168" i="3"/>
  <c r="G167" i="3"/>
  <c r="H167" i="3"/>
  <c r="I167" i="3"/>
  <c r="G166" i="3"/>
  <c r="H166" i="3"/>
  <c r="I166" i="3"/>
  <c r="G165" i="3"/>
  <c r="H165" i="3"/>
  <c r="I165" i="3"/>
  <c r="G164" i="3"/>
  <c r="H164" i="3"/>
  <c r="I164" i="3"/>
  <c r="G163" i="3"/>
  <c r="H163" i="3"/>
  <c r="I163" i="3"/>
  <c r="G162" i="3"/>
  <c r="H162" i="3"/>
  <c r="I162" i="3"/>
  <c r="G161" i="3"/>
  <c r="H161" i="3"/>
  <c r="I161" i="3"/>
  <c r="G160" i="3"/>
  <c r="H160" i="3"/>
  <c r="I160" i="3"/>
  <c r="G159" i="3"/>
  <c r="H159" i="3"/>
  <c r="I159" i="3"/>
  <c r="G158" i="3"/>
  <c r="H158" i="3"/>
  <c r="I158" i="3"/>
  <c r="G157" i="3"/>
  <c r="H157" i="3"/>
  <c r="I157" i="3"/>
  <c r="G156" i="3"/>
  <c r="H156" i="3"/>
  <c r="I156" i="3"/>
  <c r="G155" i="3"/>
  <c r="H155" i="3"/>
  <c r="I155" i="3"/>
  <c r="G154" i="3"/>
  <c r="H154" i="3"/>
  <c r="I154" i="3"/>
  <c r="G153" i="3"/>
  <c r="H153" i="3"/>
  <c r="I153" i="3"/>
  <c r="G152" i="3"/>
  <c r="H152" i="3"/>
  <c r="I152" i="3"/>
  <c r="G151" i="3"/>
  <c r="H151" i="3"/>
  <c r="I151" i="3"/>
  <c r="G150" i="3"/>
  <c r="H150" i="3"/>
  <c r="I150" i="3"/>
  <c r="G149" i="3"/>
  <c r="H149" i="3"/>
  <c r="I149" i="3"/>
  <c r="G148" i="3"/>
  <c r="H148" i="3"/>
  <c r="I148" i="3"/>
  <c r="G147" i="3"/>
  <c r="H147" i="3"/>
  <c r="I147" i="3"/>
  <c r="G146" i="3"/>
  <c r="H146" i="3"/>
  <c r="I146" i="3"/>
  <c r="G145" i="3"/>
  <c r="H145" i="3"/>
  <c r="I145" i="3"/>
  <c r="G144" i="3"/>
  <c r="H144" i="3"/>
  <c r="I144" i="3"/>
  <c r="G143" i="3"/>
  <c r="H143" i="3"/>
  <c r="I143" i="3"/>
  <c r="G142" i="3"/>
  <c r="H142" i="3"/>
  <c r="I142" i="3"/>
  <c r="G141" i="3"/>
  <c r="H141" i="3"/>
  <c r="I141" i="3"/>
  <c r="G140" i="3"/>
  <c r="H140" i="3"/>
  <c r="I140" i="3"/>
  <c r="G139" i="3"/>
  <c r="H139" i="3"/>
  <c r="I139" i="3"/>
  <c r="G138" i="3"/>
  <c r="H138" i="3"/>
  <c r="I138" i="3"/>
  <c r="G137" i="3"/>
  <c r="H137" i="3"/>
  <c r="I137" i="3"/>
  <c r="G136" i="3"/>
  <c r="H136" i="3"/>
  <c r="I136" i="3"/>
  <c r="G135" i="3"/>
  <c r="H135" i="3"/>
  <c r="I135" i="3"/>
  <c r="G134" i="3"/>
  <c r="H134" i="3"/>
  <c r="I134" i="3"/>
  <c r="G133" i="3"/>
  <c r="H133" i="3"/>
  <c r="I133" i="3"/>
  <c r="G132" i="3"/>
  <c r="H132" i="3"/>
  <c r="I132" i="3"/>
  <c r="G131" i="3"/>
  <c r="H131" i="3"/>
  <c r="I131" i="3"/>
  <c r="G130" i="3"/>
  <c r="H130" i="3"/>
  <c r="I130" i="3"/>
  <c r="G129" i="3"/>
  <c r="H129" i="3"/>
  <c r="I129" i="3"/>
  <c r="G128" i="3"/>
  <c r="H128" i="3"/>
  <c r="I128" i="3"/>
  <c r="G127" i="3"/>
  <c r="H127" i="3"/>
  <c r="I127" i="3"/>
  <c r="G126" i="3"/>
  <c r="H126" i="3"/>
  <c r="I126" i="3"/>
  <c r="G125" i="3"/>
  <c r="H125" i="3"/>
  <c r="I125" i="3"/>
  <c r="G124" i="3"/>
  <c r="H124" i="3"/>
  <c r="I124" i="3"/>
  <c r="G123" i="3"/>
  <c r="H123" i="3"/>
  <c r="I123" i="3"/>
  <c r="G122" i="3"/>
  <c r="H122" i="3"/>
  <c r="I122" i="3"/>
  <c r="G121" i="3"/>
  <c r="H121" i="3"/>
  <c r="I121" i="3"/>
  <c r="G120" i="3"/>
  <c r="H120" i="3"/>
  <c r="I120" i="3"/>
  <c r="G119" i="3"/>
  <c r="H119" i="3"/>
  <c r="I119" i="3"/>
  <c r="G118" i="3"/>
  <c r="H118" i="3"/>
  <c r="I118" i="3"/>
  <c r="G117" i="3"/>
  <c r="H117" i="3"/>
  <c r="I117" i="3"/>
  <c r="G116" i="3"/>
  <c r="H116" i="3"/>
  <c r="I116" i="3"/>
  <c r="H115" i="3"/>
  <c r="I115" i="3"/>
  <c r="H114" i="3"/>
  <c r="I114" i="3"/>
  <c r="H113" i="3"/>
  <c r="I113" i="3"/>
  <c r="H111" i="3"/>
  <c r="I111" i="3"/>
  <c r="H110" i="3"/>
  <c r="I110" i="3"/>
  <c r="H109" i="3"/>
  <c r="I109" i="3"/>
  <c r="H108" i="3"/>
  <c r="I108" i="3"/>
  <c r="H107" i="3"/>
  <c r="I107" i="3"/>
  <c r="H106" i="3"/>
  <c r="I106" i="3"/>
  <c r="H105" i="3"/>
  <c r="I105" i="3"/>
  <c r="H104" i="3"/>
  <c r="I104" i="3"/>
  <c r="H103" i="3"/>
  <c r="I103" i="3"/>
  <c r="H102" i="3"/>
  <c r="I102" i="3"/>
  <c r="H101" i="3"/>
  <c r="I101" i="3"/>
  <c r="H100" i="3"/>
  <c r="I100" i="3"/>
  <c r="H99" i="3"/>
  <c r="I99" i="3"/>
  <c r="H98" i="3"/>
  <c r="I98" i="3"/>
  <c r="H97" i="3"/>
  <c r="I97" i="3"/>
  <c r="H96" i="3"/>
  <c r="I96" i="3"/>
  <c r="H95" i="3"/>
  <c r="I95" i="3"/>
  <c r="H94" i="3"/>
  <c r="I94" i="3"/>
  <c r="H93" i="3"/>
  <c r="I93" i="3"/>
  <c r="H92" i="3"/>
  <c r="I92" i="3"/>
  <c r="H91" i="3"/>
  <c r="I91" i="3"/>
  <c r="H90" i="3"/>
  <c r="I90" i="3"/>
  <c r="H89" i="3"/>
  <c r="I89" i="3"/>
  <c r="H88" i="3"/>
  <c r="I88" i="3"/>
  <c r="H87" i="3"/>
  <c r="I87" i="3"/>
  <c r="H86" i="3"/>
  <c r="I86" i="3"/>
  <c r="H85" i="3"/>
  <c r="I85" i="3"/>
  <c r="H84" i="3"/>
  <c r="I84" i="3"/>
  <c r="H83" i="3"/>
  <c r="I83" i="3"/>
  <c r="H82" i="3"/>
  <c r="I82" i="3"/>
  <c r="H81" i="3"/>
  <c r="I81" i="3"/>
  <c r="H80" i="3"/>
  <c r="I80" i="3"/>
  <c r="H79" i="3"/>
  <c r="I79" i="3"/>
  <c r="H78" i="3"/>
  <c r="I78" i="3"/>
  <c r="H77" i="3"/>
  <c r="I77" i="3"/>
  <c r="H76" i="3"/>
  <c r="I76" i="3"/>
  <c r="H75" i="3"/>
  <c r="I75" i="3"/>
  <c r="H74" i="3"/>
  <c r="I74" i="3"/>
  <c r="H73" i="3"/>
  <c r="I73" i="3"/>
  <c r="H72" i="3"/>
  <c r="I72" i="3"/>
  <c r="H71" i="3"/>
  <c r="I71" i="3"/>
  <c r="H70" i="3"/>
  <c r="I70" i="3"/>
  <c r="H69" i="3"/>
  <c r="I69" i="3"/>
  <c r="H68" i="3"/>
  <c r="I68" i="3"/>
  <c r="H67" i="3"/>
  <c r="I67" i="3"/>
  <c r="H66" i="3"/>
  <c r="I66" i="3"/>
  <c r="H65" i="3"/>
  <c r="I65" i="3"/>
  <c r="H64" i="3"/>
  <c r="I64" i="3"/>
  <c r="H63" i="3"/>
  <c r="I63" i="3"/>
  <c r="H62" i="3"/>
  <c r="I62" i="3"/>
  <c r="H61" i="3"/>
  <c r="I61" i="3"/>
  <c r="H60" i="3"/>
  <c r="I60" i="3"/>
  <c r="H59" i="3"/>
  <c r="I59" i="3"/>
  <c r="H58" i="3"/>
  <c r="I58" i="3"/>
  <c r="H57" i="3"/>
  <c r="I57" i="3"/>
  <c r="H56" i="3"/>
  <c r="I56" i="3"/>
  <c r="H55" i="3"/>
  <c r="I55" i="3"/>
  <c r="H54" i="3"/>
  <c r="I54" i="3"/>
  <c r="H53" i="3"/>
  <c r="I53" i="3"/>
  <c r="H52" i="3"/>
  <c r="I52" i="3"/>
  <c r="H51" i="3"/>
  <c r="I51" i="3"/>
  <c r="H50" i="3"/>
  <c r="I50" i="3"/>
  <c r="H49" i="3"/>
  <c r="I49" i="3"/>
  <c r="H48" i="3"/>
  <c r="I48" i="3"/>
  <c r="H47" i="3"/>
  <c r="I47" i="3"/>
  <c r="H46" i="3"/>
  <c r="I46" i="3"/>
  <c r="H45" i="3"/>
  <c r="I45" i="3"/>
  <c r="H44" i="3"/>
  <c r="I44" i="3"/>
  <c r="H43" i="3"/>
  <c r="I43" i="3"/>
  <c r="H42" i="3"/>
  <c r="I42" i="3"/>
  <c r="H41" i="3"/>
  <c r="I41" i="3"/>
  <c r="H40" i="3"/>
  <c r="I40" i="3"/>
  <c r="H39" i="3"/>
  <c r="I39" i="3"/>
  <c r="H38" i="3"/>
  <c r="I38" i="3"/>
  <c r="H37" i="3"/>
  <c r="I37" i="3"/>
  <c r="H36" i="3"/>
  <c r="I36" i="3"/>
  <c r="H35" i="3"/>
  <c r="I35" i="3"/>
  <c r="H34" i="3"/>
  <c r="I34" i="3"/>
  <c r="H33" i="3"/>
  <c r="I33" i="3"/>
  <c r="H32" i="3"/>
  <c r="I32" i="3"/>
  <c r="H31" i="3"/>
  <c r="I31" i="3"/>
  <c r="H30" i="3"/>
  <c r="I30" i="3"/>
  <c r="H21" i="3"/>
  <c r="I21" i="3"/>
  <c r="H20" i="3"/>
  <c r="I20" i="3"/>
  <c r="I19" i="3"/>
  <c r="H10" i="3"/>
  <c r="H9" i="3"/>
  <c r="I9" i="3"/>
  <c r="H8" i="3"/>
  <c r="I8" i="3"/>
  <c r="H7" i="3"/>
  <c r="I7" i="3"/>
  <c r="I12" i="3"/>
  <c r="G22" i="2"/>
  <c r="H22" i="2"/>
  <c r="G21" i="2"/>
  <c r="G23" i="2"/>
  <c r="G14" i="2"/>
  <c r="G13" i="2"/>
  <c r="H13" i="2"/>
  <c r="G12" i="2"/>
  <c r="H12" i="2"/>
  <c r="G11" i="2"/>
  <c r="H11" i="2"/>
  <c r="H14" i="2"/>
  <c r="G10" i="2"/>
  <c r="H10" i="2"/>
  <c r="G9" i="2"/>
  <c r="H9" i="2"/>
  <c r="G8" i="2"/>
  <c r="H8" i="2"/>
  <c r="G7" i="2"/>
  <c r="H7" i="2"/>
  <c r="I74" i="1"/>
  <c r="I72" i="1"/>
  <c r="I66" i="1"/>
  <c r="I65" i="1"/>
  <c r="I58" i="1"/>
  <c r="I57" i="1"/>
  <c r="H47" i="1"/>
  <c r="I47" i="1"/>
  <c r="H46" i="1"/>
  <c r="I46" i="1"/>
  <c r="H38" i="1"/>
  <c r="I38" i="1"/>
  <c r="H37" i="1"/>
  <c r="I37" i="1"/>
  <c r="H36" i="1"/>
  <c r="I36" i="1"/>
  <c r="H30" i="1"/>
  <c r="I30" i="1"/>
  <c r="H29" i="1"/>
  <c r="I29" i="1"/>
  <c r="H28" i="1"/>
  <c r="I28" i="1"/>
  <c r="H20" i="1"/>
  <c r="I20" i="1"/>
  <c r="H19" i="1"/>
  <c r="I19" i="1"/>
  <c r="H18" i="1"/>
  <c r="H9" i="1"/>
  <c r="H8" i="1"/>
  <c r="I8" i="1"/>
  <c r="H7" i="1"/>
  <c r="I7" i="1"/>
  <c r="H40" i="1"/>
  <c r="H22" i="3"/>
  <c r="I22" i="3"/>
  <c r="H59" i="1"/>
  <c r="H75" i="1"/>
  <c r="H10" i="1"/>
  <c r="H67" i="1"/>
  <c r="H48" i="1"/>
  <c r="I10" i="3"/>
  <c r="H12" i="3"/>
  <c r="H21" i="2"/>
  <c r="H23" i="2"/>
  <c r="I73" i="1"/>
  <c r="I75" i="1"/>
  <c r="I9" i="1"/>
  <c r="I10" i="1"/>
  <c r="I56" i="1"/>
  <c r="I59" i="1"/>
  <c r="I64" i="1"/>
  <c r="I67" i="1"/>
  <c r="I18" i="1"/>
  <c r="I40" i="1"/>
  <c r="I45" i="1"/>
  <c r="I48" i="1"/>
  <c r="AN8" i="5"/>
  <c r="AO8" i="5"/>
  <c r="R20" i="7"/>
  <c r="O20" i="7"/>
  <c r="AI8" i="5"/>
  <c r="P20" i="7"/>
  <c r="M20" i="7"/>
  <c r="AC8" i="5"/>
  <c r="N20" i="7"/>
  <c r="G22" i="7"/>
  <c r="M629" i="7"/>
  <c r="F641" i="7"/>
  <c r="M605" i="7"/>
  <c r="M646" i="7"/>
  <c r="M638" i="7"/>
  <c r="F624" i="7"/>
  <c r="M525" i="7"/>
  <c r="F496" i="7"/>
  <c r="F449" i="7"/>
  <c r="M398" i="7"/>
  <c r="F378" i="7"/>
  <c r="F377" i="7"/>
  <c r="F370" i="7"/>
  <c r="F369" i="7"/>
  <c r="F362" i="7"/>
  <c r="F354" i="7"/>
  <c r="F353" i="7"/>
  <c r="F345" i="7"/>
  <c r="I357" i="5"/>
  <c r="I476" i="5"/>
  <c r="G488" i="7" s="1"/>
  <c r="L381" i="5"/>
  <c r="V381" i="5"/>
  <c r="W381" i="5"/>
  <c r="AT448" i="5"/>
  <c r="AU448" i="5"/>
  <c r="T460" i="7"/>
  <c r="M542" i="7"/>
  <c r="M558" i="7"/>
  <c r="M557" i="7"/>
  <c r="M455" i="7"/>
  <c r="M446" i="7"/>
  <c r="F409" i="7"/>
  <c r="F401" i="7"/>
  <c r="M391" i="7"/>
  <c r="M390" i="7"/>
  <c r="F386" i="7"/>
  <c r="M382" i="7"/>
  <c r="M374" i="7"/>
  <c r="M366" i="7"/>
  <c r="M350" i="7"/>
  <c r="M335" i="7"/>
  <c r="M334" i="7"/>
  <c r="M326" i="7"/>
  <c r="N315" i="5"/>
  <c r="O315" i="5" s="1"/>
  <c r="J327" i="7" s="1"/>
  <c r="AT272" i="5"/>
  <c r="S284" i="7"/>
  <c r="N618" i="5"/>
  <c r="O618" i="5" s="1"/>
  <c r="J630" i="7" s="1"/>
  <c r="M566" i="7"/>
  <c r="G191" i="7"/>
  <c r="S153" i="7"/>
  <c r="S114" i="7"/>
  <c r="M590" i="7"/>
  <c r="M589" i="7"/>
  <c r="M550" i="7"/>
  <c r="M549" i="7"/>
  <c r="M447" i="7"/>
  <c r="M431" i="7"/>
  <c r="M415" i="7"/>
  <c r="M414" i="7"/>
  <c r="G385" i="7"/>
  <c r="M375" i="7"/>
  <c r="M367" i="7"/>
  <c r="M351" i="7"/>
  <c r="N331" i="5"/>
  <c r="O331" i="5"/>
  <c r="J343" i="7" s="1"/>
  <c r="F649" i="7"/>
  <c r="M630" i="7"/>
  <c r="M622" i="7"/>
  <c r="M621" i="7"/>
  <c r="F545" i="7"/>
  <c r="F536" i="7"/>
  <c r="M510" i="7"/>
  <c r="M509" i="7"/>
  <c r="F457" i="7"/>
  <c r="M343" i="7"/>
  <c r="M319" i="7"/>
  <c r="M310" i="7"/>
  <c r="I125" i="7"/>
  <c r="S73" i="7"/>
  <c r="G48" i="7"/>
  <c r="S30" i="7"/>
  <c r="AU160" i="5"/>
  <c r="T172" i="7"/>
  <c r="AT503" i="5"/>
  <c r="AU503" i="5"/>
  <c r="T515" i="7"/>
  <c r="AT416" i="5"/>
  <c r="S428" i="7"/>
  <c r="AT424" i="5"/>
  <c r="AU424" i="5"/>
  <c r="T436" i="7"/>
  <c r="F481" i="7"/>
  <c r="F616" i="7"/>
  <c r="M598" i="7"/>
  <c r="M597" i="7"/>
  <c r="F576" i="7"/>
  <c r="F568" i="7"/>
  <c r="F560" i="7"/>
  <c r="M518" i="7"/>
  <c r="M517" i="7"/>
  <c r="M501" i="7"/>
  <c r="M493" i="7"/>
  <c r="M423" i="7"/>
  <c r="M406" i="7"/>
  <c r="F361" i="7"/>
  <c r="M342" i="7"/>
  <c r="L349" i="5"/>
  <c r="AT400" i="5"/>
  <c r="N403" i="5"/>
  <c r="I415" i="7" s="1"/>
  <c r="L413" i="5"/>
  <c r="M662" i="7"/>
  <c r="M574" i="7"/>
  <c r="F617" i="7"/>
  <c r="M606" i="7"/>
  <c r="M533" i="7"/>
  <c r="M494" i="7"/>
  <c r="M478" i="7"/>
  <c r="M462" i="7"/>
  <c r="F434" i="7"/>
  <c r="F433" i="7"/>
  <c r="F417" i="7"/>
  <c r="M407" i="7"/>
  <c r="G200" i="7"/>
  <c r="AT487" i="5"/>
  <c r="AU487" i="5"/>
  <c r="T499" i="7"/>
  <c r="AT538" i="5"/>
  <c r="AU538" i="5"/>
  <c r="T550" i="7"/>
  <c r="AT506" i="5"/>
  <c r="AU506" i="5"/>
  <c r="T518" i="7"/>
  <c r="I374" i="5"/>
  <c r="I310" i="5"/>
  <c r="J310" i="5"/>
  <c r="H322" i="7" s="1"/>
  <c r="I278" i="5"/>
  <c r="I254" i="5"/>
  <c r="G266" i="7" s="1"/>
  <c r="I230" i="5"/>
  <c r="G242" i="7" s="1"/>
  <c r="I222" i="5"/>
  <c r="I214" i="5"/>
  <c r="I198" i="5"/>
  <c r="N189" i="5"/>
  <c r="AN54" i="5"/>
  <c r="AN118" i="5"/>
  <c r="AN134" i="5"/>
  <c r="AN494" i="5"/>
  <c r="AN526" i="5"/>
  <c r="I371" i="5"/>
  <c r="AZ301" i="5"/>
  <c r="AT356" i="5"/>
  <c r="AT188" i="5"/>
  <c r="AT180" i="5"/>
  <c r="AT140" i="5"/>
  <c r="S152" i="7"/>
  <c r="AT132" i="5"/>
  <c r="AU132" i="5"/>
  <c r="T144" i="7"/>
  <c r="AN125" i="5"/>
  <c r="AN317" i="5"/>
  <c r="AN397" i="5"/>
  <c r="Q137" i="7"/>
  <c r="AO125" i="5"/>
  <c r="R137" i="7"/>
  <c r="Q66" i="7"/>
  <c r="AO54" i="5"/>
  <c r="R66" i="7"/>
  <c r="AO118" i="5"/>
  <c r="R130" i="7"/>
  <c r="Q130" i="7"/>
  <c r="AO134" i="5"/>
  <c r="R146" i="7"/>
  <c r="Q146" i="7"/>
  <c r="Q506" i="7"/>
  <c r="AO494" i="5"/>
  <c r="R506" i="7"/>
  <c r="AO526" i="5"/>
  <c r="R538" i="7"/>
  <c r="Q538" i="7"/>
  <c r="J360" i="5"/>
  <c r="H372" i="7" s="1"/>
  <c r="M665" i="7"/>
  <c r="F650" i="7"/>
  <c r="M633" i="7"/>
  <c r="F570" i="7"/>
  <c r="M511" i="7"/>
  <c r="F508" i="7"/>
  <c r="M489" i="7"/>
  <c r="M487" i="7"/>
  <c r="M481" i="7"/>
  <c r="M479" i="7"/>
  <c r="M434" i="7"/>
  <c r="M360" i="7"/>
  <c r="S264" i="7"/>
  <c r="I182" i="7"/>
  <c r="AU53" i="5"/>
  <c r="T65" i="7"/>
  <c r="AU95" i="5"/>
  <c r="T107" i="7"/>
  <c r="L472" i="5"/>
  <c r="N472" i="5"/>
  <c r="L534" i="5"/>
  <c r="AN30" i="5"/>
  <c r="F642" i="7"/>
  <c r="F610" i="7"/>
  <c r="F580" i="7"/>
  <c r="F514" i="7"/>
  <c r="M497" i="7"/>
  <c r="M495" i="7"/>
  <c r="F453" i="7"/>
  <c r="S53" i="7"/>
  <c r="AU39" i="5"/>
  <c r="T51" i="7"/>
  <c r="L632" i="5"/>
  <c r="N374" i="5"/>
  <c r="I325" i="5"/>
  <c r="I269" i="5"/>
  <c r="AN621" i="5"/>
  <c r="AN589" i="5"/>
  <c r="M585" i="7"/>
  <c r="M583" i="7"/>
  <c r="M545" i="7"/>
  <c r="M543" i="7"/>
  <c r="M527" i="7"/>
  <c r="M519" i="7"/>
  <c r="F516" i="7"/>
  <c r="F498" i="7"/>
  <c r="M450" i="7"/>
  <c r="I536" i="5"/>
  <c r="AT11" i="5"/>
  <c r="M625" i="7"/>
  <c r="M615" i="7"/>
  <c r="M591" i="7"/>
  <c r="M537" i="7"/>
  <c r="M521" i="7"/>
  <c r="S504" i="7"/>
  <c r="F437" i="7"/>
  <c r="U422" i="7"/>
  <c r="S280" i="7"/>
  <c r="AT368" i="5"/>
  <c r="AU368" i="5"/>
  <c r="T380" i="7"/>
  <c r="AT352" i="5"/>
  <c r="AU352" i="5"/>
  <c r="T364" i="7"/>
  <c r="AT344" i="5"/>
  <c r="AU344" i="5"/>
  <c r="T356" i="7"/>
  <c r="AT328" i="5"/>
  <c r="AT320" i="5"/>
  <c r="S332" i="7"/>
  <c r="AT304" i="5"/>
  <c r="AU304" i="5"/>
  <c r="T316" i="7"/>
  <c r="AT280" i="5"/>
  <c r="AU280" i="5"/>
  <c r="T292" i="7"/>
  <c r="M639" i="7"/>
  <c r="F626" i="7"/>
  <c r="M601" i="7"/>
  <c r="M599" i="7"/>
  <c r="M593" i="7"/>
  <c r="F586" i="7"/>
  <c r="M567" i="7"/>
  <c r="F562" i="7"/>
  <c r="F548" i="7"/>
  <c r="M505" i="7"/>
  <c r="F500" i="7"/>
  <c r="M458" i="7"/>
  <c r="M320" i="7"/>
  <c r="S298" i="7"/>
  <c r="M280" i="7"/>
  <c r="S227" i="7"/>
  <c r="S147" i="7"/>
  <c r="AU221" i="5"/>
  <c r="T233" i="7"/>
  <c r="N353" i="5"/>
  <c r="AT255" i="5"/>
  <c r="M647" i="7"/>
  <c r="M617" i="7"/>
  <c r="F596" i="7"/>
  <c r="F594" i="7"/>
  <c r="U573" i="7"/>
  <c r="M551" i="7"/>
  <c r="F506" i="7"/>
  <c r="M503" i="7"/>
  <c r="M426" i="7"/>
  <c r="S265" i="7"/>
  <c r="I67" i="7"/>
  <c r="N301" i="5"/>
  <c r="AZ642" i="5"/>
  <c r="I369" i="5"/>
  <c r="I345" i="5"/>
  <c r="I305" i="5"/>
  <c r="BJ305" i="5" s="1"/>
  <c r="AU466" i="5"/>
  <c r="T478" i="7"/>
  <c r="S478" i="7"/>
  <c r="AU307" i="5"/>
  <c r="T319" i="7"/>
  <c r="S319" i="7"/>
  <c r="AU267" i="5"/>
  <c r="T279" i="7"/>
  <c r="S279" i="7"/>
  <c r="J254" i="5"/>
  <c r="H266" i="7" s="1"/>
  <c r="J230" i="5"/>
  <c r="H242" i="7" s="1"/>
  <c r="I193" i="7"/>
  <c r="Y193" i="7" s="1"/>
  <c r="F475" i="7"/>
  <c r="M424" i="7"/>
  <c r="F419" i="7"/>
  <c r="M384" i="7"/>
  <c r="F379" i="7"/>
  <c r="G322" i="7"/>
  <c r="S234" i="7"/>
  <c r="AU222" i="5"/>
  <c r="T234" i="7"/>
  <c r="I335" i="5"/>
  <c r="J335" i="5" s="1"/>
  <c r="H347" i="7" s="1"/>
  <c r="F427" i="7"/>
  <c r="M416" i="7"/>
  <c r="G316" i="7"/>
  <c r="S303" i="7"/>
  <c r="AU99" i="5"/>
  <c r="T111" i="7"/>
  <c r="AU228" i="5"/>
  <c r="T240" i="7"/>
  <c r="S240" i="7"/>
  <c r="AT282" i="5"/>
  <c r="AU282" i="5"/>
  <c r="T294" i="7"/>
  <c r="AC189" i="5"/>
  <c r="N201" i="7"/>
  <c r="M201" i="7"/>
  <c r="L184" i="5"/>
  <c r="I184" i="5"/>
  <c r="G196" i="7" s="1"/>
  <c r="F196" i="7"/>
  <c r="AC181" i="5"/>
  <c r="N193" i="7"/>
  <c r="M193" i="7"/>
  <c r="L239" i="5"/>
  <c r="F251" i="7"/>
  <c r="I239" i="5"/>
  <c r="J239" i="5" s="1"/>
  <c r="H251" i="7" s="1"/>
  <c r="AC236" i="5"/>
  <c r="N248" i="7"/>
  <c r="M248" i="7"/>
  <c r="L231" i="5"/>
  <c r="I231" i="5"/>
  <c r="J231" i="5" s="1"/>
  <c r="H243" i="7" s="1"/>
  <c r="AC220" i="5"/>
  <c r="N232" i="7"/>
  <c r="M232" i="7"/>
  <c r="AT218" i="5"/>
  <c r="AU218" i="5"/>
  <c r="T230" i="7"/>
  <c r="L215" i="5"/>
  <c r="F227" i="7"/>
  <c r="AT210" i="5"/>
  <c r="L207" i="5"/>
  <c r="F219" i="7"/>
  <c r="AC204" i="5"/>
  <c r="N216" i="7"/>
  <c r="M216" i="7"/>
  <c r="S215" i="7"/>
  <c r="AU203" i="5"/>
  <c r="T215" i="7"/>
  <c r="L199" i="5"/>
  <c r="AC196" i="5"/>
  <c r="N208" i="7"/>
  <c r="M208" i="7"/>
  <c r="AT194" i="5"/>
  <c r="L191" i="5"/>
  <c r="L183" i="5"/>
  <c r="AC180" i="5"/>
  <c r="N192" i="7"/>
  <c r="M192" i="7"/>
  <c r="AU179" i="5"/>
  <c r="T191" i="7"/>
  <c r="S191" i="7"/>
  <c r="AC388" i="5"/>
  <c r="N400" i="7"/>
  <c r="M400" i="7"/>
  <c r="F395" i="7"/>
  <c r="L383" i="5"/>
  <c r="N383" i="5"/>
  <c r="O383" i="5" s="1"/>
  <c r="J395" i="7" s="1"/>
  <c r="AT370" i="5"/>
  <c r="S382" i="7"/>
  <c r="F371" i="7"/>
  <c r="L359" i="5"/>
  <c r="V359" i="5"/>
  <c r="K371" i="7"/>
  <c r="AT354" i="5"/>
  <c r="AU354" i="5"/>
  <c r="T366" i="7"/>
  <c r="L327" i="5"/>
  <c r="S287" i="7"/>
  <c r="M272" i="7"/>
  <c r="L391" i="5"/>
  <c r="N391" i="5"/>
  <c r="J248" i="5"/>
  <c r="H260" i="7" s="1"/>
  <c r="J241" i="5"/>
  <c r="H253" i="7" s="1"/>
  <c r="G253" i="7"/>
  <c r="AU245" i="5"/>
  <c r="T257" i="7"/>
  <c r="S257" i="7"/>
  <c r="AT536" i="5"/>
  <c r="AU536" i="5"/>
  <c r="T548" i="7"/>
  <c r="L509" i="5"/>
  <c r="F521" i="7"/>
  <c r="AC490" i="5"/>
  <c r="N502" i="7"/>
  <c r="M502" i="7"/>
  <c r="L485" i="5"/>
  <c r="O404" i="5"/>
  <c r="J416" i="7" s="1"/>
  <c r="AT394" i="5"/>
  <c r="AU394" i="5"/>
  <c r="T406" i="7"/>
  <c r="J389" i="5"/>
  <c r="H401" i="7" s="1"/>
  <c r="AT386" i="5"/>
  <c r="AT378" i="5"/>
  <c r="AT338" i="5"/>
  <c r="AT330" i="5"/>
  <c r="AT298" i="5"/>
  <c r="I235" i="7"/>
  <c r="AC428" i="5"/>
  <c r="N440" i="7"/>
  <c r="M440" i="7"/>
  <c r="AC380" i="5"/>
  <c r="N392" i="7"/>
  <c r="M392" i="7"/>
  <c r="AU347" i="5"/>
  <c r="T359" i="7"/>
  <c r="S359" i="7"/>
  <c r="S515" i="7"/>
  <c r="G456" i="7"/>
  <c r="M368" i="7"/>
  <c r="F347" i="7"/>
  <c r="M288" i="7"/>
  <c r="S176" i="7"/>
  <c r="AU164" i="5"/>
  <c r="T176" i="7"/>
  <c r="S74" i="7"/>
  <c r="AU62" i="5"/>
  <c r="T74" i="7"/>
  <c r="G34" i="7"/>
  <c r="Y34" i="7" s="1"/>
  <c r="N413" i="5"/>
  <c r="O413" i="5" s="1"/>
  <c r="J425" i="7" s="1"/>
  <c r="AC452" i="5"/>
  <c r="N464" i="7"/>
  <c r="M464" i="7"/>
  <c r="F387" i="7"/>
  <c r="AC364" i="5"/>
  <c r="N376" i="7"/>
  <c r="M376" i="7"/>
  <c r="L351" i="5"/>
  <c r="M352" i="7"/>
  <c r="M344" i="7"/>
  <c r="F243" i="7"/>
  <c r="M224" i="7"/>
  <c r="S129" i="7"/>
  <c r="AU400" i="5"/>
  <c r="T412" i="7"/>
  <c r="S412" i="7"/>
  <c r="I213" i="7"/>
  <c r="I415" i="5"/>
  <c r="J415" i="5" s="1"/>
  <c r="H427" i="7" s="1"/>
  <c r="AU403" i="5"/>
  <c r="T415" i="7"/>
  <c r="S415" i="7"/>
  <c r="AC420" i="5"/>
  <c r="N432" i="7"/>
  <c r="M432" i="7"/>
  <c r="AC324" i="5"/>
  <c r="N336" i="7"/>
  <c r="M336" i="7"/>
  <c r="I303" i="5"/>
  <c r="F315" i="7"/>
  <c r="L303" i="5"/>
  <c r="V303" i="5"/>
  <c r="L295" i="5"/>
  <c r="F307" i="7"/>
  <c r="L271" i="5"/>
  <c r="N271" i="5"/>
  <c r="F283" i="7"/>
  <c r="L255" i="5"/>
  <c r="I255" i="5"/>
  <c r="AC252" i="5"/>
  <c r="N264" i="7"/>
  <c r="M264" i="7"/>
  <c r="M654" i="7"/>
  <c r="M448" i="7"/>
  <c r="S396" i="7"/>
  <c r="F323" i="7"/>
  <c r="AU173" i="5"/>
  <c r="T185" i="7"/>
  <c r="L311" i="5"/>
  <c r="V311" i="5"/>
  <c r="K323" i="7"/>
  <c r="N373" i="5"/>
  <c r="S217" i="7"/>
  <c r="AU205" i="5"/>
  <c r="T217" i="7"/>
  <c r="L343" i="5"/>
  <c r="V343" i="5"/>
  <c r="K355" i="7"/>
  <c r="F355" i="7"/>
  <c r="AT322" i="5"/>
  <c r="AU322" i="5"/>
  <c r="T334" i="7"/>
  <c r="L319" i="5"/>
  <c r="N319" i="5"/>
  <c r="AC316" i="5"/>
  <c r="N328" i="7"/>
  <c r="M328" i="7"/>
  <c r="AU315" i="5"/>
  <c r="T327" i="7"/>
  <c r="S327" i="7"/>
  <c r="L279" i="5"/>
  <c r="L263" i="5"/>
  <c r="I263" i="5"/>
  <c r="AT258" i="5"/>
  <c r="AU258" i="5"/>
  <c r="T270" i="7"/>
  <c r="F259" i="7"/>
  <c r="F235" i="7"/>
  <c r="F211" i="7"/>
  <c r="S155" i="7"/>
  <c r="AU284" i="5"/>
  <c r="T296" i="7"/>
  <c r="AU187" i="5"/>
  <c r="T199" i="7"/>
  <c r="AU490" i="5"/>
  <c r="T502" i="7"/>
  <c r="S502" i="7"/>
  <c r="AU72" i="5"/>
  <c r="T84" i="7"/>
  <c r="S84" i="7"/>
  <c r="AT346" i="5"/>
  <c r="AU356" i="5"/>
  <c r="T368" i="7"/>
  <c r="S368" i="7"/>
  <c r="F172" i="7"/>
  <c r="G164" i="7"/>
  <c r="M160" i="7"/>
  <c r="G140" i="7"/>
  <c r="L143" i="5"/>
  <c r="N538" i="5"/>
  <c r="L176" i="5"/>
  <c r="L168" i="5"/>
  <c r="V144" i="5"/>
  <c r="L136" i="5"/>
  <c r="I136" i="5"/>
  <c r="I462" i="5"/>
  <c r="AT418" i="5"/>
  <c r="AT362" i="5"/>
  <c r="AU362" i="5"/>
  <c r="T374" i="7"/>
  <c r="L334" i="5"/>
  <c r="AT306" i="5"/>
  <c r="S318" i="7"/>
  <c r="AT274" i="5"/>
  <c r="AT266" i="5"/>
  <c r="AT265" i="5"/>
  <c r="AU265" i="5"/>
  <c r="T277" i="7"/>
  <c r="AT656" i="5"/>
  <c r="AU656" i="5"/>
  <c r="AT648" i="5"/>
  <c r="L532" i="5"/>
  <c r="N532" i="5"/>
  <c r="I532" i="5"/>
  <c r="I492" i="5"/>
  <c r="AT488" i="5"/>
  <c r="AU488" i="5"/>
  <c r="T500" i="7"/>
  <c r="AT385" i="5"/>
  <c r="AT377" i="5"/>
  <c r="S389" i="7"/>
  <c r="AT345" i="5"/>
  <c r="N152" i="5"/>
  <c r="AT329" i="5"/>
  <c r="M486" i="7"/>
  <c r="S235" i="7"/>
  <c r="F180" i="7"/>
  <c r="M176" i="7"/>
  <c r="L135" i="5"/>
  <c r="V135" i="5"/>
  <c r="AT543" i="5"/>
  <c r="I556" i="5"/>
  <c r="I342" i="5"/>
  <c r="N341" i="5"/>
  <c r="I350" i="5"/>
  <c r="J350" i="5" s="1"/>
  <c r="H362" i="7" s="1"/>
  <c r="AT321" i="5"/>
  <c r="I533" i="5"/>
  <c r="J533" i="5" s="1"/>
  <c r="H545" i="7" s="1"/>
  <c r="J518" i="5"/>
  <c r="H530" i="7" s="1"/>
  <c r="AT497" i="5"/>
  <c r="AT481" i="5"/>
  <c r="AU481" i="5"/>
  <c r="T493" i="7"/>
  <c r="I478" i="5"/>
  <c r="I602" i="5"/>
  <c r="AT599" i="5"/>
  <c r="AZ580" i="5"/>
  <c r="BA580" i="5"/>
  <c r="V592" i="7"/>
  <c r="I578" i="5"/>
  <c r="AT527" i="5"/>
  <c r="AT479" i="5"/>
  <c r="AT470" i="5"/>
  <c r="AZ462" i="5"/>
  <c r="BA462" i="5"/>
  <c r="V474" i="7"/>
  <c r="I460" i="5"/>
  <c r="BG460" i="5" s="1"/>
  <c r="N445" i="5"/>
  <c r="AT408" i="5"/>
  <c r="AT493" i="5"/>
  <c r="I489" i="5"/>
  <c r="J489" i="5" s="1"/>
  <c r="H501" i="7" s="1"/>
  <c r="AT327" i="5"/>
  <c r="AT319" i="5"/>
  <c r="AT303" i="5"/>
  <c r="AT287" i="5"/>
  <c r="S299" i="7"/>
  <c r="N284" i="5"/>
  <c r="O284" i="5" s="1"/>
  <c r="J296" i="7" s="1"/>
  <c r="AT271" i="5"/>
  <c r="AT263" i="5"/>
  <c r="AT462" i="5"/>
  <c r="AU462" i="5"/>
  <c r="T474" i="7"/>
  <c r="AT430" i="5"/>
  <c r="AT415" i="5"/>
  <c r="AU415" i="5"/>
  <c r="T427" i="7"/>
  <c r="AT407" i="5"/>
  <c r="S419" i="7"/>
  <c r="AT399" i="5"/>
  <c r="AU399" i="5"/>
  <c r="T411" i="7"/>
  <c r="AT390" i="5"/>
  <c r="AU390" i="5"/>
  <c r="T402" i="7"/>
  <c r="AT383" i="5"/>
  <c r="AU383" i="5"/>
  <c r="T395" i="7"/>
  <c r="AT382" i="5"/>
  <c r="S394" i="7"/>
  <c r="AT596" i="5"/>
  <c r="S608" i="7"/>
  <c r="N584" i="5"/>
  <c r="AT571" i="5"/>
  <c r="N568" i="5"/>
  <c r="O568" i="5" s="1"/>
  <c r="J580" i="7" s="1"/>
  <c r="AT556" i="5"/>
  <c r="AU556" i="5"/>
  <c r="T568" i="7"/>
  <c r="AT555" i="5"/>
  <c r="AU555" i="5"/>
  <c r="T567" i="7"/>
  <c r="AT548" i="5"/>
  <c r="AT540" i="5"/>
  <c r="AT365" i="5"/>
  <c r="AU365" i="5"/>
  <c r="T377" i="7"/>
  <c r="AT350" i="5"/>
  <c r="AU350" i="5"/>
  <c r="T362" i="7"/>
  <c r="AT333" i="5"/>
  <c r="AT325" i="5"/>
  <c r="S337" i="7"/>
  <c r="N312" i="5"/>
  <c r="AT293" i="5"/>
  <c r="AU293" i="5"/>
  <c r="T305" i="7"/>
  <c r="AT285" i="5"/>
  <c r="AU285" i="5"/>
  <c r="T297" i="7"/>
  <c r="AT270" i="5"/>
  <c r="S282" i="7"/>
  <c r="AT269" i="5"/>
  <c r="AT261" i="5"/>
  <c r="AT467" i="5"/>
  <c r="I464" i="5"/>
  <c r="AT460" i="5"/>
  <c r="AU460" i="5"/>
  <c r="T472" i="7"/>
  <c r="I440" i="5"/>
  <c r="AT429" i="5"/>
  <c r="S441" i="7"/>
  <c r="AT428" i="5"/>
  <c r="AT421" i="5"/>
  <c r="AT397" i="5"/>
  <c r="AT389" i="5"/>
  <c r="AU389" i="5"/>
  <c r="T401" i="7"/>
  <c r="I309" i="5"/>
  <c r="AT305" i="5"/>
  <c r="AT297" i="5"/>
  <c r="AT281" i="5"/>
  <c r="I260" i="5"/>
  <c r="J260" i="5" s="1"/>
  <c r="H272" i="7" s="1"/>
  <c r="AT257" i="5"/>
  <c r="AU257" i="5"/>
  <c r="T269" i="7"/>
  <c r="AT256" i="5"/>
  <c r="AU256" i="5"/>
  <c r="T268" i="7"/>
  <c r="I252" i="5"/>
  <c r="AT249" i="5"/>
  <c r="AU249" i="5"/>
  <c r="T261" i="7"/>
  <c r="AT248" i="5"/>
  <c r="AU248" i="5"/>
  <c r="T260" i="7"/>
  <c r="I244" i="5"/>
  <c r="J244" i="5" s="1"/>
  <c r="H256" i="7" s="1"/>
  <c r="AT240" i="5"/>
  <c r="AU240" i="5"/>
  <c r="T252" i="7"/>
  <c r="I236" i="5"/>
  <c r="BG236" i="5" s="1"/>
  <c r="AT233" i="5"/>
  <c r="AU233" i="5"/>
  <c r="T245" i="7"/>
  <c r="AT232" i="5"/>
  <c r="AT225" i="5"/>
  <c r="S237" i="7"/>
  <c r="AT224" i="5"/>
  <c r="AT217" i="5"/>
  <c r="AT216" i="5"/>
  <c r="S228" i="7"/>
  <c r="AT209" i="5"/>
  <c r="AU209" i="5"/>
  <c r="T221" i="7"/>
  <c r="AT208" i="5"/>
  <c r="H216" i="7"/>
  <c r="AT201" i="5"/>
  <c r="AU201" i="5"/>
  <c r="T213" i="7"/>
  <c r="AT193" i="5"/>
  <c r="AU193" i="5"/>
  <c r="T205" i="7"/>
  <c r="I189" i="5"/>
  <c r="AT186" i="5"/>
  <c r="AU186" i="5"/>
  <c r="T198" i="7"/>
  <c r="AT185" i="5"/>
  <c r="S197" i="7"/>
  <c r="AT178" i="5"/>
  <c r="AU178" i="5"/>
  <c r="T190" i="7"/>
  <c r="AT177" i="5"/>
  <c r="AU177" i="5"/>
  <c r="T189" i="7"/>
  <c r="AT170" i="5"/>
  <c r="S182" i="7"/>
  <c r="AT169" i="5"/>
  <c r="AT162" i="5"/>
  <c r="AU162" i="5"/>
  <c r="T174" i="7"/>
  <c r="AT161" i="5"/>
  <c r="I157" i="5"/>
  <c r="AT154" i="5"/>
  <c r="AT153" i="5"/>
  <c r="I149" i="5"/>
  <c r="J149" i="5" s="1"/>
  <c r="H161" i="7" s="1"/>
  <c r="N148" i="5"/>
  <c r="O148" i="5" s="1"/>
  <c r="J160" i="7" s="1"/>
  <c r="AT146" i="5"/>
  <c r="AU146" i="5"/>
  <c r="T158" i="7"/>
  <c r="AT145" i="5"/>
  <c r="AU145" i="5"/>
  <c r="T157" i="7"/>
  <c r="AT138" i="5"/>
  <c r="AT137" i="5"/>
  <c r="S149" i="7"/>
  <c r="AZ135" i="5"/>
  <c r="BA135" i="5"/>
  <c r="V147" i="7"/>
  <c r="N132" i="5"/>
  <c r="I144" i="7" s="1"/>
  <c r="AT130" i="5"/>
  <c r="AU130" i="5"/>
  <c r="T142" i="7"/>
  <c r="AT129" i="5"/>
  <c r="AT121" i="5"/>
  <c r="AT114" i="5"/>
  <c r="S126" i="7"/>
  <c r="AT113" i="5"/>
  <c r="AU113" i="5"/>
  <c r="T125" i="7"/>
  <c r="I109" i="5"/>
  <c r="AT106" i="5"/>
  <c r="AT105" i="5"/>
  <c r="I101" i="5"/>
  <c r="AT98" i="5"/>
  <c r="AT90" i="5"/>
  <c r="AU90" i="5"/>
  <c r="T102" i="7"/>
  <c r="AT89" i="5"/>
  <c r="I85" i="5"/>
  <c r="G97" i="7" s="1"/>
  <c r="AT82" i="5"/>
  <c r="S94" i="7"/>
  <c r="AT81" i="5"/>
  <c r="S93" i="7"/>
  <c r="AN373" i="5"/>
  <c r="AI225" i="5"/>
  <c r="P237" i="7"/>
  <c r="AC250" i="5"/>
  <c r="N262" i="7"/>
  <c r="M262" i="7"/>
  <c r="AC226" i="5"/>
  <c r="N238" i="7"/>
  <c r="M238" i="7"/>
  <c r="AU217" i="5"/>
  <c r="T229" i="7"/>
  <c r="S229" i="7"/>
  <c r="AC210" i="5"/>
  <c r="N222" i="7"/>
  <c r="M222" i="7"/>
  <c r="I190" i="5"/>
  <c r="J190" i="5" s="1"/>
  <c r="H202" i="7" s="1"/>
  <c r="L190" i="5"/>
  <c r="F202" i="7"/>
  <c r="I166" i="5"/>
  <c r="L166" i="5"/>
  <c r="N166" i="5"/>
  <c r="O166" i="5" s="1"/>
  <c r="J178" i="7" s="1"/>
  <c r="AC131" i="5"/>
  <c r="N143" i="7"/>
  <c r="M143" i="7"/>
  <c r="I126" i="5"/>
  <c r="G138" i="7" s="1"/>
  <c r="F138" i="7"/>
  <c r="L126" i="5"/>
  <c r="V126" i="5"/>
  <c r="K138" i="7"/>
  <c r="AC123" i="5"/>
  <c r="N135" i="7"/>
  <c r="M135" i="7"/>
  <c r="AC115" i="5"/>
  <c r="N127" i="7"/>
  <c r="M127" i="7"/>
  <c r="L110" i="5"/>
  <c r="I110" i="5"/>
  <c r="F122" i="7"/>
  <c r="AC107" i="5"/>
  <c r="N119" i="7"/>
  <c r="M119" i="7"/>
  <c r="I102" i="5"/>
  <c r="F114" i="7"/>
  <c r="L102" i="5"/>
  <c r="AC99" i="5"/>
  <c r="N111" i="7"/>
  <c r="M111" i="7"/>
  <c r="S110" i="7"/>
  <c r="AU98" i="5"/>
  <c r="T110" i="7"/>
  <c r="F106" i="7"/>
  <c r="L94" i="5"/>
  <c r="V94" i="5"/>
  <c r="L86" i="5"/>
  <c r="F98" i="7"/>
  <c r="L261" i="5"/>
  <c r="F273" i="7"/>
  <c r="AC258" i="5"/>
  <c r="N270" i="7"/>
  <c r="M270" i="7"/>
  <c r="L253" i="5"/>
  <c r="I253" i="5"/>
  <c r="L245" i="5"/>
  <c r="F257" i="7"/>
  <c r="AC242" i="5"/>
  <c r="N254" i="7"/>
  <c r="M254" i="7"/>
  <c r="L237" i="5"/>
  <c r="V237" i="5"/>
  <c r="F249" i="7"/>
  <c r="J236" i="5"/>
  <c r="H248" i="7" s="1"/>
  <c r="G248" i="7"/>
  <c r="AC234" i="5"/>
  <c r="N246" i="7"/>
  <c r="M246" i="7"/>
  <c r="L229" i="5"/>
  <c r="L221" i="5"/>
  <c r="N221" i="5"/>
  <c r="I221" i="5"/>
  <c r="J221" i="5" s="1"/>
  <c r="H233" i="7" s="1"/>
  <c r="F233" i="7"/>
  <c r="AC218" i="5"/>
  <c r="N230" i="7"/>
  <c r="M230" i="7"/>
  <c r="L213" i="5"/>
  <c r="I213" i="5"/>
  <c r="F225" i="7"/>
  <c r="S221" i="7"/>
  <c r="L205" i="5"/>
  <c r="F217" i="7"/>
  <c r="L197" i="5"/>
  <c r="I197" i="5"/>
  <c r="J197" i="5" s="1"/>
  <c r="H209" i="7" s="1"/>
  <c r="F209" i="7"/>
  <c r="AC194" i="5"/>
  <c r="N206" i="7"/>
  <c r="M206" i="7"/>
  <c r="L182" i="5"/>
  <c r="I182" i="5"/>
  <c r="F194" i="7"/>
  <c r="AC179" i="5"/>
  <c r="N191" i="7"/>
  <c r="M191" i="7"/>
  <c r="S189" i="7"/>
  <c r="I174" i="5"/>
  <c r="L174" i="5"/>
  <c r="F186" i="7"/>
  <c r="AC163" i="5"/>
  <c r="N175" i="7"/>
  <c r="M175" i="7"/>
  <c r="L150" i="5"/>
  <c r="I150" i="5"/>
  <c r="J150" i="5" s="1"/>
  <c r="H162" i="7" s="1"/>
  <c r="F162" i="7"/>
  <c r="L142" i="5"/>
  <c r="I142" i="5"/>
  <c r="L134" i="5"/>
  <c r="F146" i="7"/>
  <c r="F471" i="7"/>
  <c r="S261" i="7"/>
  <c r="M151" i="7"/>
  <c r="AU346" i="5"/>
  <c r="T358" i="7"/>
  <c r="S358" i="7"/>
  <c r="M214" i="7"/>
  <c r="F154" i="7"/>
  <c r="S78" i="7"/>
  <c r="AU66" i="5"/>
  <c r="T78" i="7"/>
  <c r="I45" i="7"/>
  <c r="J320" i="5"/>
  <c r="H332" i="7" s="1"/>
  <c r="O403" i="5"/>
  <c r="J415" i="7" s="1"/>
  <c r="F241" i="7"/>
  <c r="F130" i="7"/>
  <c r="AU382" i="5"/>
  <c r="T394" i="7"/>
  <c r="N124" i="5"/>
  <c r="O124" i="5" s="1"/>
  <c r="J136" i="7" s="1"/>
  <c r="AU430" i="5"/>
  <c r="T442" i="7"/>
  <c r="S442" i="7"/>
  <c r="S313" i="7"/>
  <c r="AU301" i="5"/>
  <c r="T313" i="7"/>
  <c r="M476" i="7"/>
  <c r="M436" i="7"/>
  <c r="O85" i="5"/>
  <c r="J97" i="7" s="1"/>
  <c r="J32" i="5"/>
  <c r="H44" i="7" s="1"/>
  <c r="I372" i="5"/>
  <c r="L372" i="5"/>
  <c r="M460" i="7"/>
  <c r="G38" i="7"/>
  <c r="Y38" i="7" s="1"/>
  <c r="I378" i="5"/>
  <c r="L378" i="5"/>
  <c r="V378" i="5"/>
  <c r="L370" i="5"/>
  <c r="N362" i="5"/>
  <c r="L322" i="5"/>
  <c r="I322" i="5"/>
  <c r="V290" i="5"/>
  <c r="N290" i="5"/>
  <c r="F447" i="7"/>
  <c r="G446" i="7"/>
  <c r="M444" i="7"/>
  <c r="M428" i="7"/>
  <c r="F407" i="7"/>
  <c r="G406" i="7"/>
  <c r="S402" i="7"/>
  <c r="M396" i="7"/>
  <c r="S388" i="7"/>
  <c r="S119" i="7"/>
  <c r="M95" i="7"/>
  <c r="L465" i="5"/>
  <c r="N465" i="5"/>
  <c r="O465" i="5" s="1"/>
  <c r="J477" i="7" s="1"/>
  <c r="I465" i="5"/>
  <c r="J465" i="5" s="1"/>
  <c r="H477" i="7" s="1"/>
  <c r="L385" i="5"/>
  <c r="I385" i="5"/>
  <c r="S328" i="7"/>
  <c r="AU316" i="5"/>
  <c r="T328" i="7"/>
  <c r="N188" i="5"/>
  <c r="O188" i="5" s="1"/>
  <c r="J200" i="7" s="1"/>
  <c r="M482" i="7"/>
  <c r="L443" i="5"/>
  <c r="N443" i="5"/>
  <c r="L427" i="5"/>
  <c r="N427" i="5"/>
  <c r="I427" i="5"/>
  <c r="J427" i="5" s="1"/>
  <c r="H439" i="7" s="1"/>
  <c r="F485" i="7"/>
  <c r="S467" i="7"/>
  <c r="F439" i="7"/>
  <c r="M420" i="7"/>
  <c r="S352" i="7"/>
  <c r="AU27" i="5"/>
  <c r="T39" i="7"/>
  <c r="L526" i="5"/>
  <c r="V526" i="5"/>
  <c r="K538" i="7"/>
  <c r="S145" i="7"/>
  <c r="AU133" i="5"/>
  <c r="T145" i="7"/>
  <c r="L451" i="5"/>
  <c r="L387" i="5"/>
  <c r="N387" i="5"/>
  <c r="O387" i="5" s="1"/>
  <c r="M468" i="7"/>
  <c r="F463" i="7"/>
  <c r="M452" i="7"/>
  <c r="F399" i="7"/>
  <c r="G347" i="7"/>
  <c r="S329" i="7"/>
  <c r="G144" i="7"/>
  <c r="AU109" i="5"/>
  <c r="T121" i="7"/>
  <c r="I259" i="5"/>
  <c r="J259" i="5" s="1"/>
  <c r="H271" i="7" s="1"/>
  <c r="AT657" i="5"/>
  <c r="AU657" i="5"/>
  <c r="N629" i="5"/>
  <c r="AT594" i="5"/>
  <c r="AT586" i="5"/>
  <c r="AU586" i="5"/>
  <c r="T598" i="7"/>
  <c r="AT570" i="5"/>
  <c r="AU570" i="5"/>
  <c r="T582" i="7"/>
  <c r="AT554" i="5"/>
  <c r="AT367" i="5"/>
  <c r="AU367" i="5"/>
  <c r="T379" i="7"/>
  <c r="AT366" i="5"/>
  <c r="AU366" i="5"/>
  <c r="T378" i="7"/>
  <c r="I363" i="5"/>
  <c r="BG363" i="5" s="1"/>
  <c r="AT359" i="5"/>
  <c r="AU359" i="5"/>
  <c r="T371" i="7"/>
  <c r="AT358" i="5"/>
  <c r="AU358" i="5"/>
  <c r="T370" i="7"/>
  <c r="I354" i="5"/>
  <c r="J354" i="5" s="1"/>
  <c r="H366" i="7" s="1"/>
  <c r="AT351" i="5"/>
  <c r="S363" i="7"/>
  <c r="AT343" i="5"/>
  <c r="AU343" i="5"/>
  <c r="T355" i="7"/>
  <c r="AT335" i="5"/>
  <c r="AU335" i="5"/>
  <c r="T347" i="7"/>
  <c r="AT334" i="5"/>
  <c r="AU334" i="5"/>
  <c r="T346" i="7"/>
  <c r="AZ237" i="5"/>
  <c r="AZ7" i="5"/>
  <c r="AN213" i="5"/>
  <c r="N116" i="5"/>
  <c r="N352" i="5"/>
  <c r="O352" i="5" s="1"/>
  <c r="AT638" i="5"/>
  <c r="AT480" i="5"/>
  <c r="AU480" i="5"/>
  <c r="T492" i="7"/>
  <c r="I391" i="5"/>
  <c r="AT387" i="5"/>
  <c r="I376" i="5"/>
  <c r="AT372" i="5"/>
  <c r="AZ203" i="5"/>
  <c r="AT30" i="5"/>
  <c r="AZ10" i="5"/>
  <c r="AN390" i="5"/>
  <c r="I271" i="5"/>
  <c r="AZ99" i="5"/>
  <c r="AI513" i="5"/>
  <c r="P525" i="7"/>
  <c r="I437" i="5"/>
  <c r="AT417" i="5"/>
  <c r="AT401" i="5"/>
  <c r="AU401" i="5"/>
  <c r="T413" i="7"/>
  <c r="AZ272" i="5"/>
  <c r="V33" i="5"/>
  <c r="K45" i="7"/>
  <c r="N476" i="5"/>
  <c r="N164" i="5"/>
  <c r="AT259" i="5"/>
  <c r="AT251" i="5"/>
  <c r="AU251" i="5"/>
  <c r="T263" i="7"/>
  <c r="N237" i="5"/>
  <c r="AN619" i="5"/>
  <c r="AN579" i="5"/>
  <c r="AN539" i="5"/>
  <c r="AN523" i="5"/>
  <c r="AN515" i="5"/>
  <c r="AN499" i="5"/>
  <c r="AN491" i="5"/>
  <c r="AN475" i="5"/>
  <c r="AN411" i="5"/>
  <c r="AN403" i="5"/>
  <c r="AN395" i="5"/>
  <c r="AN387" i="5"/>
  <c r="AN315" i="5"/>
  <c r="AN307" i="5"/>
  <c r="AN299" i="5"/>
  <c r="AN243" i="5"/>
  <c r="AN227" i="5"/>
  <c r="AN219" i="5"/>
  <c r="AN155" i="5"/>
  <c r="AN131" i="5"/>
  <c r="AN123" i="5"/>
  <c r="AN107" i="5"/>
  <c r="Q119" i="7"/>
  <c r="AN67" i="5"/>
  <c r="AN51" i="5"/>
  <c r="AN43" i="5"/>
  <c r="AN35" i="5"/>
  <c r="AN27" i="5"/>
  <c r="AN19" i="5"/>
  <c r="AN521" i="5"/>
  <c r="AO521" i="5"/>
  <c r="R533" i="7"/>
  <c r="AI341" i="5"/>
  <c r="P353" i="7"/>
  <c r="N368" i="5"/>
  <c r="AT651" i="5"/>
  <c r="AT635" i="5"/>
  <c r="AT627" i="5"/>
  <c r="AZ624" i="5"/>
  <c r="AT613" i="5"/>
  <c r="AT581" i="5"/>
  <c r="AT573" i="5"/>
  <c r="AT565" i="5"/>
  <c r="AT549" i="5"/>
  <c r="N537" i="5"/>
  <c r="N513" i="5"/>
  <c r="O513" i="5" s="1"/>
  <c r="J525" i="7" s="1"/>
  <c r="J504" i="5"/>
  <c r="H516" i="7" s="1"/>
  <c r="AT500" i="5"/>
  <c r="AU500" i="5"/>
  <c r="T512" i="7"/>
  <c r="AT312" i="5"/>
  <c r="AT288" i="5"/>
  <c r="I276" i="5"/>
  <c r="J276" i="5" s="1"/>
  <c r="H288" i="7" s="1"/>
  <c r="AT273" i="5"/>
  <c r="AU273" i="5"/>
  <c r="T285" i="7"/>
  <c r="AZ262" i="5"/>
  <c r="AU596" i="5"/>
  <c r="T608" i="7"/>
  <c r="AU648" i="5"/>
  <c r="T660" i="7"/>
  <c r="S660" i="7"/>
  <c r="S371" i="7"/>
  <c r="AC518" i="5"/>
  <c r="N530" i="7"/>
  <c r="M530" i="7"/>
  <c r="V317" i="5"/>
  <c r="K329" i="7"/>
  <c r="N317" i="5"/>
  <c r="O317" i="5" s="1"/>
  <c r="J329" i="7" s="1"/>
  <c r="F640" i="7"/>
  <c r="M631" i="7"/>
  <c r="F656" i="7"/>
  <c r="M653" i="7"/>
  <c r="M637" i="7"/>
  <c r="M623" i="7"/>
  <c r="F351" i="7"/>
  <c r="S239" i="7"/>
  <c r="AU35" i="5"/>
  <c r="T47" i="7"/>
  <c r="S47" i="7"/>
  <c r="V338" i="5"/>
  <c r="W338" i="5"/>
  <c r="J193" i="5"/>
  <c r="H205" i="7" s="1"/>
  <c r="AZ638" i="5"/>
  <c r="AT632" i="5"/>
  <c r="AZ630" i="5"/>
  <c r="AT624" i="5"/>
  <c r="AU624" i="5"/>
  <c r="T636" i="7"/>
  <c r="AT610" i="5"/>
  <c r="AT579" i="5"/>
  <c r="AT547" i="5"/>
  <c r="AT539" i="5"/>
  <c r="AU539" i="5"/>
  <c r="T551" i="7"/>
  <c r="J332" i="5"/>
  <c r="H344" i="7" s="1"/>
  <c r="L332" i="5"/>
  <c r="V332" i="5"/>
  <c r="K344" i="7"/>
  <c r="L324" i="5"/>
  <c r="M645" i="7"/>
  <c r="I357" i="7"/>
  <c r="S356" i="7"/>
  <c r="S316" i="7"/>
  <c r="S269" i="7"/>
  <c r="G254" i="7"/>
  <c r="S157" i="7"/>
  <c r="S96" i="7"/>
  <c r="L363" i="5"/>
  <c r="N363" i="5"/>
  <c r="O363" i="5" s="1"/>
  <c r="J375" i="7" s="1"/>
  <c r="AU105" i="5"/>
  <c r="T117" i="7"/>
  <c r="S117" i="7"/>
  <c r="J237" i="5"/>
  <c r="H249" i="7" s="1"/>
  <c r="S137" i="7"/>
  <c r="AU125" i="5"/>
  <c r="T137" i="7"/>
  <c r="AT662" i="5"/>
  <c r="AU662" i="5"/>
  <c r="V219" i="5"/>
  <c r="K231" i="7"/>
  <c r="G214" i="7"/>
  <c r="S207" i="7"/>
  <c r="AU195" i="5"/>
  <c r="T207" i="7"/>
  <c r="G209" i="7"/>
  <c r="S123" i="7"/>
  <c r="AU111" i="5"/>
  <c r="T123" i="7"/>
  <c r="G91" i="7"/>
  <c r="I37" i="7"/>
  <c r="L355" i="5"/>
  <c r="I355" i="5"/>
  <c r="L347" i="5"/>
  <c r="V347" i="5"/>
  <c r="M411" i="7"/>
  <c r="G373" i="7"/>
  <c r="Y373" i="7" s="1"/>
  <c r="M372" i="7"/>
  <c r="F367" i="7"/>
  <c r="S365" i="7"/>
  <c r="M348" i="7"/>
  <c r="G245" i="7"/>
  <c r="AU140" i="5"/>
  <c r="T152" i="7"/>
  <c r="O92" i="5"/>
  <c r="BH92" i="5" s="1"/>
  <c r="I104" i="7"/>
  <c r="I584" i="5"/>
  <c r="J584" i="5" s="1"/>
  <c r="H596" i="7" s="1"/>
  <c r="I267" i="7"/>
  <c r="L377" i="5"/>
  <c r="Q322" i="7"/>
  <c r="AO310" i="5"/>
  <c r="R322" i="7"/>
  <c r="Q282" i="7"/>
  <c r="AO270" i="5"/>
  <c r="R282" i="7"/>
  <c r="O171" i="5"/>
  <c r="J183" i="7" s="1"/>
  <c r="I183" i="7"/>
  <c r="J250" i="5"/>
  <c r="H262" i="7" s="1"/>
  <c r="G262" i="7"/>
  <c r="O244" i="5"/>
  <c r="J256" i="7" s="1"/>
  <c r="I256" i="7"/>
  <c r="AU255" i="5"/>
  <c r="T267" i="7"/>
  <c r="S267" i="7"/>
  <c r="AU48" i="5"/>
  <c r="T60" i="7"/>
  <c r="S60" i="7"/>
  <c r="V399" i="5"/>
  <c r="K411" i="7"/>
  <c r="I507" i="7"/>
  <c r="S380" i="7"/>
  <c r="S377" i="7"/>
  <c r="F375" i="7"/>
  <c r="S250" i="7"/>
  <c r="S231" i="7"/>
  <c r="G40" i="7"/>
  <c r="AU15" i="5"/>
  <c r="T27" i="7"/>
  <c r="AU60" i="5"/>
  <c r="T72" i="7"/>
  <c r="S120" i="7"/>
  <c r="AU108" i="5"/>
  <c r="T120" i="7"/>
  <c r="S194" i="7"/>
  <c r="AU182" i="5"/>
  <c r="T194" i="7"/>
  <c r="V307" i="5"/>
  <c r="K319" i="7"/>
  <c r="G64" i="7"/>
  <c r="I42" i="7"/>
  <c r="AU167" i="5"/>
  <c r="T179" i="7"/>
  <c r="S179" i="7"/>
  <c r="J155" i="5"/>
  <c r="H167" i="7" s="1"/>
  <c r="G167" i="7"/>
  <c r="L406" i="5"/>
  <c r="I406" i="5"/>
  <c r="AC158" i="5"/>
  <c r="N170" i="7"/>
  <c r="M170" i="7"/>
  <c r="F359" i="7"/>
  <c r="S500" i="7"/>
  <c r="G427" i="7"/>
  <c r="F411" i="7"/>
  <c r="I392" i="7"/>
  <c r="S314" i="7"/>
  <c r="S305" i="7"/>
  <c r="S249" i="7"/>
  <c r="G241" i="7"/>
  <c r="AU23" i="5"/>
  <c r="T35" i="7"/>
  <c r="J30" i="5"/>
  <c r="H42" i="7" s="1"/>
  <c r="O46" i="5"/>
  <c r="J58" i="7" s="1"/>
  <c r="I58" i="7"/>
  <c r="AU119" i="5"/>
  <c r="T131" i="7"/>
  <c r="S131" i="7"/>
  <c r="AT532" i="5"/>
  <c r="AZ522" i="5"/>
  <c r="L506" i="5"/>
  <c r="V506" i="5"/>
  <c r="I506" i="5"/>
  <c r="G518" i="7" s="1"/>
  <c r="M661" i="7"/>
  <c r="M380" i="7"/>
  <c r="M364" i="7"/>
  <c r="M284" i="7"/>
  <c r="J172" i="5"/>
  <c r="H184" i="7" s="1"/>
  <c r="J98" i="5"/>
  <c r="H110" i="7" s="1"/>
  <c r="G110" i="7"/>
  <c r="L592" i="5"/>
  <c r="N592" i="5"/>
  <c r="I285" i="5"/>
  <c r="L285" i="5"/>
  <c r="AT451" i="5"/>
  <c r="AT443" i="5"/>
  <c r="AU443" i="5"/>
  <c r="T455" i="7"/>
  <c r="AT427" i="5"/>
  <c r="AT402" i="5"/>
  <c r="AT396" i="5"/>
  <c r="N364" i="5"/>
  <c r="N346" i="5"/>
  <c r="AT336" i="5"/>
  <c r="AT313" i="5"/>
  <c r="AN69" i="5"/>
  <c r="N65" i="5"/>
  <c r="AZ36" i="5"/>
  <c r="AT523" i="5"/>
  <c r="AU523" i="5"/>
  <c r="T535" i="7"/>
  <c r="AT494" i="5"/>
  <c r="AU494" i="5"/>
  <c r="T506" i="7"/>
  <c r="AT465" i="5"/>
  <c r="AU465" i="5"/>
  <c r="T477" i="7"/>
  <c r="AT425" i="5"/>
  <c r="AU425" i="5"/>
  <c r="T437" i="7"/>
  <c r="F274" i="7"/>
  <c r="I38" i="7"/>
  <c r="AT654" i="5"/>
  <c r="I619" i="5"/>
  <c r="J619" i="5" s="1"/>
  <c r="H631" i="7" s="1"/>
  <c r="AZ605" i="5"/>
  <c r="AT578" i="5"/>
  <c r="I574" i="5"/>
  <c r="AT546" i="5"/>
  <c r="AZ362" i="5"/>
  <c r="AT349" i="5"/>
  <c r="AT326" i="5"/>
  <c r="AU326" i="5"/>
  <c r="T338" i="7"/>
  <c r="I321" i="5"/>
  <c r="AN242" i="5"/>
  <c r="AU88" i="5"/>
  <c r="T100" i="7"/>
  <c r="I262" i="5"/>
  <c r="I543" i="5"/>
  <c r="J543" i="5" s="1"/>
  <c r="H555" i="7" s="1"/>
  <c r="N649" i="5"/>
  <c r="N451" i="5"/>
  <c r="V25" i="5"/>
  <c r="AT520" i="5"/>
  <c r="J516" i="5"/>
  <c r="H528" i="7" s="1"/>
  <c r="I502" i="5"/>
  <c r="AT474" i="5"/>
  <c r="AT454" i="5"/>
  <c r="I433" i="5"/>
  <c r="AZ427" i="5"/>
  <c r="AT414" i="5"/>
  <c r="I401" i="5"/>
  <c r="J401" i="5"/>
  <c r="H413" i="7" s="1"/>
  <c r="I395" i="5"/>
  <c r="AT392" i="5"/>
  <c r="AZ389" i="5"/>
  <c r="AT139" i="5"/>
  <c r="AU139" i="5"/>
  <c r="T151" i="7"/>
  <c r="N16" i="5"/>
  <c r="AI72" i="5"/>
  <c r="P84" i="7"/>
  <c r="N401" i="5"/>
  <c r="AZ24" i="5"/>
  <c r="AN133" i="5"/>
  <c r="AN437" i="5"/>
  <c r="S140" i="7"/>
  <c r="L492" i="5"/>
  <c r="I538" i="5"/>
  <c r="J538" i="5" s="1"/>
  <c r="H550" i="7" s="1"/>
  <c r="I507" i="5"/>
  <c r="AT496" i="5"/>
  <c r="AT489" i="5"/>
  <c r="N485" i="5"/>
  <c r="AT420" i="5"/>
  <c r="V37" i="5"/>
  <c r="K49" i="7"/>
  <c r="AI194" i="5"/>
  <c r="P206" i="7"/>
  <c r="J467" i="5"/>
  <c r="H479" i="7" s="1"/>
  <c r="G479" i="7"/>
  <c r="AU493" i="5"/>
  <c r="T505" i="7"/>
  <c r="S505" i="7"/>
  <c r="S77" i="7"/>
  <c r="AU65" i="5"/>
  <c r="T77" i="7"/>
  <c r="N425" i="5"/>
  <c r="Q533" i="7"/>
  <c r="L653" i="5"/>
  <c r="I653" i="5"/>
  <c r="J653" i="5" s="1"/>
  <c r="H665" i="7" s="1"/>
  <c r="L553" i="5"/>
  <c r="V553" i="5"/>
  <c r="K565" i="7"/>
  <c r="I553" i="5"/>
  <c r="S460" i="7"/>
  <c r="I230" i="7"/>
  <c r="S196" i="7"/>
  <c r="I66" i="7"/>
  <c r="AU19" i="5"/>
  <c r="T31" i="7"/>
  <c r="S31" i="7"/>
  <c r="J41" i="5"/>
  <c r="H53" i="7" s="1"/>
  <c r="G53" i="7"/>
  <c r="M522" i="7"/>
  <c r="M514" i="7"/>
  <c r="F494" i="7"/>
  <c r="AU416" i="5"/>
  <c r="T428" i="7"/>
  <c r="AU127" i="5"/>
  <c r="T139" i="7"/>
  <c r="AU189" i="5"/>
  <c r="T201" i="7"/>
  <c r="AU185" i="5"/>
  <c r="T197" i="7"/>
  <c r="N460" i="5"/>
  <c r="O460" i="5" s="1"/>
  <c r="J472" i="7" s="1"/>
  <c r="L462" i="5"/>
  <c r="AT515" i="5"/>
  <c r="AT485" i="5"/>
  <c r="L337" i="5"/>
  <c r="N337" i="5"/>
  <c r="O337" i="5" s="1"/>
  <c r="J349" i="7" s="1"/>
  <c r="G538" i="7"/>
  <c r="U474" i="7"/>
  <c r="S436" i="7"/>
  <c r="S366" i="7"/>
  <c r="M325" i="7"/>
  <c r="G231" i="7"/>
  <c r="S144" i="7"/>
  <c r="AU55" i="5"/>
  <c r="T67" i="7"/>
  <c r="AU17" i="5"/>
  <c r="T29" i="7"/>
  <c r="S29" i="7"/>
  <c r="S141" i="7"/>
  <c r="AU129" i="5"/>
  <c r="T141" i="7"/>
  <c r="AT593" i="5"/>
  <c r="AT553" i="5"/>
  <c r="AT364" i="5"/>
  <c r="F524" i="7"/>
  <c r="G416" i="7"/>
  <c r="I206" i="7"/>
  <c r="S205" i="7"/>
  <c r="S158" i="7"/>
  <c r="I118" i="7"/>
  <c r="G65" i="7"/>
  <c r="AU181" i="5"/>
  <c r="T193" i="7"/>
  <c r="AU355" i="5"/>
  <c r="T367" i="7"/>
  <c r="AU14" i="5"/>
  <c r="T26" i="7"/>
  <c r="I468" i="5"/>
  <c r="O32" i="5"/>
  <c r="J44" i="7" s="1"/>
  <c r="L410" i="5"/>
  <c r="V410" i="5"/>
  <c r="K422" i="7"/>
  <c r="M430" i="7"/>
  <c r="S186" i="7"/>
  <c r="I102" i="7"/>
  <c r="AU112" i="5"/>
  <c r="T124" i="7"/>
  <c r="I482" i="5"/>
  <c r="S45" i="7"/>
  <c r="AU33" i="5"/>
  <c r="T45" i="7"/>
  <c r="O22" i="5"/>
  <c r="J34" i="7"/>
  <c r="N571" i="5"/>
  <c r="O571" i="5" s="1"/>
  <c r="J583" i="7" s="1"/>
  <c r="O168" i="7"/>
  <c r="AI156" i="5"/>
  <c r="P168" i="7"/>
  <c r="V102" i="5"/>
  <c r="L490" i="5"/>
  <c r="M499" i="7"/>
  <c r="S373" i="7"/>
  <c r="S330" i="7"/>
  <c r="S290" i="7"/>
  <c r="S251" i="7"/>
  <c r="S248" i="7"/>
  <c r="G60" i="7"/>
  <c r="AU96" i="5"/>
  <c r="T108" i="7"/>
  <c r="AU101" i="5"/>
  <c r="T113" i="7"/>
  <c r="V379" i="5"/>
  <c r="W379" i="5"/>
  <c r="N379" i="5"/>
  <c r="O379" i="5" s="1"/>
  <c r="J391" i="7" s="1"/>
  <c r="N402" i="5"/>
  <c r="N488" i="5"/>
  <c r="N632" i="5"/>
  <c r="S54" i="7"/>
  <c r="AU42" i="5"/>
  <c r="T54" i="7"/>
  <c r="I646" i="5"/>
  <c r="O414" i="7"/>
  <c r="AI402" i="5"/>
  <c r="P414" i="7"/>
  <c r="I420" i="5"/>
  <c r="I356" i="5"/>
  <c r="AT631" i="5"/>
  <c r="AT623" i="5"/>
  <c r="AT609" i="5"/>
  <c r="N533" i="5"/>
  <c r="AT531" i="5"/>
  <c r="AZ332" i="5"/>
  <c r="I292" i="5"/>
  <c r="AZ197" i="5"/>
  <c r="AZ218" i="5"/>
  <c r="AZ73" i="5"/>
  <c r="AN22" i="5"/>
  <c r="AN78" i="5"/>
  <c r="AO78" i="5"/>
  <c r="R90" i="7"/>
  <c r="AN94" i="5"/>
  <c r="AN174" i="5"/>
  <c r="AN182" i="5"/>
  <c r="AN198" i="5"/>
  <c r="AN222" i="5"/>
  <c r="AN230" i="5"/>
  <c r="AN238" i="5"/>
  <c r="AN286" i="5"/>
  <c r="AN302" i="5"/>
  <c r="AN334" i="5"/>
  <c r="AN342" i="5"/>
  <c r="AN350" i="5"/>
  <c r="AN374" i="5"/>
  <c r="AN382" i="5"/>
  <c r="AN414" i="5"/>
  <c r="AN430" i="5"/>
  <c r="AN446" i="5"/>
  <c r="AN454" i="5"/>
  <c r="AN470" i="5"/>
  <c r="AN510" i="5"/>
  <c r="AN550" i="5"/>
  <c r="AN574" i="5"/>
  <c r="AN590" i="5"/>
  <c r="AN598" i="5"/>
  <c r="AN606" i="5"/>
  <c r="AN654" i="5"/>
  <c r="AI161" i="5"/>
  <c r="P173" i="7"/>
  <c r="AT413" i="5"/>
  <c r="AU413" i="5"/>
  <c r="T425" i="7"/>
  <c r="AT311" i="5"/>
  <c r="AZ41" i="5"/>
  <c r="N610" i="5"/>
  <c r="I495" i="5"/>
  <c r="I358" i="5"/>
  <c r="AZ657" i="5"/>
  <c r="BA657" i="5"/>
  <c r="I618" i="5"/>
  <c r="J618" i="5" s="1"/>
  <c r="H630" i="7" s="1"/>
  <c r="AT606" i="5"/>
  <c r="AU606" i="5"/>
  <c r="T618" i="7"/>
  <c r="AT600" i="5"/>
  <c r="AU600" i="5"/>
  <c r="T612" i="7"/>
  <c r="AT592" i="5"/>
  <c r="I588" i="5"/>
  <c r="J588" i="5" s="1"/>
  <c r="H600" i="7" s="1"/>
  <c r="AT576" i="5"/>
  <c r="AT560" i="5"/>
  <c r="AU560" i="5"/>
  <c r="T572" i="7"/>
  <c r="N556" i="5"/>
  <c r="I568" i="7" s="1"/>
  <c r="N554" i="5"/>
  <c r="BG554" i="5" s="1"/>
  <c r="AT552" i="5"/>
  <c r="AT544" i="5"/>
  <c r="I539" i="5"/>
  <c r="AZ497" i="5"/>
  <c r="I466" i="5"/>
  <c r="G478" i="7" s="1"/>
  <c r="AZ461" i="5"/>
  <c r="AZ454" i="5"/>
  <c r="AT332" i="5"/>
  <c r="AZ314" i="5"/>
  <c r="AZ268" i="5"/>
  <c r="AZ216" i="5"/>
  <c r="AZ110" i="5"/>
  <c r="I108" i="5"/>
  <c r="AZ34" i="5"/>
  <c r="AZ29" i="5"/>
  <c r="AI532" i="5"/>
  <c r="P544" i="7"/>
  <c r="AI273" i="5"/>
  <c r="P285" i="7"/>
  <c r="AI229" i="5"/>
  <c r="P241" i="7"/>
  <c r="N393" i="5"/>
  <c r="I405" i="7" s="1"/>
  <c r="I537" i="5"/>
  <c r="I522" i="5"/>
  <c r="AT498" i="5"/>
  <c r="S510" i="7"/>
  <c r="I494" i="5"/>
  <c r="I472" i="5"/>
  <c r="AT439" i="5"/>
  <c r="AZ436" i="5"/>
  <c r="AT381" i="5"/>
  <c r="AT300" i="5"/>
  <c r="AI434" i="5"/>
  <c r="P446" i="7"/>
  <c r="AT572" i="5"/>
  <c r="AT290" i="5"/>
  <c r="AU290" i="5"/>
  <c r="T302" i="7"/>
  <c r="AN480" i="5"/>
  <c r="AN244" i="5"/>
  <c r="AN508" i="5"/>
  <c r="AI485" i="5"/>
  <c r="P497" i="7"/>
  <c r="AI433" i="5"/>
  <c r="P445" i="7"/>
  <c r="O556" i="5"/>
  <c r="S579" i="7"/>
  <c r="G545" i="7"/>
  <c r="M471" i="7"/>
  <c r="AU170" i="5"/>
  <c r="T182" i="7"/>
  <c r="AU100" i="5"/>
  <c r="T112" i="7"/>
  <c r="N23" i="5"/>
  <c r="O23" i="5" s="1"/>
  <c r="J35" i="7" s="1"/>
  <c r="O50" i="5"/>
  <c r="J62" i="7" s="1"/>
  <c r="I62" i="7"/>
  <c r="V411" i="5"/>
  <c r="W411" i="5"/>
  <c r="N411" i="5"/>
  <c r="BG411" i="5" s="1"/>
  <c r="L455" i="5"/>
  <c r="N455" i="5"/>
  <c r="L439" i="5"/>
  <c r="I439" i="5"/>
  <c r="L431" i="5"/>
  <c r="N431" i="5"/>
  <c r="I431" i="5"/>
  <c r="J431" i="5" s="1"/>
  <c r="H443" i="7" s="1"/>
  <c r="I424" i="5"/>
  <c r="J424" i="5" s="1"/>
  <c r="H436" i="7" s="1"/>
  <c r="L424" i="5"/>
  <c r="N424" i="5"/>
  <c r="L418" i="5"/>
  <c r="V418" i="5"/>
  <c r="K430" i="7"/>
  <c r="I461" i="5"/>
  <c r="J461" i="5" s="1"/>
  <c r="H473" i="7" s="1"/>
  <c r="L461" i="5"/>
  <c r="N461" i="5"/>
  <c r="L454" i="5"/>
  <c r="N454" i="5"/>
  <c r="I454" i="5"/>
  <c r="G466" i="7" s="1"/>
  <c r="AT449" i="5"/>
  <c r="AT442" i="5"/>
  <c r="AT441" i="5"/>
  <c r="AU441" i="5"/>
  <c r="T453" i="7"/>
  <c r="L438" i="5"/>
  <c r="N438" i="5"/>
  <c r="AT434" i="5"/>
  <c r="L430" i="5"/>
  <c r="AT426" i="5"/>
  <c r="L423" i="5"/>
  <c r="V423" i="5"/>
  <c r="I417" i="5"/>
  <c r="S550" i="7"/>
  <c r="G376" i="7"/>
  <c r="I343" i="7"/>
  <c r="S272" i="7"/>
  <c r="N470" i="5"/>
  <c r="O470" i="5" s="1"/>
  <c r="L572" i="5"/>
  <c r="AT551" i="5"/>
  <c r="L540" i="5"/>
  <c r="I540" i="5"/>
  <c r="J540" i="5" s="1"/>
  <c r="G56" i="7"/>
  <c r="S406" i="7"/>
  <c r="S241" i="7"/>
  <c r="AU393" i="5"/>
  <c r="T405" i="7"/>
  <c r="V118" i="5"/>
  <c r="N118" i="5"/>
  <c r="AT620" i="5"/>
  <c r="AT612" i="5"/>
  <c r="AT604" i="5"/>
  <c r="AT598" i="5"/>
  <c r="L595" i="5"/>
  <c r="I595" i="5"/>
  <c r="AT591" i="5"/>
  <c r="AT583" i="5"/>
  <c r="AT582" i="5"/>
  <c r="AU582" i="5"/>
  <c r="T594" i="7"/>
  <c r="AT575" i="5"/>
  <c r="AT574" i="5"/>
  <c r="AT559" i="5"/>
  <c r="AT558" i="5"/>
  <c r="G159" i="7"/>
  <c r="G58" i="7"/>
  <c r="AU12" i="5"/>
  <c r="T24" i="7"/>
  <c r="S24" i="7"/>
  <c r="O35" i="5"/>
  <c r="J47" i="7" s="1"/>
  <c r="I47" i="7"/>
  <c r="S518" i="7"/>
  <c r="G536" i="7"/>
  <c r="S472" i="7"/>
  <c r="F459" i="7"/>
  <c r="S449" i="7"/>
  <c r="S69" i="7"/>
  <c r="V186" i="5"/>
  <c r="K198" i="7"/>
  <c r="N186" i="5"/>
  <c r="J42" i="5"/>
  <c r="G54" i="7"/>
  <c r="AU157" i="5"/>
  <c r="T169" i="7"/>
  <c r="S169" i="7"/>
  <c r="S68" i="7"/>
  <c r="AU56" i="5"/>
  <c r="T68" i="7"/>
  <c r="V155" i="5"/>
  <c r="K167" i="7"/>
  <c r="F473" i="7"/>
  <c r="M456" i="7"/>
  <c r="S270" i="7"/>
  <c r="S52" i="7"/>
  <c r="AU76" i="5"/>
  <c r="T88" i="7"/>
  <c r="I123" i="7"/>
  <c r="G52" i="7"/>
  <c r="AT419" i="5"/>
  <c r="N512" i="5"/>
  <c r="L557" i="5"/>
  <c r="I557" i="5"/>
  <c r="AZ390" i="5"/>
  <c r="AT398" i="5"/>
  <c r="AU202" i="5"/>
  <c r="T214" i="7"/>
  <c r="N112" i="5"/>
  <c r="AT391" i="5"/>
  <c r="AU391" i="5"/>
  <c r="T403" i="7"/>
  <c r="AZ660" i="5"/>
  <c r="BA660" i="5"/>
  <c r="AZ329" i="5"/>
  <c r="AT309" i="5"/>
  <c r="N367" i="5"/>
  <c r="AZ516" i="5"/>
  <c r="AZ509" i="5"/>
  <c r="N208" i="5"/>
  <c r="N274" i="5"/>
  <c r="AT517" i="5"/>
  <c r="V259" i="5"/>
  <c r="W259" i="5"/>
  <c r="N259" i="5"/>
  <c r="O259" i="5" s="1"/>
  <c r="L417" i="5"/>
  <c r="N417" i="5"/>
  <c r="N598" i="5"/>
  <c r="AT616" i="5"/>
  <c r="L527" i="5"/>
  <c r="I527" i="5"/>
  <c r="L384" i="5"/>
  <c r="N384" i="5"/>
  <c r="AT380" i="5"/>
  <c r="AT374" i="5"/>
  <c r="AT373" i="5"/>
  <c r="L265" i="5"/>
  <c r="AT405" i="5"/>
  <c r="AU405" i="5"/>
  <c r="T417" i="7"/>
  <c r="I383" i="5"/>
  <c r="AT289" i="5"/>
  <c r="AU289" i="5"/>
  <c r="T301" i="7"/>
  <c r="I251" i="5"/>
  <c r="J251" i="5" s="1"/>
  <c r="H263" i="7" s="1"/>
  <c r="AT605" i="5"/>
  <c r="AU605" i="5"/>
  <c r="T617" i="7"/>
  <c r="N589" i="5"/>
  <c r="I515" i="5"/>
  <c r="AT511" i="5"/>
  <c r="AT458" i="5"/>
  <c r="AZ441" i="5"/>
  <c r="AZ380" i="5"/>
  <c r="AZ344" i="5"/>
  <c r="AZ322" i="5"/>
  <c r="AT283" i="5"/>
  <c r="AU283" i="5"/>
  <c r="T295" i="7"/>
  <c r="I658" i="5"/>
  <c r="J658" i="5" s="1"/>
  <c r="N644" i="5"/>
  <c r="AT619" i="5"/>
  <c r="AU619" i="5"/>
  <c r="T631" i="7"/>
  <c r="AT611" i="5"/>
  <c r="AT590" i="5"/>
  <c r="AT566" i="5"/>
  <c r="I554" i="5"/>
  <c r="N547" i="5"/>
  <c r="AZ540" i="5"/>
  <c r="AZ534" i="5"/>
  <c r="AT528" i="5"/>
  <c r="AU528" i="5"/>
  <c r="T540" i="7"/>
  <c r="AZ526" i="5"/>
  <c r="BA526" i="5"/>
  <c r="V538" i="7"/>
  <c r="AT522" i="5"/>
  <c r="AT516" i="5"/>
  <c r="AU516" i="5"/>
  <c r="T528" i="7"/>
  <c r="AT502" i="5"/>
  <c r="AZ500" i="5"/>
  <c r="AT433" i="5"/>
  <c r="AZ342" i="5"/>
  <c r="AT254" i="5"/>
  <c r="AZ644" i="5"/>
  <c r="N614" i="5"/>
  <c r="BJ614" i="5" s="1"/>
  <c r="N561" i="5"/>
  <c r="AT557" i="5"/>
  <c r="AZ547" i="5"/>
  <c r="AT486" i="5"/>
  <c r="AZ471" i="5"/>
  <c r="BA471" i="5"/>
  <c r="V483" i="7"/>
  <c r="AZ466" i="5"/>
  <c r="AT431" i="5"/>
  <c r="AZ416" i="5"/>
  <c r="I393" i="5"/>
  <c r="N325" i="5"/>
  <c r="AT314" i="5"/>
  <c r="AU314" i="5"/>
  <c r="T326" i="7"/>
  <c r="AZ264" i="5"/>
  <c r="AT534" i="5"/>
  <c r="AU534" i="5"/>
  <c r="T546" i="7"/>
  <c r="AT472" i="5"/>
  <c r="AU472" i="5"/>
  <c r="T484" i="7"/>
  <c r="N348" i="5"/>
  <c r="AT658" i="5"/>
  <c r="AU658" i="5"/>
  <c r="AT629" i="5"/>
  <c r="AU629" i="5"/>
  <c r="T641" i="7"/>
  <c r="AT622" i="5"/>
  <c r="AU622" i="5"/>
  <c r="T634" i="7"/>
  <c r="N612" i="5"/>
  <c r="AT608" i="5"/>
  <c r="AU608" i="5"/>
  <c r="T620" i="7"/>
  <c r="AT601" i="5"/>
  <c r="N583" i="5"/>
  <c r="AT508" i="5"/>
  <c r="AU508" i="5"/>
  <c r="T520" i="7"/>
  <c r="AT446" i="5"/>
  <c r="AU446" i="5"/>
  <c r="T458" i="7"/>
  <c r="AT438" i="5"/>
  <c r="AU438" i="5"/>
  <c r="T450" i="7"/>
  <c r="AT422" i="5"/>
  <c r="AT409" i="5"/>
  <c r="AU409" i="5"/>
  <c r="T421" i="7"/>
  <c r="AT388" i="5"/>
  <c r="O305" i="7"/>
  <c r="AI293" i="5"/>
  <c r="P305" i="7"/>
  <c r="I643" i="5"/>
  <c r="J643" i="5" s="1"/>
  <c r="H655" i="7" s="1"/>
  <c r="Z655" i="7" s="1"/>
  <c r="AB655" i="7" s="1"/>
  <c r="AT644" i="5"/>
  <c r="AU644" i="5"/>
  <c r="T656" i="7"/>
  <c r="AT636" i="5"/>
  <c r="AT615" i="5"/>
  <c r="AZ567" i="5"/>
  <c r="BA567" i="5"/>
  <c r="V579" i="7"/>
  <c r="AT533" i="5"/>
  <c r="N529" i="5"/>
  <c r="AT525" i="5"/>
  <c r="AU525" i="5"/>
  <c r="T537" i="7"/>
  <c r="AT524" i="5"/>
  <c r="AU524" i="5"/>
  <c r="T536" i="7"/>
  <c r="AT519" i="5"/>
  <c r="AT513" i="5"/>
  <c r="AU513" i="5"/>
  <c r="T525" i="7"/>
  <c r="AT512" i="5"/>
  <c r="S524" i="7"/>
  <c r="I509" i="5"/>
  <c r="AT476" i="5"/>
  <c r="AT459" i="5"/>
  <c r="AU459" i="5"/>
  <c r="T471" i="7"/>
  <c r="AT453" i="5"/>
  <c r="S465" i="7"/>
  <c r="AT452" i="5"/>
  <c r="AU452" i="5"/>
  <c r="T464" i="7"/>
  <c r="AT444" i="5"/>
  <c r="N412" i="5"/>
  <c r="O412" i="5" s="1"/>
  <c r="J424" i="7" s="1"/>
  <c r="AT395" i="5"/>
  <c r="AZ153" i="5"/>
  <c r="I144" i="5"/>
  <c r="I240" i="5"/>
  <c r="AZ147" i="5"/>
  <c r="AZ133" i="5"/>
  <c r="AZ80" i="5"/>
  <c r="O253" i="7"/>
  <c r="AI241" i="5"/>
  <c r="P253" i="7"/>
  <c r="AZ86" i="5"/>
  <c r="AT38" i="5"/>
  <c r="S50" i="7"/>
  <c r="AN655" i="5"/>
  <c r="AN647" i="5"/>
  <c r="AN639" i="5"/>
  <c r="AN631" i="5"/>
  <c r="AN623" i="5"/>
  <c r="AN615" i="5"/>
  <c r="AN607" i="5"/>
  <c r="AN599" i="5"/>
  <c r="AN591" i="5"/>
  <c r="AN583" i="5"/>
  <c r="AN559" i="5"/>
  <c r="AN551" i="5"/>
  <c r="AN519" i="5"/>
  <c r="AN511" i="5"/>
  <c r="AN503" i="5"/>
  <c r="AN495" i="5"/>
  <c r="AN487" i="5"/>
  <c r="AN479" i="5"/>
  <c r="AN463" i="5"/>
  <c r="AN447" i="5"/>
  <c r="AN439" i="5"/>
  <c r="AN431" i="5"/>
  <c r="AN423" i="5"/>
  <c r="AN415" i="5"/>
  <c r="AN407" i="5"/>
  <c r="AN399" i="5"/>
  <c r="AN391" i="5"/>
  <c r="AN383" i="5"/>
  <c r="AN367" i="5"/>
  <c r="AN351" i="5"/>
  <c r="AN343" i="5"/>
  <c r="AN335" i="5"/>
  <c r="AN327" i="5"/>
  <c r="AN319" i="5"/>
  <c r="AN311" i="5"/>
  <c r="AN287" i="5"/>
  <c r="AN279" i="5"/>
  <c r="AN271" i="5"/>
  <c r="AN263" i="5"/>
  <c r="AN255" i="5"/>
  <c r="Q267" i="7"/>
  <c r="AN239" i="5"/>
  <c r="AN223" i="5"/>
  <c r="AN215" i="5"/>
  <c r="AN207" i="5"/>
  <c r="AN199" i="5"/>
  <c r="AN191" i="5"/>
  <c r="AN175" i="5"/>
  <c r="AN159" i="5"/>
  <c r="AN151" i="5"/>
  <c r="AI599" i="5"/>
  <c r="P611" i="7"/>
  <c r="AI340" i="5"/>
  <c r="P352" i="7"/>
  <c r="AI154" i="5"/>
  <c r="P166" i="7"/>
  <c r="AT241" i="5"/>
  <c r="AZ225" i="5"/>
  <c r="O419" i="7"/>
  <c r="AI407" i="5"/>
  <c r="P419" i="7"/>
  <c r="AI401" i="5"/>
  <c r="P413" i="7"/>
  <c r="AT226" i="5"/>
  <c r="AZ205" i="5"/>
  <c r="AZ69" i="5"/>
  <c r="AN652" i="5"/>
  <c r="AN644" i="5"/>
  <c r="AN580" i="5"/>
  <c r="AN500" i="5"/>
  <c r="AN484" i="5"/>
  <c r="AN476" i="5"/>
  <c r="AN444" i="5"/>
  <c r="AN428" i="5"/>
  <c r="AN404" i="5"/>
  <c r="AN396" i="5"/>
  <c r="AN388" i="5"/>
  <c r="AN356" i="5"/>
  <c r="AN316" i="5"/>
  <c r="Q328" i="7"/>
  <c r="AN308" i="5"/>
  <c r="AN300" i="5"/>
  <c r="AN284" i="5"/>
  <c r="AN252" i="5"/>
  <c r="AN188" i="5"/>
  <c r="AN164" i="5"/>
  <c r="AN116" i="5"/>
  <c r="AN100" i="5"/>
  <c r="AN24" i="5"/>
  <c r="AN88" i="5"/>
  <c r="AN104" i="5"/>
  <c r="AN144" i="5"/>
  <c r="AN184" i="5"/>
  <c r="AN256" i="5"/>
  <c r="AN280" i="5"/>
  <c r="AN312" i="5"/>
  <c r="AN352" i="5"/>
  <c r="AO352" i="5"/>
  <c r="R364" i="7"/>
  <c r="AN384" i="5"/>
  <c r="AN440" i="5"/>
  <c r="AN472" i="5"/>
  <c r="AN512" i="5"/>
  <c r="AN568" i="5"/>
  <c r="AN576" i="5"/>
  <c r="AN592" i="5"/>
  <c r="AN648" i="5"/>
  <c r="AN656" i="5"/>
  <c r="AO656" i="5"/>
  <c r="AI641" i="5"/>
  <c r="P653" i="7"/>
  <c r="AI322" i="5"/>
  <c r="P334" i="7"/>
  <c r="O169" i="7"/>
  <c r="AI157" i="5"/>
  <c r="P169" i="7"/>
  <c r="AI145" i="5"/>
  <c r="P157" i="7"/>
  <c r="I175" i="5"/>
  <c r="J175" i="5" s="1"/>
  <c r="H187" i="7" s="1"/>
  <c r="AZ38" i="5"/>
  <c r="AN10" i="5"/>
  <c r="O208" i="7"/>
  <c r="AI196" i="5"/>
  <c r="P208" i="7"/>
  <c r="AZ58" i="5"/>
  <c r="AI530" i="5"/>
  <c r="P542" i="7"/>
  <c r="AZ8" i="5"/>
  <c r="U20" i="7"/>
  <c r="AN143" i="5"/>
  <c r="AN135" i="5"/>
  <c r="AN127" i="5"/>
  <c r="AN111" i="5"/>
  <c r="AN95" i="5"/>
  <c r="AN87" i="5"/>
  <c r="AN79" i="5"/>
  <c r="AN55" i="5"/>
  <c r="AN47" i="5"/>
  <c r="AN39" i="5"/>
  <c r="AN31" i="5"/>
  <c r="AN23" i="5"/>
  <c r="AN15" i="5"/>
  <c r="AN13" i="5"/>
  <c r="AN21" i="5"/>
  <c r="AN29" i="5"/>
  <c r="AN37" i="5"/>
  <c r="AN45" i="5"/>
  <c r="AN53" i="5"/>
  <c r="AN61" i="5"/>
  <c r="AN77" i="5"/>
  <c r="AN85" i="5"/>
  <c r="AN93" i="5"/>
  <c r="AN101" i="5"/>
  <c r="AN109" i="5"/>
  <c r="AN117" i="5"/>
  <c r="AN141" i="5"/>
  <c r="AN149" i="5"/>
  <c r="AN157" i="5"/>
  <c r="AN165" i="5"/>
  <c r="AN173" i="5"/>
  <c r="AN181" i="5"/>
  <c r="AN189" i="5"/>
  <c r="AN197" i="5"/>
  <c r="AN205" i="5"/>
  <c r="AN221" i="5"/>
  <c r="AN229" i="5"/>
  <c r="AN237" i="5"/>
  <c r="AN245" i="5"/>
  <c r="AN253" i="5"/>
  <c r="AN261" i="5"/>
  <c r="AN269" i="5"/>
  <c r="AN277" i="5"/>
  <c r="AN285" i="5"/>
  <c r="AN293" i="5"/>
  <c r="AN301" i="5"/>
  <c r="AN309" i="5"/>
  <c r="AN325" i="5"/>
  <c r="AN333" i="5"/>
  <c r="AN341" i="5"/>
  <c r="AN349" i="5"/>
  <c r="AN357" i="5"/>
  <c r="AN365" i="5"/>
  <c r="AN381" i="5"/>
  <c r="AN389" i="5"/>
  <c r="I450" i="5"/>
  <c r="L450" i="5"/>
  <c r="N450" i="5"/>
  <c r="F462" i="7"/>
  <c r="I442" i="5"/>
  <c r="J442" i="5" s="1"/>
  <c r="H454" i="7" s="1"/>
  <c r="L442" i="5"/>
  <c r="I327" i="7"/>
  <c r="I449" i="5"/>
  <c r="L449" i="5"/>
  <c r="AT445" i="5"/>
  <c r="AU445" i="5"/>
  <c r="T457" i="7"/>
  <c r="G423" i="7"/>
  <c r="AC396" i="5"/>
  <c r="N408" i="7"/>
  <c r="M408" i="7"/>
  <c r="AC299" i="5"/>
  <c r="N311" i="7"/>
  <c r="M311" i="7"/>
  <c r="AC184" i="5"/>
  <c r="N196" i="7"/>
  <c r="M196" i="7"/>
  <c r="AC128" i="5"/>
  <c r="N140" i="7"/>
  <c r="M140" i="7"/>
  <c r="F660" i="7"/>
  <c r="M642" i="7"/>
  <c r="M466" i="7"/>
  <c r="F461" i="7"/>
  <c r="F454" i="7"/>
  <c r="M422" i="7"/>
  <c r="S76" i="7"/>
  <c r="AU64" i="5"/>
  <c r="T76" i="7"/>
  <c r="I59" i="7"/>
  <c r="AU25" i="5"/>
  <c r="T37" i="7"/>
  <c r="S37" i="7"/>
  <c r="S85" i="7"/>
  <c r="AU73" i="5"/>
  <c r="T85" i="7"/>
  <c r="J131" i="5"/>
  <c r="H143" i="7" s="1"/>
  <c r="G143" i="7"/>
  <c r="AU247" i="5"/>
  <c r="T259" i="7"/>
  <c r="S259" i="7"/>
  <c r="S383" i="7"/>
  <c r="AU371" i="5"/>
  <c r="T383" i="7"/>
  <c r="N157" i="5"/>
  <c r="V163" i="5"/>
  <c r="W163" i="5"/>
  <c r="L175" i="7"/>
  <c r="N163" i="5"/>
  <c r="F632" i="7"/>
  <c r="AU453" i="5"/>
  <c r="T465" i="7"/>
  <c r="F541" i="7"/>
  <c r="M532" i="7"/>
  <c r="I412" i="5"/>
  <c r="N440" i="5"/>
  <c r="O67" i="5"/>
  <c r="J79" i="7" s="1"/>
  <c r="S87" i="7"/>
  <c r="AU75" i="5"/>
  <c r="T87" i="7"/>
  <c r="V15" i="5"/>
  <c r="K27" i="7"/>
  <c r="N15" i="5"/>
  <c r="O15" i="5" s="1"/>
  <c r="I108" i="7"/>
  <c r="J148" i="5"/>
  <c r="H160" i="7" s="1"/>
  <c r="G160" i="7"/>
  <c r="O160" i="5"/>
  <c r="J172" i="7" s="1"/>
  <c r="I172" i="7"/>
  <c r="L626" i="5"/>
  <c r="N626" i="5"/>
  <c r="I511" i="5"/>
  <c r="J511" i="5" s="1"/>
  <c r="H523" i="7" s="1"/>
  <c r="L511" i="5"/>
  <c r="N511" i="5"/>
  <c r="I523" i="7" s="1"/>
  <c r="Q20" i="7"/>
  <c r="M526" i="7"/>
  <c r="V313" i="5"/>
  <c r="K325" i="7"/>
  <c r="V241" i="5"/>
  <c r="K253" i="7"/>
  <c r="N241" i="5"/>
  <c r="BJ241" i="5" s="1"/>
  <c r="AC185" i="5"/>
  <c r="N197" i="7"/>
  <c r="M197" i="7"/>
  <c r="AU80" i="5"/>
  <c r="T92" i="7"/>
  <c r="S92" i="7"/>
  <c r="S551" i="7"/>
  <c r="F523" i="7"/>
  <c r="S499" i="7"/>
  <c r="M472" i="7"/>
  <c r="M421" i="7"/>
  <c r="S401" i="7"/>
  <c r="M361" i="7"/>
  <c r="S49" i="7"/>
  <c r="O19" i="5"/>
  <c r="J31" i="7" s="1"/>
  <c r="I31" i="7"/>
  <c r="V80" i="5"/>
  <c r="W80" i="5"/>
  <c r="L92" i="7"/>
  <c r="AU194" i="5"/>
  <c r="T206" i="7"/>
  <c r="S206" i="7"/>
  <c r="AU210" i="5"/>
  <c r="T222" i="7"/>
  <c r="S222" i="7"/>
  <c r="S150" i="7"/>
  <c r="AU138" i="5"/>
  <c r="T150" i="7"/>
  <c r="H278" i="7"/>
  <c r="G278" i="7"/>
  <c r="S160" i="7"/>
  <c r="AU148" i="5"/>
  <c r="T160" i="7"/>
  <c r="S567" i="7"/>
  <c r="M538" i="7"/>
  <c r="M459" i="7"/>
  <c r="AU166" i="5"/>
  <c r="T178" i="7"/>
  <c r="S178" i="7"/>
  <c r="AU196" i="5"/>
  <c r="T208" i="7"/>
  <c r="S208" i="7"/>
  <c r="AU212" i="5"/>
  <c r="T224" i="7"/>
  <c r="S224" i="7"/>
  <c r="AU232" i="5"/>
  <c r="T244" i="7"/>
  <c r="S244" i="7"/>
  <c r="S164" i="7"/>
  <c r="AU152" i="5"/>
  <c r="T164" i="7"/>
  <c r="O89" i="5"/>
  <c r="J101" i="7" s="1"/>
  <c r="I101" i="7"/>
  <c r="M484" i="7"/>
  <c r="S458" i="7"/>
  <c r="M451" i="7"/>
  <c r="M332" i="7"/>
  <c r="S33" i="7"/>
  <c r="AU320" i="5"/>
  <c r="T332" i="7"/>
  <c r="AU43" i="5"/>
  <c r="T55" i="7"/>
  <c r="J70" i="5"/>
  <c r="H82" i="7" s="1"/>
  <c r="G82" i="7"/>
  <c r="AU470" i="5"/>
  <c r="T482" i="7"/>
  <c r="S482" i="7"/>
  <c r="J273" i="5"/>
  <c r="H285" i="7" s="1"/>
  <c r="G285" i="7"/>
  <c r="G356" i="7"/>
  <c r="G68" i="7"/>
  <c r="V138" i="5"/>
  <c r="W138" i="5"/>
  <c r="N138" i="5"/>
  <c r="S105" i="7"/>
  <c r="AU93" i="5"/>
  <c r="T105" i="7"/>
  <c r="N646" i="5"/>
  <c r="O646" i="5" s="1"/>
  <c r="J658" i="7" s="1"/>
  <c r="V173" i="5"/>
  <c r="K185" i="7"/>
  <c r="N173" i="5"/>
  <c r="I614" i="5"/>
  <c r="N605" i="5"/>
  <c r="V421" i="5"/>
  <c r="W421" i="5"/>
  <c r="AT650" i="5"/>
  <c r="G76" i="7"/>
  <c r="N128" i="5"/>
  <c r="I140" i="7" s="1"/>
  <c r="N250" i="5"/>
  <c r="O250" i="5" s="1"/>
  <c r="J262" i="7" s="1"/>
  <c r="S90" i="7"/>
  <c r="AU78" i="5"/>
  <c r="T90" i="7"/>
  <c r="S104" i="7"/>
  <c r="AU92" i="5"/>
  <c r="T104" i="7"/>
  <c r="V224" i="5"/>
  <c r="K236" i="7"/>
  <c r="N224" i="5"/>
  <c r="N574" i="5"/>
  <c r="L607" i="5"/>
  <c r="I607" i="5"/>
  <c r="V562" i="5"/>
  <c r="K574" i="7"/>
  <c r="AU10" i="5"/>
  <c r="T22" i="7"/>
  <c r="S22" i="7"/>
  <c r="V79" i="5"/>
  <c r="W79" i="5"/>
  <c r="N79" i="5"/>
  <c r="L606" i="5"/>
  <c r="N606" i="5"/>
  <c r="I606" i="5"/>
  <c r="AT597" i="5"/>
  <c r="S162" i="7"/>
  <c r="AU150" i="5"/>
  <c r="T162" i="7"/>
  <c r="V81" i="5"/>
  <c r="N81" i="5"/>
  <c r="S223" i="7"/>
  <c r="AU211" i="5"/>
  <c r="T223" i="7"/>
  <c r="I569" i="5"/>
  <c r="AZ529" i="5"/>
  <c r="AZ463" i="5"/>
  <c r="I644" i="5"/>
  <c r="J644" i="5" s="1"/>
  <c r="H656" i="7" s="1"/>
  <c r="AT641" i="5"/>
  <c r="I637" i="5"/>
  <c r="AZ625" i="5"/>
  <c r="AZ576" i="5"/>
  <c r="AZ557" i="5"/>
  <c r="N515" i="5"/>
  <c r="I650" i="5"/>
  <c r="AT647" i="5"/>
  <c r="AT640" i="5"/>
  <c r="I636" i="5"/>
  <c r="AT646" i="5"/>
  <c r="AU646" i="5"/>
  <c r="T658" i="7"/>
  <c r="I568" i="5"/>
  <c r="AT564" i="5"/>
  <c r="N622" i="5"/>
  <c r="AZ661" i="5"/>
  <c r="BA661" i="5"/>
  <c r="I654" i="5"/>
  <c r="AZ589" i="5"/>
  <c r="N386" i="5"/>
  <c r="AZ359" i="5"/>
  <c r="AZ321" i="5"/>
  <c r="N302" i="5"/>
  <c r="AZ229" i="5"/>
  <c r="N199" i="5"/>
  <c r="AT183" i="5"/>
  <c r="S195" i="7"/>
  <c r="AZ138" i="5"/>
  <c r="I83" i="5"/>
  <c r="O643" i="7"/>
  <c r="AI631" i="5"/>
  <c r="P643" i="7"/>
  <c r="O563" i="7"/>
  <c r="AI551" i="5"/>
  <c r="P563" i="7"/>
  <c r="AZ396" i="5"/>
  <c r="AZ376" i="5"/>
  <c r="N350" i="5"/>
  <c r="AT348" i="5"/>
  <c r="AT342" i="5"/>
  <c r="I339" i="5"/>
  <c r="AZ327" i="5"/>
  <c r="AZ256" i="5"/>
  <c r="AT243" i="5"/>
  <c r="S255" i="7"/>
  <c r="AZ193" i="5"/>
  <c r="AZ175" i="5"/>
  <c r="AZ144" i="5"/>
  <c r="AZ130" i="5"/>
  <c r="AZ125" i="5"/>
  <c r="AZ84" i="5"/>
  <c r="O510" i="7"/>
  <c r="AI498" i="5"/>
  <c r="P510" i="7"/>
  <c r="O496" i="7"/>
  <c r="AI484" i="5"/>
  <c r="P496" i="7"/>
  <c r="O125" i="7"/>
  <c r="AI113" i="5"/>
  <c r="P125" i="7"/>
  <c r="AT550" i="5"/>
  <c r="AT507" i="5"/>
  <c r="AT501" i="5"/>
  <c r="I62" i="5"/>
  <c r="O641" i="7"/>
  <c r="AI629" i="5"/>
  <c r="P641" i="7"/>
  <c r="AT607" i="5"/>
  <c r="AT595" i="5"/>
  <c r="AZ592" i="5"/>
  <c r="AT588" i="5"/>
  <c r="AZ587" i="5"/>
  <c r="AT584" i="5"/>
  <c r="I580" i="5"/>
  <c r="AZ554" i="5"/>
  <c r="N483" i="5"/>
  <c r="N471" i="5"/>
  <c r="AT468" i="5"/>
  <c r="AT423" i="5"/>
  <c r="AT412" i="5"/>
  <c r="AZ300" i="5"/>
  <c r="N280" i="5"/>
  <c r="AT279" i="5"/>
  <c r="AZ255" i="5"/>
  <c r="AT250" i="5"/>
  <c r="AZ222" i="5"/>
  <c r="AZ26" i="5"/>
  <c r="O590" i="7"/>
  <c r="AI578" i="5"/>
  <c r="P590" i="7"/>
  <c r="O494" i="7"/>
  <c r="AI482" i="5"/>
  <c r="P494" i="7"/>
  <c r="N564" i="5"/>
  <c r="O564" i="5" s="1"/>
  <c r="J576" i="7" s="1"/>
  <c r="AT499" i="5"/>
  <c r="I453" i="5"/>
  <c r="AT436" i="5"/>
  <c r="O48" i="7"/>
  <c r="AI36" i="5"/>
  <c r="P48" i="7"/>
  <c r="AZ648" i="5"/>
  <c r="AT637" i="5"/>
  <c r="AZ616" i="5"/>
  <c r="AZ610" i="5"/>
  <c r="I608" i="5"/>
  <c r="I586" i="5"/>
  <c r="I577" i="5"/>
  <c r="I564" i="5"/>
  <c r="I551" i="5"/>
  <c r="AZ544" i="5"/>
  <c r="BA544" i="5"/>
  <c r="V556" i="7"/>
  <c r="I542" i="5"/>
  <c r="AZ513" i="5"/>
  <c r="AZ503" i="5"/>
  <c r="AZ496" i="5"/>
  <c r="AT491" i="5"/>
  <c r="AT483" i="5"/>
  <c r="N481" i="5"/>
  <c r="AT461" i="5"/>
  <c r="AZ426" i="5"/>
  <c r="AZ415" i="5"/>
  <c r="AT406" i="5"/>
  <c r="I403" i="5"/>
  <c r="I402" i="5"/>
  <c r="AZ394" i="5"/>
  <c r="AZ388" i="5"/>
  <c r="AT369" i="5"/>
  <c r="AZ361" i="5"/>
  <c r="AT357" i="5"/>
  <c r="AZ318" i="5"/>
  <c r="AZ304" i="5"/>
  <c r="AZ281" i="5"/>
  <c r="AT277" i="5"/>
  <c r="AZ271" i="5"/>
  <c r="AZ167" i="5"/>
  <c r="AZ121" i="5"/>
  <c r="AZ114" i="5"/>
  <c r="AT44" i="5"/>
  <c r="O398" i="7"/>
  <c r="AI386" i="5"/>
  <c r="P398" i="7"/>
  <c r="O32" i="7"/>
  <c r="AI20" i="5"/>
  <c r="P32" i="7"/>
  <c r="AZ658" i="5"/>
  <c r="BA658" i="5"/>
  <c r="AZ641" i="5"/>
  <c r="BA641" i="5"/>
  <c r="V653" i="7"/>
  <c r="N625" i="5"/>
  <c r="I620" i="5"/>
  <c r="AZ602" i="5"/>
  <c r="AT580" i="5"/>
  <c r="AZ551" i="5"/>
  <c r="I529" i="5"/>
  <c r="AZ518" i="5"/>
  <c r="N507" i="5"/>
  <c r="AT475" i="5"/>
  <c r="N473" i="5"/>
  <c r="AT471" i="5"/>
  <c r="AZ465" i="5"/>
  <c r="AZ445" i="5"/>
  <c r="AZ438" i="5"/>
  <c r="AZ431" i="5"/>
  <c r="AZ378" i="5"/>
  <c r="AZ366" i="5"/>
  <c r="AZ360" i="5"/>
  <c r="AT331" i="5"/>
  <c r="J328" i="5"/>
  <c r="H340" i="7" s="1"/>
  <c r="AZ292" i="5"/>
  <c r="AZ189" i="5"/>
  <c r="I187" i="5"/>
  <c r="AZ183" i="5"/>
  <c r="AZ60" i="5"/>
  <c r="AZ48" i="5"/>
  <c r="AZ16" i="5"/>
  <c r="O397" i="7"/>
  <c r="AI385" i="5"/>
  <c r="P397" i="7"/>
  <c r="I548" i="5"/>
  <c r="AT537" i="5"/>
  <c r="AU537" i="5"/>
  <c r="T549" i="7"/>
  <c r="AZ511" i="5"/>
  <c r="AZ501" i="5"/>
  <c r="AZ486" i="5"/>
  <c r="AZ480" i="5"/>
  <c r="AZ469" i="5"/>
  <c r="AZ458" i="5"/>
  <c r="AZ451" i="5"/>
  <c r="AZ444" i="5"/>
  <c r="AZ418" i="5"/>
  <c r="AZ413" i="5"/>
  <c r="N406" i="5"/>
  <c r="AI356" i="5"/>
  <c r="P368" i="7"/>
  <c r="AI306" i="5"/>
  <c r="P318" i="7"/>
  <c r="AI290" i="5"/>
  <c r="P302" i="7"/>
  <c r="AI247" i="5"/>
  <c r="P259" i="7"/>
  <c r="AI226" i="5"/>
  <c r="P238" i="7"/>
  <c r="AI141" i="5"/>
  <c r="P153" i="7"/>
  <c r="AN25" i="5"/>
  <c r="AN33" i="5"/>
  <c r="AN41" i="5"/>
  <c r="AN57" i="5"/>
  <c r="AN73" i="5"/>
  <c r="AN97" i="5"/>
  <c r="AN105" i="5"/>
  <c r="AN113" i="5"/>
  <c r="AN121" i="5"/>
  <c r="AN153" i="5"/>
  <c r="AN161" i="5"/>
  <c r="AN177" i="5"/>
  <c r="AN185" i="5"/>
  <c r="AN201" i="5"/>
  <c r="AN217" i="5"/>
  <c r="AN233" i="5"/>
  <c r="AN241" i="5"/>
  <c r="AN265" i="5"/>
  <c r="AN281" i="5"/>
  <c r="AN289" i="5"/>
  <c r="AN297" i="5"/>
  <c r="AN313" i="5"/>
  <c r="AN321" i="5"/>
  <c r="AN329" i="5"/>
  <c r="AN345" i="5"/>
  <c r="AN361" i="5"/>
  <c r="AN385" i="5"/>
  <c r="AN409" i="5"/>
  <c r="AN425" i="5"/>
  <c r="AN441" i="5"/>
  <c r="AN449" i="5"/>
  <c r="AN457" i="5"/>
  <c r="AN481" i="5"/>
  <c r="AN497" i="5"/>
  <c r="AN513" i="5"/>
  <c r="AN537" i="5"/>
  <c r="AN545" i="5"/>
  <c r="AN553" i="5"/>
  <c r="AN625" i="5"/>
  <c r="AN633" i="5"/>
  <c r="AN641" i="5"/>
  <c r="AN657" i="5"/>
  <c r="AO657" i="5"/>
  <c r="AI645" i="5"/>
  <c r="P657" i="7"/>
  <c r="AI519" i="5"/>
  <c r="P531" i="7"/>
  <c r="AI453" i="5"/>
  <c r="P465" i="7"/>
  <c r="AI420" i="5"/>
  <c r="P432" i="7"/>
  <c r="AI372" i="5"/>
  <c r="P384" i="7"/>
  <c r="AI359" i="5"/>
  <c r="P371" i="7"/>
  <c r="AI327" i="5"/>
  <c r="P339" i="7"/>
  <c r="AI305" i="5"/>
  <c r="P317" i="7"/>
  <c r="AI104" i="5"/>
  <c r="P116" i="7"/>
  <c r="AI42" i="5"/>
  <c r="P54" i="7"/>
  <c r="AN9" i="5"/>
  <c r="AI108" i="5"/>
  <c r="P120" i="7"/>
  <c r="AN6" i="5"/>
  <c r="AI228" i="5"/>
  <c r="P240" i="7"/>
  <c r="AI81" i="5"/>
  <c r="P93" i="7"/>
  <c r="AI58" i="5"/>
  <c r="P70" i="7"/>
  <c r="AI52" i="5"/>
  <c r="P64" i="7"/>
  <c r="I11" i="5"/>
  <c r="AZ12" i="5"/>
  <c r="AI580" i="5"/>
  <c r="P592" i="7"/>
  <c r="AN405" i="5"/>
  <c r="AN413" i="5"/>
  <c r="AN421" i="5"/>
  <c r="AN429" i="5"/>
  <c r="AN445" i="5"/>
  <c r="AN453" i="5"/>
  <c r="AN461" i="5"/>
  <c r="AN469" i="5"/>
  <c r="AN477" i="5"/>
  <c r="AN485" i="5"/>
  <c r="AN493" i="5"/>
  <c r="AN501" i="5"/>
  <c r="AN509" i="5"/>
  <c r="AN517" i="5"/>
  <c r="AN525" i="5"/>
  <c r="AN533" i="5"/>
  <c r="AN541" i="5"/>
  <c r="AN549" i="5"/>
  <c r="AN557" i="5"/>
  <c r="AN565" i="5"/>
  <c r="AN573" i="5"/>
  <c r="AN581" i="5"/>
  <c r="AN597" i="5"/>
  <c r="AN605" i="5"/>
  <c r="AN613" i="5"/>
  <c r="AN629" i="5"/>
  <c r="AN637" i="5"/>
  <c r="AN645" i="5"/>
  <c r="AN653" i="5"/>
  <c r="AN661" i="5"/>
  <c r="AO661" i="5"/>
  <c r="AI647" i="5"/>
  <c r="P659" i="7"/>
  <c r="AI593" i="5"/>
  <c r="P605" i="7"/>
  <c r="AI487" i="5"/>
  <c r="P499" i="7"/>
  <c r="AI418" i="5"/>
  <c r="P430" i="7"/>
  <c r="AI279" i="5"/>
  <c r="P291" i="7"/>
  <c r="AI74" i="5"/>
  <c r="P86" i="7"/>
  <c r="AI68" i="5"/>
  <c r="P80" i="7"/>
  <c r="AT9" i="5"/>
  <c r="J52" i="7"/>
  <c r="I52" i="7"/>
  <c r="O82" i="5"/>
  <c r="J94" i="7" s="1"/>
  <c r="AC645" i="5"/>
  <c r="N657" i="7"/>
  <c r="M657" i="7"/>
  <c r="AC639" i="5"/>
  <c r="N651" i="7"/>
  <c r="M651" i="7"/>
  <c r="L634" i="5"/>
  <c r="F646" i="7"/>
  <c r="L603" i="5"/>
  <c r="F615" i="7"/>
  <c r="AC595" i="5"/>
  <c r="N607" i="7"/>
  <c r="M607" i="7"/>
  <c r="S594" i="7"/>
  <c r="L579" i="5"/>
  <c r="N579" i="5"/>
  <c r="F591" i="7"/>
  <c r="I566" i="5"/>
  <c r="J566" i="5" s="1"/>
  <c r="H578" i="7" s="1"/>
  <c r="L566" i="5"/>
  <c r="N566" i="5"/>
  <c r="F578" i="7"/>
  <c r="AC563" i="5"/>
  <c r="N575" i="7"/>
  <c r="M575" i="7"/>
  <c r="AC529" i="5"/>
  <c r="N541" i="7"/>
  <c r="M541" i="7"/>
  <c r="L525" i="5"/>
  <c r="V525" i="5"/>
  <c r="W525" i="5"/>
  <c r="L537" i="7"/>
  <c r="AC523" i="5"/>
  <c r="N535" i="7"/>
  <c r="M535" i="7"/>
  <c r="AU522" i="5"/>
  <c r="T534" i="7"/>
  <c r="S534" i="7"/>
  <c r="L519" i="5"/>
  <c r="N519" i="5"/>
  <c r="O519" i="5" s="1"/>
  <c r="J531" i="7" s="1"/>
  <c r="I519" i="5"/>
  <c r="F531" i="7"/>
  <c r="AC517" i="5"/>
  <c r="N529" i="7"/>
  <c r="M529" i="7"/>
  <c r="AC479" i="5"/>
  <c r="N491" i="7"/>
  <c r="M491" i="7"/>
  <c r="I475" i="5"/>
  <c r="L475" i="5"/>
  <c r="F487" i="7"/>
  <c r="AC392" i="5"/>
  <c r="N404" i="7"/>
  <c r="M404" i="7"/>
  <c r="V356" i="5"/>
  <c r="F305" i="7"/>
  <c r="L293" i="5"/>
  <c r="AC291" i="5"/>
  <c r="N303" i="7"/>
  <c r="M303" i="7"/>
  <c r="L287" i="5"/>
  <c r="V287" i="5"/>
  <c r="K299" i="7"/>
  <c r="F299" i="7"/>
  <c r="AC284" i="5"/>
  <c r="N296" i="7"/>
  <c r="M296" i="7"/>
  <c r="V121" i="5"/>
  <c r="K133" i="7"/>
  <c r="N121" i="5"/>
  <c r="Q90" i="7"/>
  <c r="M663" i="7"/>
  <c r="L318" i="5"/>
  <c r="I318" i="5"/>
  <c r="F330" i="7"/>
  <c r="F537" i="7"/>
  <c r="M561" i="7"/>
  <c r="U538" i="7"/>
  <c r="S295" i="7"/>
  <c r="M619" i="7"/>
  <c r="U592" i="7"/>
  <c r="AC315" i="5"/>
  <c r="N327" i="7"/>
  <c r="M327" i="7"/>
  <c r="AT6" i="5"/>
  <c r="S18" i="7" s="1"/>
  <c r="S17" i="7" s="1"/>
  <c r="M613" i="7"/>
  <c r="M582" i="7"/>
  <c r="V174" i="5"/>
  <c r="N174" i="5"/>
  <c r="M485" i="7"/>
  <c r="J268" i="5"/>
  <c r="H280" i="7" s="1"/>
  <c r="G280" i="7"/>
  <c r="S40" i="7"/>
  <c r="AU28" i="5"/>
  <c r="T40" i="7"/>
  <c r="L640" i="5"/>
  <c r="L590" i="5"/>
  <c r="I590" i="5"/>
  <c r="I501" i="5"/>
  <c r="L501" i="5"/>
  <c r="V501" i="5"/>
  <c r="K513" i="7"/>
  <c r="I480" i="5"/>
  <c r="L480" i="5"/>
  <c r="N480" i="5"/>
  <c r="N474" i="5"/>
  <c r="S41" i="7"/>
  <c r="AU29" i="5"/>
  <c r="T41" i="7"/>
  <c r="V328" i="5"/>
  <c r="W328" i="5"/>
  <c r="L340" i="7"/>
  <c r="N328" i="5"/>
  <c r="AU191" i="5"/>
  <c r="T203" i="7"/>
  <c r="S203" i="7"/>
  <c r="S202" i="7"/>
  <c r="AU190" i="5"/>
  <c r="T202" i="7"/>
  <c r="S220" i="7"/>
  <c r="AU208" i="5"/>
  <c r="T220" i="7"/>
  <c r="O103" i="5"/>
  <c r="J115" i="7" s="1"/>
  <c r="I115" i="7"/>
  <c r="G149" i="7"/>
  <c r="J216" i="5"/>
  <c r="H228" i="7" s="1"/>
  <c r="G228" i="7"/>
  <c r="E17" i="7"/>
  <c r="J66" i="5"/>
  <c r="H78" i="7"/>
  <c r="G78" i="7"/>
  <c r="AU106" i="5"/>
  <c r="T118" i="7"/>
  <c r="S118" i="7"/>
  <c r="M18" i="7"/>
  <c r="V76" i="5"/>
  <c r="K88" i="7"/>
  <c r="N76" i="5"/>
  <c r="O204" i="5"/>
  <c r="J216" i="7" s="1"/>
  <c r="I216" i="7"/>
  <c r="V114" i="5"/>
  <c r="K126" i="7"/>
  <c r="N114" i="5"/>
  <c r="L329" i="5"/>
  <c r="I329" i="5"/>
  <c r="V123" i="5"/>
  <c r="K135" i="7"/>
  <c r="N123" i="5"/>
  <c r="V143" i="5"/>
  <c r="W143" i="5"/>
  <c r="S86" i="7"/>
  <c r="AU74" i="5"/>
  <c r="T86" i="7"/>
  <c r="V31" i="5"/>
  <c r="W31" i="5"/>
  <c r="N31" i="5"/>
  <c r="V115" i="5"/>
  <c r="K127" i="7"/>
  <c r="N115" i="5"/>
  <c r="V230" i="5"/>
  <c r="W230" i="5"/>
  <c r="N230" i="5"/>
  <c r="O230" i="5" s="1"/>
  <c r="J242" i="7" s="1"/>
  <c r="V238" i="5"/>
  <c r="K250" i="7"/>
  <c r="N238" i="5"/>
  <c r="I250" i="7" s="1"/>
  <c r="L615" i="5"/>
  <c r="N615" i="5"/>
  <c r="I615" i="5"/>
  <c r="L487" i="5"/>
  <c r="L419" i="5"/>
  <c r="V419" i="5"/>
  <c r="I419" i="5"/>
  <c r="L414" i="5"/>
  <c r="N414" i="5"/>
  <c r="O414" i="5" s="1"/>
  <c r="J426" i="7" s="1"/>
  <c r="I414" i="5"/>
  <c r="L409" i="5"/>
  <c r="V409" i="5"/>
  <c r="I409" i="5"/>
  <c r="V133" i="5"/>
  <c r="W133" i="5"/>
  <c r="N133" i="5"/>
  <c r="V375" i="5"/>
  <c r="K387" i="7"/>
  <c r="N375" i="5"/>
  <c r="BG375" i="5" s="1"/>
  <c r="I645" i="5"/>
  <c r="L645" i="5"/>
  <c r="I493" i="5"/>
  <c r="L493" i="5"/>
  <c r="N493" i="5"/>
  <c r="V234" i="5"/>
  <c r="N234" i="5"/>
  <c r="N499" i="5"/>
  <c r="I457" i="5"/>
  <c r="L457" i="5"/>
  <c r="N457" i="5"/>
  <c r="L429" i="5"/>
  <c r="N429" i="5"/>
  <c r="I429" i="5"/>
  <c r="L599" i="5"/>
  <c r="N593" i="5"/>
  <c r="L505" i="5"/>
  <c r="V351" i="5"/>
  <c r="N351" i="5"/>
  <c r="L277" i="5"/>
  <c r="I277" i="5"/>
  <c r="G289" i="7" s="1"/>
  <c r="N62" i="5"/>
  <c r="N339" i="5"/>
  <c r="BG339" i="5" s="1"/>
  <c r="N418" i="5"/>
  <c r="V542" i="5"/>
  <c r="W542" i="5"/>
  <c r="N542" i="5"/>
  <c r="N36" i="5"/>
  <c r="V270" i="5"/>
  <c r="W270" i="5"/>
  <c r="N270" i="5"/>
  <c r="I282" i="5"/>
  <c r="N658" i="5"/>
  <c r="O658" i="5" s="1"/>
  <c r="I617" i="5"/>
  <c r="L617" i="5"/>
  <c r="V282" i="5"/>
  <c r="K294" i="7"/>
  <c r="N282" i="5"/>
  <c r="AT661" i="5"/>
  <c r="AU661" i="5"/>
  <c r="AT653" i="5"/>
  <c r="I648" i="5"/>
  <c r="AT617" i="5"/>
  <c r="AZ604" i="5"/>
  <c r="AZ586" i="5"/>
  <c r="I573" i="5"/>
  <c r="J573" i="5" s="1"/>
  <c r="H585" i="7" s="1"/>
  <c r="AT569" i="5"/>
  <c r="AZ568" i="5"/>
  <c r="AT563" i="5"/>
  <c r="AT562" i="5"/>
  <c r="AZ531" i="5"/>
  <c r="N520" i="5"/>
  <c r="O520" i="5" s="1"/>
  <c r="J532" i="7" s="1"/>
  <c r="AZ510" i="5"/>
  <c r="AZ506" i="5"/>
  <c r="AZ487" i="5"/>
  <c r="AT477" i="5"/>
  <c r="I474" i="5"/>
  <c r="AZ347" i="5"/>
  <c r="AZ341" i="5"/>
  <c r="N122" i="5"/>
  <c r="N248" i="5"/>
  <c r="N117" i="5"/>
  <c r="AT660" i="5"/>
  <c r="AU660" i="5"/>
  <c r="AZ651" i="5"/>
  <c r="AZ647" i="5"/>
  <c r="AT630" i="5"/>
  <c r="I629" i="5"/>
  <c r="I628" i="5"/>
  <c r="J628" i="5" s="1"/>
  <c r="H640" i="7" s="1"/>
  <c r="AT626" i="5"/>
  <c r="AT621" i="5"/>
  <c r="AZ619" i="5"/>
  <c r="AZ615" i="5"/>
  <c r="AZ609" i="5"/>
  <c r="N596" i="5"/>
  <c r="AZ593" i="5"/>
  <c r="N582" i="5"/>
  <c r="N577" i="5"/>
  <c r="N575" i="5"/>
  <c r="AZ572" i="5"/>
  <c r="AT568" i="5"/>
  <c r="AZ566" i="5"/>
  <c r="I565" i="5"/>
  <c r="J565" i="5" s="1"/>
  <c r="H577" i="7" s="1"/>
  <c r="AT561" i="5"/>
  <c r="N557" i="5"/>
  <c r="AZ548" i="5"/>
  <c r="AZ541" i="5"/>
  <c r="AZ535" i="5"/>
  <c r="I535" i="5"/>
  <c r="N522" i="5"/>
  <c r="AZ519" i="5"/>
  <c r="AZ485" i="5"/>
  <c r="AZ449" i="5"/>
  <c r="I447" i="5"/>
  <c r="AZ442" i="5"/>
  <c r="N370" i="5"/>
  <c r="AZ367" i="5"/>
  <c r="AZ356" i="5"/>
  <c r="AZ351" i="5"/>
  <c r="AZ293" i="5"/>
  <c r="N623" i="5"/>
  <c r="I583" i="5"/>
  <c r="BJ583" i="5" s="1"/>
  <c r="N504" i="5"/>
  <c r="AN18" i="5"/>
  <c r="AN26" i="5"/>
  <c r="AN34" i="5"/>
  <c r="AN42" i="5"/>
  <c r="AN50" i="5"/>
  <c r="AN98" i="5"/>
  <c r="AN154" i="5"/>
  <c r="AN162" i="5"/>
  <c r="AN186" i="5"/>
  <c r="AN194" i="5"/>
  <c r="AN290" i="5"/>
  <c r="AN298" i="5"/>
  <c r="AN314" i="5"/>
  <c r="AN394" i="5"/>
  <c r="AN442" i="5"/>
  <c r="AN474" i="5"/>
  <c r="AN530" i="5"/>
  <c r="AN586" i="5"/>
  <c r="AN610" i="5"/>
  <c r="AN650" i="5"/>
  <c r="AN658" i="5"/>
  <c r="N602" i="5"/>
  <c r="AT655" i="5"/>
  <c r="AZ654" i="5"/>
  <c r="AT639" i="5"/>
  <c r="AZ637" i="5"/>
  <c r="AT634" i="5"/>
  <c r="AZ632" i="5"/>
  <c r="AZ628" i="5"/>
  <c r="AZ623" i="5"/>
  <c r="I612" i="5"/>
  <c r="AT603" i="5"/>
  <c r="AT589" i="5"/>
  <c r="AT585" i="5"/>
  <c r="AU585" i="5"/>
  <c r="T597" i="7"/>
  <c r="AZ552" i="5"/>
  <c r="L551" i="5"/>
  <c r="AT542" i="5"/>
  <c r="AZ539" i="5"/>
  <c r="AT514" i="5"/>
  <c r="AZ498" i="5"/>
  <c r="I483" i="5"/>
  <c r="AZ468" i="5"/>
  <c r="BA468" i="5"/>
  <c r="V480" i="7"/>
  <c r="AZ464" i="5"/>
  <c r="AT456" i="5"/>
  <c r="AT450" i="5"/>
  <c r="N389" i="5"/>
  <c r="BJ389" i="5" s="1"/>
  <c r="AZ371" i="5"/>
  <c r="AT299" i="5"/>
  <c r="AZ259" i="5"/>
  <c r="AZ141" i="5"/>
  <c r="I627" i="5"/>
  <c r="N543" i="5"/>
  <c r="I471" i="5"/>
  <c r="N419" i="5"/>
  <c r="AZ653" i="5"/>
  <c r="AZ645" i="5"/>
  <c r="AT643" i="5"/>
  <c r="AT628" i="5"/>
  <c r="AU628" i="5"/>
  <c r="T640" i="7"/>
  <c r="AZ627" i="5"/>
  <c r="AZ622" i="5"/>
  <c r="AZ617" i="5"/>
  <c r="AT614" i="5"/>
  <c r="AZ612" i="5"/>
  <c r="AT602" i="5"/>
  <c r="AZ600" i="5"/>
  <c r="AZ595" i="5"/>
  <c r="N578" i="5"/>
  <c r="I561" i="5"/>
  <c r="AZ527" i="5"/>
  <c r="AT484" i="5"/>
  <c r="I481" i="5"/>
  <c r="BG481" i="5" s="1"/>
  <c r="AT478" i="5"/>
  <c r="AZ476" i="5"/>
  <c r="AT473" i="5"/>
  <c r="AT469" i="5"/>
  <c r="AZ467" i="5"/>
  <c r="AT435" i="5"/>
  <c r="AZ325" i="5"/>
  <c r="AZ313" i="5"/>
  <c r="AZ263" i="5"/>
  <c r="AZ32" i="5"/>
  <c r="O515" i="7"/>
  <c r="AI503" i="5"/>
  <c r="P515" i="7"/>
  <c r="O467" i="7"/>
  <c r="AI455" i="5"/>
  <c r="P467" i="7"/>
  <c r="O448" i="7"/>
  <c r="AI436" i="5"/>
  <c r="P448" i="7"/>
  <c r="O417" i="7"/>
  <c r="AI405" i="5"/>
  <c r="P417" i="7"/>
  <c r="AZ42" i="5"/>
  <c r="AZ37" i="5"/>
  <c r="AZ27" i="5"/>
  <c r="O481" i="7"/>
  <c r="AI469" i="5"/>
  <c r="P481" i="7"/>
  <c r="O307" i="7"/>
  <c r="AI295" i="5"/>
  <c r="P307" i="7"/>
  <c r="AN58" i="5"/>
  <c r="AN66" i="5"/>
  <c r="AN74" i="5"/>
  <c r="AN82" i="5"/>
  <c r="AN90" i="5"/>
  <c r="AN106" i="5"/>
  <c r="AN114" i="5"/>
  <c r="AN122" i="5"/>
  <c r="AN130" i="5"/>
  <c r="AN138" i="5"/>
  <c r="AN146" i="5"/>
  <c r="AN170" i="5"/>
  <c r="AN178" i="5"/>
  <c r="AN202" i="5"/>
  <c r="AN210" i="5"/>
  <c r="AN218" i="5"/>
  <c r="AN226" i="5"/>
  <c r="AN234" i="5"/>
  <c r="AN250" i="5"/>
  <c r="AN258" i="5"/>
  <c r="AN266" i="5"/>
  <c r="AN274" i="5"/>
  <c r="AN282" i="5"/>
  <c r="AN322" i="5"/>
  <c r="AN330" i="5"/>
  <c r="AN354" i="5"/>
  <c r="AN362" i="5"/>
  <c r="AN378" i="5"/>
  <c r="AN386" i="5"/>
  <c r="AN410" i="5"/>
  <c r="AN426" i="5"/>
  <c r="AN450" i="5"/>
  <c r="AN458" i="5"/>
  <c r="AN466" i="5"/>
  <c r="AN482" i="5"/>
  <c r="AN490" i="5"/>
  <c r="AN498" i="5"/>
  <c r="AN506" i="5"/>
  <c r="AN514" i="5"/>
  <c r="AN522" i="5"/>
  <c r="AN538" i="5"/>
  <c r="AN562" i="5"/>
  <c r="AN570" i="5"/>
  <c r="AN594" i="5"/>
  <c r="AN618" i="5"/>
  <c r="AN626" i="5"/>
  <c r="AN634" i="5"/>
  <c r="AN642" i="5"/>
  <c r="O640" i="7"/>
  <c r="AI628" i="5"/>
  <c r="P640" i="7"/>
  <c r="O608" i="7"/>
  <c r="AI596" i="5"/>
  <c r="P608" i="7"/>
  <c r="O595" i="7"/>
  <c r="AI583" i="5"/>
  <c r="P595" i="7"/>
  <c r="O301" i="7"/>
  <c r="AI289" i="5"/>
  <c r="P301" i="7"/>
  <c r="AZ582" i="5"/>
  <c r="I581" i="5"/>
  <c r="AT577" i="5"/>
  <c r="AZ575" i="5"/>
  <c r="AZ555" i="5"/>
  <c r="AZ550" i="5"/>
  <c r="AT535" i="5"/>
  <c r="AZ533" i="5"/>
  <c r="AT530" i="5"/>
  <c r="AT526" i="5"/>
  <c r="AU526" i="5"/>
  <c r="T538" i="7"/>
  <c r="N524" i="5"/>
  <c r="AZ520" i="5"/>
  <c r="BA520" i="5"/>
  <c r="V532" i="7"/>
  <c r="AT518" i="5"/>
  <c r="AU518" i="5"/>
  <c r="T530" i="7"/>
  <c r="AZ512" i="5"/>
  <c r="AT509" i="5"/>
  <c r="I508" i="5"/>
  <c r="AZ504" i="5"/>
  <c r="AZ412" i="5"/>
  <c r="AT404" i="5"/>
  <c r="AZ403" i="5"/>
  <c r="AZ370" i="5"/>
  <c r="AZ365" i="5"/>
  <c r="AZ355" i="5"/>
  <c r="AZ345" i="5"/>
  <c r="AT341" i="5"/>
  <c r="I333" i="5"/>
  <c r="AZ328" i="5"/>
  <c r="N304" i="5"/>
  <c r="N243" i="5"/>
  <c r="N172" i="5"/>
  <c r="AZ145" i="5"/>
  <c r="AZ103" i="5"/>
  <c r="AZ70" i="5"/>
  <c r="AZ66" i="5"/>
  <c r="AZ59" i="5"/>
  <c r="O366" i="7"/>
  <c r="AI354" i="5"/>
  <c r="P366" i="7"/>
  <c r="O192" i="7"/>
  <c r="AI180" i="5"/>
  <c r="P192" i="7"/>
  <c r="AZ93" i="5"/>
  <c r="AZ76" i="5"/>
  <c r="O638" i="7"/>
  <c r="AI626" i="5"/>
  <c r="P638" i="7"/>
  <c r="O625" i="7"/>
  <c r="AI613" i="5"/>
  <c r="P625" i="7"/>
  <c r="O547" i="7"/>
  <c r="AI535" i="5"/>
  <c r="P547" i="7"/>
  <c r="O478" i="7"/>
  <c r="AI466" i="5"/>
  <c r="P478" i="7"/>
  <c r="O321" i="7"/>
  <c r="AI309" i="5"/>
  <c r="P321" i="7"/>
  <c r="O211" i="7"/>
  <c r="AI199" i="5"/>
  <c r="P211" i="7"/>
  <c r="AZ569" i="5"/>
  <c r="AZ563" i="5"/>
  <c r="AZ558" i="5"/>
  <c r="AZ553" i="5"/>
  <c r="I547" i="5"/>
  <c r="AT545" i="5"/>
  <c r="AT529" i="5"/>
  <c r="AZ523" i="5"/>
  <c r="AZ499" i="5"/>
  <c r="AZ494" i="5"/>
  <c r="N486" i="5"/>
  <c r="AZ483" i="5"/>
  <c r="I459" i="5"/>
  <c r="AZ437" i="5"/>
  <c r="I435" i="5"/>
  <c r="AT432" i="5"/>
  <c r="AZ430" i="5"/>
  <c r="AZ420" i="5"/>
  <c r="AZ411" i="5"/>
  <c r="AZ406" i="5"/>
  <c r="AZ392" i="5"/>
  <c r="AZ373" i="5"/>
  <c r="AZ363" i="5"/>
  <c r="AT360" i="5"/>
  <c r="AZ284" i="5"/>
  <c r="AZ280" i="5"/>
  <c r="I274" i="5"/>
  <c r="AZ266" i="5"/>
  <c r="AZ261" i="5"/>
  <c r="AZ232" i="5"/>
  <c r="AT192" i="5"/>
  <c r="AZ184" i="5"/>
  <c r="AZ173" i="5"/>
  <c r="AZ168" i="5"/>
  <c r="AZ150" i="5"/>
  <c r="O529" i="7"/>
  <c r="AI517" i="5"/>
  <c r="P529" i="7"/>
  <c r="O337" i="7"/>
  <c r="AI325" i="5"/>
  <c r="P337" i="7"/>
  <c r="O224" i="7"/>
  <c r="AI212" i="5"/>
  <c r="P224" i="7"/>
  <c r="AZ118" i="5"/>
  <c r="AZ102" i="5"/>
  <c r="O574" i="7"/>
  <c r="AI562" i="5"/>
  <c r="P574" i="7"/>
  <c r="O336" i="7"/>
  <c r="AI324" i="5"/>
  <c r="P336" i="7"/>
  <c r="O304" i="7"/>
  <c r="AI292" i="5"/>
  <c r="P304" i="7"/>
  <c r="AI244" i="5"/>
  <c r="P256" i="7"/>
  <c r="AZ435" i="5"/>
  <c r="AZ424" i="5"/>
  <c r="AZ419" i="5"/>
  <c r="AZ414" i="5"/>
  <c r="AT295" i="5"/>
  <c r="AZ294" i="5"/>
  <c r="AZ279" i="5"/>
  <c r="AZ260" i="5"/>
  <c r="AZ254" i="5"/>
  <c r="AZ248" i="5"/>
  <c r="AZ226" i="5"/>
  <c r="AZ221" i="5"/>
  <c r="AT213" i="5"/>
  <c r="N140" i="5"/>
  <c r="AZ117" i="5"/>
  <c r="AZ18" i="5"/>
  <c r="O654" i="7"/>
  <c r="AI642" i="5"/>
  <c r="P654" i="7"/>
  <c r="O579" i="7"/>
  <c r="AI567" i="5"/>
  <c r="P579" i="7"/>
  <c r="O483" i="7"/>
  <c r="AI471" i="5"/>
  <c r="P483" i="7"/>
  <c r="O387" i="7"/>
  <c r="AI375" i="5"/>
  <c r="P387" i="7"/>
  <c r="O273" i="7"/>
  <c r="AI261" i="5"/>
  <c r="P273" i="7"/>
  <c r="O573" i="7"/>
  <c r="AI561" i="5"/>
  <c r="P573" i="7"/>
  <c r="O558" i="7"/>
  <c r="AI546" i="5"/>
  <c r="P558" i="7"/>
  <c r="O477" i="7"/>
  <c r="AI465" i="5"/>
  <c r="P477" i="7"/>
  <c r="AI389" i="5"/>
  <c r="P401" i="7"/>
  <c r="AI370" i="5"/>
  <c r="P382" i="7"/>
  <c r="O320" i="7"/>
  <c r="AI308" i="5"/>
  <c r="P320" i="7"/>
  <c r="O288" i="7"/>
  <c r="AI276" i="5"/>
  <c r="P288" i="7"/>
  <c r="AI260" i="5"/>
  <c r="P272" i="7"/>
  <c r="O205" i="7"/>
  <c r="AI193" i="5"/>
  <c r="P205" i="7"/>
  <c r="AI121" i="5"/>
  <c r="P133" i="7"/>
  <c r="O122" i="7"/>
  <c r="AI110" i="5"/>
  <c r="P122" i="7"/>
  <c r="O50" i="7"/>
  <c r="AI38" i="5"/>
  <c r="P50" i="7"/>
  <c r="AN331" i="5"/>
  <c r="AN651" i="5"/>
  <c r="O637" i="7"/>
  <c r="AI625" i="5"/>
  <c r="P637" i="7"/>
  <c r="O606" i="7"/>
  <c r="AI594" i="5"/>
  <c r="P606" i="7"/>
  <c r="O509" i="7"/>
  <c r="AI497" i="5"/>
  <c r="P509" i="7"/>
  <c r="O451" i="7"/>
  <c r="AI439" i="5"/>
  <c r="P451" i="7"/>
  <c r="O416" i="7"/>
  <c r="AI404" i="5"/>
  <c r="P416" i="7"/>
  <c r="O222" i="7"/>
  <c r="AI210" i="5"/>
  <c r="P222" i="7"/>
  <c r="O96" i="7"/>
  <c r="AI84" i="5"/>
  <c r="P96" i="7"/>
  <c r="O79" i="7"/>
  <c r="AI67" i="5"/>
  <c r="P79" i="7"/>
  <c r="O55" i="7"/>
  <c r="AI43" i="5"/>
  <c r="P55" i="7"/>
  <c r="AT457" i="5"/>
  <c r="AZ456" i="5"/>
  <c r="AT440" i="5"/>
  <c r="AZ422" i="5"/>
  <c r="AT410" i="5"/>
  <c r="AZ399" i="5"/>
  <c r="AT379" i="5"/>
  <c r="AZ372" i="5"/>
  <c r="AT363" i="5"/>
  <c r="AZ357" i="5"/>
  <c r="AZ352" i="5"/>
  <c r="AZ348" i="5"/>
  <c r="AZ331" i="5"/>
  <c r="AZ326" i="5"/>
  <c r="AT323" i="5"/>
  <c r="AZ315" i="5"/>
  <c r="AT296" i="5"/>
  <c r="AU296" i="5"/>
  <c r="T308" i="7"/>
  <c r="AZ295" i="5"/>
  <c r="AZ267" i="5"/>
  <c r="AZ257" i="5"/>
  <c r="I256" i="5"/>
  <c r="AT242" i="5"/>
  <c r="AZ234" i="5"/>
  <c r="AT230" i="5"/>
  <c r="S242" i="7"/>
  <c r="AZ215" i="5"/>
  <c r="N203" i="5"/>
  <c r="BJ203" i="5" s="1"/>
  <c r="AZ126" i="5"/>
  <c r="AZ113" i="5"/>
  <c r="AZ107" i="5"/>
  <c r="AZ89" i="5"/>
  <c r="AN640" i="5"/>
  <c r="AN632" i="5"/>
  <c r="AN624" i="5"/>
  <c r="AN616" i="5"/>
  <c r="AN608" i="5"/>
  <c r="AN600" i="5"/>
  <c r="AN584" i="5"/>
  <c r="AN560" i="5"/>
  <c r="AN552" i="5"/>
  <c r="AN544" i="5"/>
  <c r="AN536" i="5"/>
  <c r="AN528" i="5"/>
  <c r="AN520" i="5"/>
  <c r="AN504" i="5"/>
  <c r="AN496" i="5"/>
  <c r="AN488" i="5"/>
  <c r="AN464" i="5"/>
  <c r="AN456" i="5"/>
  <c r="AN448" i="5"/>
  <c r="AN432" i="5"/>
  <c r="AN424" i="5"/>
  <c r="AN416" i="5"/>
  <c r="AN408" i="5"/>
  <c r="AN400" i="5"/>
  <c r="AN392" i="5"/>
  <c r="AN376" i="5"/>
  <c r="AN368" i="5"/>
  <c r="AN360" i="5"/>
  <c r="AN344" i="5"/>
  <c r="AN336" i="5"/>
  <c r="AN328" i="5"/>
  <c r="AN320" i="5"/>
  <c r="AN304" i="5"/>
  <c r="AN296" i="5"/>
  <c r="AN288" i="5"/>
  <c r="AN272" i="5"/>
  <c r="AN264" i="5"/>
  <c r="AN248" i="5"/>
  <c r="AN240" i="5"/>
  <c r="AN232" i="5"/>
  <c r="AN224" i="5"/>
  <c r="AN216" i="5"/>
  <c r="AN208" i="5"/>
  <c r="AN200" i="5"/>
  <c r="AN192" i="5"/>
  <c r="AN176" i="5"/>
  <c r="AN168" i="5"/>
  <c r="AN160" i="5"/>
  <c r="AN152" i="5"/>
  <c r="AN136" i="5"/>
  <c r="AN128" i="5"/>
  <c r="AN120" i="5"/>
  <c r="AN112" i="5"/>
  <c r="AN96" i="5"/>
  <c r="AN80" i="5"/>
  <c r="AN72" i="5"/>
  <c r="AN64" i="5"/>
  <c r="AN56" i="5"/>
  <c r="AN48" i="5"/>
  <c r="AN40" i="5"/>
  <c r="AN32" i="5"/>
  <c r="AN16" i="5"/>
  <c r="AN12" i="5"/>
  <c r="AN20" i="5"/>
  <c r="AN28" i="5"/>
  <c r="AN36" i="5"/>
  <c r="AN44" i="5"/>
  <c r="AN52" i="5"/>
  <c r="AN60" i="5"/>
  <c r="AN68" i="5"/>
  <c r="AN76" i="5"/>
  <c r="AN84" i="5"/>
  <c r="AN92" i="5"/>
  <c r="AN108" i="5"/>
  <c r="AN124" i="5"/>
  <c r="AN132" i="5"/>
  <c r="AN140" i="5"/>
  <c r="AN148" i="5"/>
  <c r="AN156" i="5"/>
  <c r="AN172" i="5"/>
  <c r="AN348" i="5"/>
  <c r="AN436" i="5"/>
  <c r="AN564" i="5"/>
  <c r="O624" i="7"/>
  <c r="AI612" i="5"/>
  <c r="P624" i="7"/>
  <c r="O589" i="7"/>
  <c r="AI577" i="5"/>
  <c r="P589" i="7"/>
  <c r="O577" i="7"/>
  <c r="AI565" i="5"/>
  <c r="P577" i="7"/>
  <c r="O561" i="7"/>
  <c r="AI549" i="5"/>
  <c r="P561" i="7"/>
  <c r="AI533" i="5"/>
  <c r="P545" i="7"/>
  <c r="AI529" i="5"/>
  <c r="P541" i="7"/>
  <c r="O493" i="7"/>
  <c r="AI481" i="5"/>
  <c r="P493" i="7"/>
  <c r="AI452" i="5"/>
  <c r="P464" i="7"/>
  <c r="AI388" i="5"/>
  <c r="P400" i="7"/>
  <c r="O381" i="7"/>
  <c r="AI369" i="5"/>
  <c r="P381" i="7"/>
  <c r="AI357" i="5"/>
  <c r="P369" i="7"/>
  <c r="O365" i="7"/>
  <c r="AI353" i="5"/>
  <c r="P365" i="7"/>
  <c r="AI274" i="5"/>
  <c r="P286" i="7"/>
  <c r="O243" i="7"/>
  <c r="AI231" i="5"/>
  <c r="P243" i="7"/>
  <c r="O221" i="7"/>
  <c r="AI209" i="5"/>
  <c r="P221" i="7"/>
  <c r="O209" i="7"/>
  <c r="AI197" i="5"/>
  <c r="P209" i="7"/>
  <c r="O593" i="7"/>
  <c r="AI581" i="5"/>
  <c r="P593" i="7"/>
  <c r="O513" i="7"/>
  <c r="AI501" i="5"/>
  <c r="P513" i="7"/>
  <c r="O435" i="7"/>
  <c r="AI423" i="5"/>
  <c r="P435" i="7"/>
  <c r="O323" i="7"/>
  <c r="AI311" i="5"/>
  <c r="P323" i="7"/>
  <c r="O227" i="7"/>
  <c r="AI215" i="5"/>
  <c r="P227" i="7"/>
  <c r="O189" i="7"/>
  <c r="AI177" i="5"/>
  <c r="P189" i="7"/>
  <c r="O144" i="7"/>
  <c r="AI132" i="5"/>
  <c r="P144" i="7"/>
  <c r="I87" i="5"/>
  <c r="AZ67" i="5"/>
  <c r="AZ62" i="5"/>
  <c r="AZ19" i="5"/>
  <c r="AI644" i="5"/>
  <c r="P656" i="7"/>
  <c r="O627" i="7"/>
  <c r="AI615" i="5"/>
  <c r="P627" i="7"/>
  <c r="O622" i="7"/>
  <c r="AI610" i="5"/>
  <c r="P622" i="7"/>
  <c r="AI564" i="5"/>
  <c r="P576" i="7"/>
  <c r="AI548" i="5"/>
  <c r="P560" i="7"/>
  <c r="O528" i="7"/>
  <c r="AI516" i="5"/>
  <c r="P528" i="7"/>
  <c r="O480" i="7"/>
  <c r="AI468" i="5"/>
  <c r="P480" i="7"/>
  <c r="O449" i="7"/>
  <c r="AI437" i="5"/>
  <c r="P449" i="7"/>
  <c r="AI338" i="5"/>
  <c r="P350" i="7"/>
  <c r="AI321" i="5"/>
  <c r="P333" i="7"/>
  <c r="O108" i="7"/>
  <c r="AI96" i="5"/>
  <c r="P108" i="7"/>
  <c r="O621" i="7"/>
  <c r="AI609" i="5"/>
  <c r="P621" i="7"/>
  <c r="O609" i="7"/>
  <c r="AI597" i="5"/>
  <c r="P609" i="7"/>
  <c r="O512" i="7"/>
  <c r="AI500" i="5"/>
  <c r="P512" i="7"/>
  <c r="O462" i="7"/>
  <c r="AI450" i="5"/>
  <c r="P462" i="7"/>
  <c r="O403" i="7"/>
  <c r="AI391" i="5"/>
  <c r="P403" i="7"/>
  <c r="O355" i="7"/>
  <c r="AI343" i="5"/>
  <c r="P355" i="7"/>
  <c r="O142" i="7"/>
  <c r="AI130" i="5"/>
  <c r="P142" i="7"/>
  <c r="O119" i="7"/>
  <c r="AI107" i="5"/>
  <c r="P119" i="7"/>
  <c r="O47" i="7"/>
  <c r="AI35" i="5"/>
  <c r="P47" i="7"/>
  <c r="O34" i="7"/>
  <c r="AI22" i="5"/>
  <c r="P34" i="7"/>
  <c r="O526" i="7"/>
  <c r="AI514" i="5"/>
  <c r="P526" i="7"/>
  <c r="O461" i="7"/>
  <c r="AI449" i="5"/>
  <c r="P461" i="7"/>
  <c r="O349" i="7"/>
  <c r="AI337" i="5"/>
  <c r="P349" i="7"/>
  <c r="O289" i="7"/>
  <c r="AI277" i="5"/>
  <c r="P289" i="7"/>
  <c r="O159" i="7"/>
  <c r="AI147" i="5"/>
  <c r="P159" i="7"/>
  <c r="O141" i="7"/>
  <c r="AI129" i="5"/>
  <c r="P141" i="7"/>
  <c r="AN617" i="5"/>
  <c r="AN609" i="5"/>
  <c r="AN601" i="5"/>
  <c r="AN593" i="5"/>
  <c r="AN585" i="5"/>
  <c r="AN577" i="5"/>
  <c r="AN561" i="5"/>
  <c r="AN505" i="5"/>
  <c r="AN465" i="5"/>
  <c r="AN433" i="5"/>
  <c r="AN417" i="5"/>
  <c r="AN393" i="5"/>
  <c r="AN377" i="5"/>
  <c r="AN369" i="5"/>
  <c r="AN305" i="5"/>
  <c r="AN249" i="5"/>
  <c r="AN225" i="5"/>
  <c r="AN169" i="5"/>
  <c r="AN137" i="5"/>
  <c r="AN89" i="5"/>
  <c r="AN49" i="5"/>
  <c r="AN17" i="5"/>
  <c r="AN59" i="5"/>
  <c r="AN75" i="5"/>
  <c r="AN83" i="5"/>
  <c r="AN91" i="5"/>
  <c r="AN99" i="5"/>
  <c r="AN115" i="5"/>
  <c r="AN139" i="5"/>
  <c r="AN147" i="5"/>
  <c r="AN163" i="5"/>
  <c r="AN171" i="5"/>
  <c r="AN179" i="5"/>
  <c r="AN187" i="5"/>
  <c r="AN195" i="5"/>
  <c r="AN203" i="5"/>
  <c r="AN211" i="5"/>
  <c r="AN235" i="5"/>
  <c r="AN251" i="5"/>
  <c r="AN259" i="5"/>
  <c r="AN267" i="5"/>
  <c r="AN275" i="5"/>
  <c r="AN283" i="5"/>
  <c r="AN291" i="5"/>
  <c r="AN323" i="5"/>
  <c r="AN339" i="5"/>
  <c r="AN347" i="5"/>
  <c r="AN355" i="5"/>
  <c r="AN363" i="5"/>
  <c r="AN371" i="5"/>
  <c r="AN379" i="5"/>
  <c r="AN419" i="5"/>
  <c r="AN427" i="5"/>
  <c r="AN435" i="5"/>
  <c r="AN443" i="5"/>
  <c r="AN451" i="5"/>
  <c r="AN459" i="5"/>
  <c r="AN467" i="5"/>
  <c r="AN483" i="5"/>
  <c r="AN507" i="5"/>
  <c r="AN531" i="5"/>
  <c r="AN547" i="5"/>
  <c r="AN555" i="5"/>
  <c r="AN563" i="5"/>
  <c r="AN571" i="5"/>
  <c r="AN587" i="5"/>
  <c r="AN595" i="5"/>
  <c r="AN603" i="5"/>
  <c r="AN611" i="5"/>
  <c r="AN627" i="5"/>
  <c r="AN635" i="5"/>
  <c r="AN643" i="5"/>
  <c r="AN659" i="5"/>
  <c r="AO659" i="5"/>
  <c r="O433" i="7"/>
  <c r="AI421" i="5"/>
  <c r="P433" i="7"/>
  <c r="O429" i="7"/>
  <c r="AI417" i="5"/>
  <c r="P429" i="7"/>
  <c r="O385" i="7"/>
  <c r="AI373" i="5"/>
  <c r="P385" i="7"/>
  <c r="AZ250" i="5"/>
  <c r="AZ228" i="5"/>
  <c r="AZ202" i="5"/>
  <c r="AZ186" i="5"/>
  <c r="AZ170" i="5"/>
  <c r="BJ170" i="5"/>
  <c r="AT122" i="5"/>
  <c r="AZ104" i="5"/>
  <c r="AT97" i="5"/>
  <c r="AZ83" i="5"/>
  <c r="AZ72" i="5"/>
  <c r="AZ51" i="5"/>
  <c r="I45" i="5"/>
  <c r="AZ35" i="5"/>
  <c r="AZ21" i="5"/>
  <c r="AN110" i="5"/>
  <c r="AN158" i="5"/>
  <c r="AN246" i="5"/>
  <c r="AN262" i="5"/>
  <c r="AN294" i="5"/>
  <c r="AN318" i="5"/>
  <c r="AN326" i="5"/>
  <c r="AN358" i="5"/>
  <c r="AN398" i="5"/>
  <c r="AN558" i="5"/>
  <c r="O150" i="7"/>
  <c r="AI138" i="5"/>
  <c r="P150" i="7"/>
  <c r="AN180" i="5"/>
  <c r="AN196" i="5"/>
  <c r="AN204" i="5"/>
  <c r="AN212" i="5"/>
  <c r="AN220" i="5"/>
  <c r="AN228" i="5"/>
  <c r="AN236" i="5"/>
  <c r="AN260" i="5"/>
  <c r="AN268" i="5"/>
  <c r="AN276" i="5"/>
  <c r="AN292" i="5"/>
  <c r="AN324" i="5"/>
  <c r="AN332" i="5"/>
  <c r="AN340" i="5"/>
  <c r="AN364" i="5"/>
  <c r="AN372" i="5"/>
  <c r="AN380" i="5"/>
  <c r="AN412" i="5"/>
  <c r="AN420" i="5"/>
  <c r="AN452" i="5"/>
  <c r="AN460" i="5"/>
  <c r="AN468" i="5"/>
  <c r="AN492" i="5"/>
  <c r="AN516" i="5"/>
  <c r="AN524" i="5"/>
  <c r="AN532" i="5"/>
  <c r="AN540" i="5"/>
  <c r="AN548" i="5"/>
  <c r="AN556" i="5"/>
  <c r="AN572" i="5"/>
  <c r="AN588" i="5"/>
  <c r="AN596" i="5"/>
  <c r="AN604" i="5"/>
  <c r="AN612" i="5"/>
  <c r="AN620" i="5"/>
  <c r="AN628" i="5"/>
  <c r="AN636" i="5"/>
  <c r="AN660" i="5"/>
  <c r="AO660" i="5"/>
  <c r="O128" i="7"/>
  <c r="AI116" i="5"/>
  <c r="P128" i="7"/>
  <c r="O74" i="7"/>
  <c r="AI62" i="5"/>
  <c r="P74" i="7"/>
  <c r="O63" i="7"/>
  <c r="AI51" i="5"/>
  <c r="P63" i="7"/>
  <c r="AZ33" i="5"/>
  <c r="O557" i="7"/>
  <c r="AI545" i="5"/>
  <c r="P557" i="7"/>
  <c r="O269" i="7"/>
  <c r="AI257" i="5"/>
  <c r="P269" i="7"/>
  <c r="O95" i="7"/>
  <c r="AI83" i="5"/>
  <c r="P95" i="7"/>
  <c r="O66" i="7"/>
  <c r="AI54" i="5"/>
  <c r="P66" i="7"/>
  <c r="O31" i="7"/>
  <c r="AI19" i="5"/>
  <c r="P31" i="7"/>
  <c r="AT7" i="5"/>
  <c r="AI88" i="5"/>
  <c r="P100" i="7"/>
  <c r="AI64" i="5"/>
  <c r="P76" i="7"/>
  <c r="AI48" i="5"/>
  <c r="P60" i="7"/>
  <c r="AI32" i="5"/>
  <c r="P44" i="7"/>
  <c r="AI16" i="5"/>
  <c r="P28" i="7"/>
  <c r="BF6" i="5"/>
  <c r="X18" i="7"/>
  <c r="X17" i="7"/>
  <c r="AI80" i="5"/>
  <c r="P92" i="7"/>
  <c r="AI26" i="5"/>
  <c r="P38" i="7"/>
  <c r="AI9" i="5"/>
  <c r="P21" i="7"/>
  <c r="AZ6" i="5"/>
  <c r="BA6" i="5" s="1"/>
  <c r="AT8" i="5"/>
  <c r="AI90" i="5"/>
  <c r="P102" i="7"/>
  <c r="AI65" i="5"/>
  <c r="P77" i="7"/>
  <c r="AI49" i="5"/>
  <c r="P61" i="7"/>
  <c r="AI33" i="5"/>
  <c r="P45" i="7"/>
  <c r="AI24" i="5"/>
  <c r="P36" i="7"/>
  <c r="AI17" i="5"/>
  <c r="P29" i="7"/>
  <c r="AU230" i="5"/>
  <c r="T242" i="7"/>
  <c r="O268" i="5"/>
  <c r="AC495" i="5"/>
  <c r="N507" i="7"/>
  <c r="M507" i="7"/>
  <c r="I504" i="7"/>
  <c r="AU51" i="5"/>
  <c r="T63" i="7"/>
  <c r="S63" i="7"/>
  <c r="O51" i="5"/>
  <c r="J63" i="7" s="1"/>
  <c r="I63" i="7"/>
  <c r="AU16" i="5"/>
  <c r="T28" i="7"/>
  <c r="S28" i="7"/>
  <c r="J168" i="5"/>
  <c r="H180" i="7" s="1"/>
  <c r="G180" i="7"/>
  <c r="AU147" i="5"/>
  <c r="T159" i="7"/>
  <c r="S159" i="7"/>
  <c r="I563" i="5"/>
  <c r="L563" i="5"/>
  <c r="F575" i="7"/>
  <c r="I549" i="5"/>
  <c r="L549" i="5"/>
  <c r="F561" i="7"/>
  <c r="L528" i="5"/>
  <c r="N528" i="5"/>
  <c r="I528" i="5"/>
  <c r="F540" i="7"/>
  <c r="AT521" i="5"/>
  <c r="I520" i="5"/>
  <c r="BG520" i="5" s="1"/>
  <c r="F532" i="7"/>
  <c r="J135" i="5"/>
  <c r="H147" i="7" s="1"/>
  <c r="G147" i="7"/>
  <c r="G24" i="7"/>
  <c r="I293" i="7"/>
  <c r="AU306" i="5"/>
  <c r="T318" i="7"/>
  <c r="AU370" i="5"/>
  <c r="T382" i="7"/>
  <c r="AU206" i="5"/>
  <c r="T218" i="7"/>
  <c r="S218" i="7"/>
  <c r="I226" i="7"/>
  <c r="S276" i="7"/>
  <c r="G90" i="7"/>
  <c r="I78" i="7"/>
  <c r="AU498" i="5"/>
  <c r="T510" i="7"/>
  <c r="AU24" i="5"/>
  <c r="T36" i="7"/>
  <c r="AU411" i="5"/>
  <c r="T423" i="7"/>
  <c r="V56" i="5"/>
  <c r="W56" i="5"/>
  <c r="V107" i="5"/>
  <c r="W107" i="5"/>
  <c r="N107" i="5"/>
  <c r="V137" i="5"/>
  <c r="W137" i="5"/>
  <c r="N137" i="5"/>
  <c r="BG137" i="5" s="1"/>
  <c r="V153" i="5"/>
  <c r="W153" i="5"/>
  <c r="AU292" i="5"/>
  <c r="T304" i="7"/>
  <c r="S304" i="7"/>
  <c r="J94" i="5"/>
  <c r="H106" i="7" s="1"/>
  <c r="G106" i="7"/>
  <c r="J226" i="5"/>
  <c r="H238" i="7" s="1"/>
  <c r="G238" i="7"/>
  <c r="J232" i="5"/>
  <c r="H244" i="7" s="1"/>
  <c r="V327" i="5"/>
  <c r="N327" i="5"/>
  <c r="BG327" i="5" s="1"/>
  <c r="J456" i="5"/>
  <c r="H468" i="7" s="1"/>
  <c r="G468" i="7"/>
  <c r="AU20" i="5"/>
  <c r="T32" i="7"/>
  <c r="S32" i="7"/>
  <c r="J88" i="5"/>
  <c r="H100" i="7" s="1"/>
  <c r="G100" i="7"/>
  <c r="J195" i="5"/>
  <c r="H207" i="7" s="1"/>
  <c r="G207" i="7"/>
  <c r="J227" i="5"/>
  <c r="H239" i="7" s="1"/>
  <c r="G239" i="7"/>
  <c r="AU271" i="5"/>
  <c r="T283" i="7"/>
  <c r="S283" i="7"/>
  <c r="O73" i="5"/>
  <c r="J85" i="7" s="1"/>
  <c r="I85" i="7"/>
  <c r="V459" i="5"/>
  <c r="W459" i="5"/>
  <c r="N459" i="5"/>
  <c r="AU165" i="5"/>
  <c r="T177" i="7"/>
  <c r="S177" i="7"/>
  <c r="AU204" i="5"/>
  <c r="T216" i="7"/>
  <c r="S216" i="7"/>
  <c r="V206" i="5"/>
  <c r="K218" i="7"/>
  <c r="N206" i="5"/>
  <c r="S184" i="7"/>
  <c r="AU172" i="5"/>
  <c r="T184" i="7"/>
  <c r="S568" i="7"/>
  <c r="S453" i="7"/>
  <c r="I338" i="7"/>
  <c r="I70" i="7"/>
  <c r="N299" i="5"/>
  <c r="BJ299" i="5" s="1"/>
  <c r="AU22" i="5"/>
  <c r="T34" i="7"/>
  <c r="AU123" i="5"/>
  <c r="T135" i="7"/>
  <c r="AU337" i="5"/>
  <c r="T349" i="7"/>
  <c r="O116" i="5"/>
  <c r="J128" i="7" s="1"/>
  <c r="I128" i="7"/>
  <c r="J80" i="5"/>
  <c r="H92" i="7" s="1"/>
  <c r="G92" i="7"/>
  <c r="AU136" i="5"/>
  <c r="S148" i="7"/>
  <c r="O228" i="5"/>
  <c r="J240" i="7" s="1"/>
  <c r="I240" i="7"/>
  <c r="O252" i="5"/>
  <c r="J264" i="7" s="1"/>
  <c r="V516" i="5"/>
  <c r="N516" i="5"/>
  <c r="AU68" i="5"/>
  <c r="T80" i="7"/>
  <c r="S80" i="7"/>
  <c r="S167" i="7"/>
  <c r="AU155" i="5"/>
  <c r="T167" i="7"/>
  <c r="AU161" i="5"/>
  <c r="T173" i="7"/>
  <c r="S173" i="7"/>
  <c r="O185" i="5"/>
  <c r="J197" i="7" s="1"/>
  <c r="Z197" i="7" s="1"/>
  <c r="AB197" i="7" s="1"/>
  <c r="I197" i="7"/>
  <c r="AU153" i="5"/>
  <c r="T165" i="7"/>
  <c r="S165" i="7"/>
  <c r="I593" i="5"/>
  <c r="F605" i="7"/>
  <c r="AC297" i="5"/>
  <c r="N309" i="7"/>
  <c r="M309" i="7"/>
  <c r="V251" i="5"/>
  <c r="K263" i="7"/>
  <c r="N251" i="5"/>
  <c r="AC243" i="5"/>
  <c r="N255" i="7"/>
  <c r="M255" i="7"/>
  <c r="AC237" i="5"/>
  <c r="N249" i="7"/>
  <c r="M249" i="7"/>
  <c r="AC231" i="5"/>
  <c r="N243" i="7"/>
  <c r="M243" i="7"/>
  <c r="V84" i="5"/>
  <c r="W84" i="5"/>
  <c r="N84" i="5"/>
  <c r="AU134" i="5"/>
  <c r="T146" i="7"/>
  <c r="S146" i="7"/>
  <c r="V283" i="5"/>
  <c r="N283" i="5"/>
  <c r="AU126" i="5"/>
  <c r="T138" i="7"/>
  <c r="S138" i="7"/>
  <c r="S334" i="7"/>
  <c r="G325" i="7"/>
  <c r="M552" i="7"/>
  <c r="M534" i="7"/>
  <c r="I525" i="7"/>
  <c r="S455" i="7"/>
  <c r="M442" i="7"/>
  <c r="I432" i="7"/>
  <c r="I426" i="7"/>
  <c r="S403" i="7"/>
  <c r="S351" i="7"/>
  <c r="S322" i="7"/>
  <c r="I317" i="7"/>
  <c r="G165" i="7"/>
  <c r="AU142" i="5"/>
  <c r="T154" i="7"/>
  <c r="AU294" i="5"/>
  <c r="T306" i="7"/>
  <c r="AU59" i="5"/>
  <c r="T71" i="7"/>
  <c r="S156" i="7"/>
  <c r="AU144" i="5"/>
  <c r="T156" i="7"/>
  <c r="AU154" i="5"/>
  <c r="T166" i="7"/>
  <c r="S166" i="7"/>
  <c r="V279" i="5"/>
  <c r="K291" i="7"/>
  <c r="N303" i="5"/>
  <c r="V216" i="5"/>
  <c r="K228" i="7"/>
  <c r="N216" i="5"/>
  <c r="BG216" i="5" s="1"/>
  <c r="N588" i="5"/>
  <c r="N381" i="5"/>
  <c r="V53" i="5"/>
  <c r="N53" i="5"/>
  <c r="BJ53" i="5" s="1"/>
  <c r="AU26" i="5"/>
  <c r="T38" i="7"/>
  <c r="S38" i="7"/>
  <c r="S175" i="7"/>
  <c r="AU163" i="5"/>
  <c r="T175" i="7"/>
  <c r="I641" i="5"/>
  <c r="G653" i="7" s="1"/>
  <c r="F653" i="7"/>
  <c r="I544" i="5"/>
  <c r="F556" i="7"/>
  <c r="L544" i="5"/>
  <c r="N544" i="5"/>
  <c r="M655" i="7"/>
  <c r="AU652" i="5"/>
  <c r="T664" i="7"/>
  <c r="V232" i="5"/>
  <c r="W232" i="5"/>
  <c r="L244" i="7"/>
  <c r="N232" i="5"/>
  <c r="G596" i="7"/>
  <c r="I583" i="7"/>
  <c r="I29" i="7"/>
  <c r="M569" i="7"/>
  <c r="I427" i="7"/>
  <c r="S417" i="7"/>
  <c r="G377" i="7"/>
  <c r="S336" i="7"/>
  <c r="G229" i="7"/>
  <c r="G173" i="7"/>
  <c r="I136" i="7"/>
  <c r="G75" i="7"/>
  <c r="AU220" i="5"/>
  <c r="T232" i="7"/>
  <c r="AU234" i="5"/>
  <c r="T246" i="7"/>
  <c r="AU46" i="5"/>
  <c r="T58" i="7"/>
  <c r="N64" i="5"/>
  <c r="I76" i="7" s="1"/>
  <c r="Y76" i="7" s="1"/>
  <c r="J151" i="5"/>
  <c r="H163" i="7" s="1"/>
  <c r="G163" i="7"/>
  <c r="V190" i="5"/>
  <c r="K202" i="7"/>
  <c r="N190" i="5"/>
  <c r="N654" i="5"/>
  <c r="S62" i="7"/>
  <c r="AU50" i="5"/>
  <c r="T62" i="7"/>
  <c r="AU34" i="5"/>
  <c r="T46" i="7"/>
  <c r="S46" i="7"/>
  <c r="V184" i="5"/>
  <c r="K196" i="7"/>
  <c r="N184" i="5"/>
  <c r="G310" i="7"/>
  <c r="O74" i="5"/>
  <c r="J86" i="7" s="1"/>
  <c r="I597" i="5"/>
  <c r="G609" i="7" s="1"/>
  <c r="F609" i="7"/>
  <c r="L597" i="5"/>
  <c r="L497" i="5"/>
  <c r="I497" i="5"/>
  <c r="F509" i="7"/>
  <c r="V482" i="5"/>
  <c r="K494" i="7"/>
  <c r="BA454" i="5"/>
  <c r="V466" i="7"/>
  <c r="U466" i="7"/>
  <c r="V441" i="5"/>
  <c r="W441" i="5"/>
  <c r="N441" i="5"/>
  <c r="L436" i="5"/>
  <c r="I436" i="5"/>
  <c r="G482" i="7"/>
  <c r="AU83" i="5"/>
  <c r="T95" i="7"/>
  <c r="J67" i="5"/>
  <c r="H79" i="7" s="1"/>
  <c r="G79" i="7"/>
  <c r="J211" i="5"/>
  <c r="H223" i="7" s="1"/>
  <c r="G223" i="7"/>
  <c r="O59" i="5"/>
  <c r="J71" i="7"/>
  <c r="I71" i="7"/>
  <c r="AU197" i="5"/>
  <c r="T209" i="7"/>
  <c r="S209" i="7"/>
  <c r="L613" i="5"/>
  <c r="F625" i="7"/>
  <c r="L576" i="5"/>
  <c r="N576" i="5"/>
  <c r="F588" i="7"/>
  <c r="L521" i="5"/>
  <c r="N521" i="5"/>
  <c r="I521" i="5"/>
  <c r="F533" i="7"/>
  <c r="S548" i="7"/>
  <c r="U532" i="7"/>
  <c r="S457" i="7"/>
  <c r="I420" i="7"/>
  <c r="G391" i="7"/>
  <c r="G339" i="7"/>
  <c r="I303" i="7"/>
  <c r="I143" i="7"/>
  <c r="Y143" i="7" s="1"/>
  <c r="AU272" i="5"/>
  <c r="T284" i="7"/>
  <c r="AU94" i="5"/>
  <c r="T106" i="7"/>
  <c r="S106" i="7"/>
  <c r="V178" i="5"/>
  <c r="N178" i="5"/>
  <c r="BG178" i="5" s="1"/>
  <c r="AU200" i="5"/>
  <c r="T212" i="7"/>
  <c r="S212" i="7"/>
  <c r="V145" i="5"/>
  <c r="K157" i="7"/>
  <c r="V159" i="5"/>
  <c r="K171" i="7"/>
  <c r="N159" i="5"/>
  <c r="V289" i="5"/>
  <c r="N289" i="5"/>
  <c r="V434" i="5"/>
  <c r="N434" i="5"/>
  <c r="O434" i="5" s="1"/>
  <c r="J446" i="7" s="1"/>
  <c r="AU70" i="5"/>
  <c r="T82" i="7"/>
  <c r="S82" i="7"/>
  <c r="S70" i="7"/>
  <c r="AU58" i="5"/>
  <c r="T70" i="7"/>
  <c r="AU156" i="5"/>
  <c r="T168" i="7"/>
  <c r="S168" i="7"/>
  <c r="S582" i="7"/>
  <c r="I570" i="7"/>
  <c r="M547" i="7"/>
  <c r="S492" i="7"/>
  <c r="S425" i="7"/>
  <c r="G420" i="7"/>
  <c r="S364" i="7"/>
  <c r="S338" i="7"/>
  <c r="S320" i="7"/>
  <c r="S274" i="7"/>
  <c r="I46" i="7"/>
  <c r="AU124" i="5"/>
  <c r="T136" i="7"/>
  <c r="AU158" i="5"/>
  <c r="T170" i="7"/>
  <c r="AU131" i="5"/>
  <c r="T143" i="7"/>
  <c r="AU63" i="5"/>
  <c r="T75" i="7"/>
  <c r="J21" i="5"/>
  <c r="H33" i="7" s="1"/>
  <c r="G33" i="7"/>
  <c r="V98" i="5"/>
  <c r="K110" i="7"/>
  <c r="J159" i="5"/>
  <c r="H171" i="7" s="1"/>
  <c r="G171" i="7"/>
  <c r="N192" i="5"/>
  <c r="J448" i="5"/>
  <c r="H460" i="7" s="1"/>
  <c r="G460" i="7"/>
  <c r="N638" i="5"/>
  <c r="AU71" i="5"/>
  <c r="T83" i="7"/>
  <c r="S83" i="7"/>
  <c r="S211" i="7"/>
  <c r="AU199" i="5"/>
  <c r="T211" i="7"/>
  <c r="AU67" i="5"/>
  <c r="T79" i="7"/>
  <c r="S79" i="7"/>
  <c r="L641" i="5"/>
  <c r="N641" i="5"/>
  <c r="L555" i="5"/>
  <c r="N555" i="5"/>
  <c r="F567" i="7"/>
  <c r="L545" i="5"/>
  <c r="F557" i="7"/>
  <c r="F529" i="7"/>
  <c r="L517" i="5"/>
  <c r="AC281" i="5"/>
  <c r="N293" i="7"/>
  <c r="M293" i="7"/>
  <c r="AC197" i="5"/>
  <c r="N209" i="7"/>
  <c r="M209" i="7"/>
  <c r="V195" i="5"/>
  <c r="K207" i="7"/>
  <c r="N195" i="5"/>
  <c r="AC193" i="5"/>
  <c r="N205" i="7"/>
  <c r="M205" i="7"/>
  <c r="AU118" i="5"/>
  <c r="T130" i="7"/>
  <c r="S130" i="7"/>
  <c r="V278" i="5"/>
  <c r="W278" i="5"/>
  <c r="N278" i="5"/>
  <c r="BJ278" i="5" s="1"/>
  <c r="V333" i="5"/>
  <c r="K345" i="7"/>
  <c r="N333" i="5"/>
  <c r="AU171" i="5"/>
  <c r="T183" i="7"/>
  <c r="S183" i="7"/>
  <c r="AU47" i="5"/>
  <c r="T59" i="7"/>
  <c r="S59" i="7"/>
  <c r="L642" i="5"/>
  <c r="N642" i="5"/>
  <c r="AT625" i="5"/>
  <c r="AZ597" i="5"/>
  <c r="AZ517" i="5"/>
  <c r="AT495" i="5"/>
  <c r="L432" i="5"/>
  <c r="N432" i="5"/>
  <c r="L225" i="5"/>
  <c r="AC223" i="5"/>
  <c r="N235" i="7"/>
  <c r="M235" i="7"/>
  <c r="AC176" i="5"/>
  <c r="N188" i="7"/>
  <c r="M188" i="7"/>
  <c r="AC104" i="5"/>
  <c r="N116" i="7"/>
  <c r="M116" i="7"/>
  <c r="AZ432" i="5"/>
  <c r="L382" i="5"/>
  <c r="I382" i="5"/>
  <c r="V377" i="5"/>
  <c r="N377" i="5"/>
  <c r="AC255" i="5"/>
  <c r="N267" i="7"/>
  <c r="M267" i="7"/>
  <c r="AC249" i="5"/>
  <c r="N261" i="7"/>
  <c r="M261" i="7"/>
  <c r="AC244" i="5"/>
  <c r="N256" i="7"/>
  <c r="M256" i="7"/>
  <c r="AC238" i="5"/>
  <c r="N250" i="7"/>
  <c r="M250" i="7"/>
  <c r="AC227" i="5"/>
  <c r="N239" i="7"/>
  <c r="M239" i="7"/>
  <c r="V215" i="5"/>
  <c r="W215" i="5"/>
  <c r="L227" i="7"/>
  <c r="N215" i="5"/>
  <c r="AC213" i="5"/>
  <c r="N225" i="7"/>
  <c r="M225" i="7"/>
  <c r="AC208" i="5"/>
  <c r="N220" i="7"/>
  <c r="M220" i="7"/>
  <c r="AC147" i="5"/>
  <c r="N159" i="7"/>
  <c r="M159" i="7"/>
  <c r="AU115" i="5"/>
  <c r="T127" i="7"/>
  <c r="S127" i="7"/>
  <c r="V45" i="5"/>
  <c r="K57" i="7"/>
  <c r="N45" i="5"/>
  <c r="AU207" i="5"/>
  <c r="T219" i="7"/>
  <c r="S219" i="7"/>
  <c r="V162" i="5"/>
  <c r="W162" i="5"/>
  <c r="L659" i="5"/>
  <c r="L652" i="5"/>
  <c r="AT642" i="5"/>
  <c r="L635" i="5"/>
  <c r="I600" i="5"/>
  <c r="L600" i="5"/>
  <c r="N600" i="5"/>
  <c r="I523" i="5"/>
  <c r="V458" i="5"/>
  <c r="K470" i="7"/>
  <c r="L390" i="5"/>
  <c r="I390" i="5"/>
  <c r="BJ390" i="5" s="1"/>
  <c r="L330" i="5"/>
  <c r="I330" i="5"/>
  <c r="AC278" i="5"/>
  <c r="N290" i="7"/>
  <c r="M290" i="7"/>
  <c r="AC273" i="5"/>
  <c r="N285" i="7"/>
  <c r="M285" i="7"/>
  <c r="AC269" i="5"/>
  <c r="N281" i="7"/>
  <c r="M281" i="7"/>
  <c r="AC264" i="5"/>
  <c r="N276" i="7"/>
  <c r="M276" i="7"/>
  <c r="AC259" i="5"/>
  <c r="N271" i="7"/>
  <c r="M271" i="7"/>
  <c r="AC86" i="5"/>
  <c r="N98" i="7"/>
  <c r="M98" i="7"/>
  <c r="AC82" i="5"/>
  <c r="N94" i="7"/>
  <c r="M94" i="7"/>
  <c r="G247" i="7"/>
  <c r="G221" i="7"/>
  <c r="G215" i="7"/>
  <c r="G93" i="7"/>
  <c r="G67" i="7"/>
  <c r="AU120" i="5"/>
  <c r="T132" i="7"/>
  <c r="S132" i="7"/>
  <c r="AU214" i="5"/>
  <c r="T226" i="7"/>
  <c r="S226" i="7"/>
  <c r="V161" i="5"/>
  <c r="W161" i="5"/>
  <c r="N161" i="5"/>
  <c r="V200" i="5"/>
  <c r="N200" i="5"/>
  <c r="V508" i="5"/>
  <c r="K520" i="7"/>
  <c r="S25" i="7"/>
  <c r="AU13" i="5"/>
  <c r="T25" i="7"/>
  <c r="AU31" i="5"/>
  <c r="T43" i="7"/>
  <c r="S43" i="7"/>
  <c r="N57" i="5"/>
  <c r="AU54" i="5"/>
  <c r="T66" i="7"/>
  <c r="S66" i="7"/>
  <c r="AU169" i="5"/>
  <c r="T181" i="7"/>
  <c r="S181" i="7"/>
  <c r="N254" i="5"/>
  <c r="V308" i="5"/>
  <c r="K320" i="7"/>
  <c r="N308" i="5"/>
  <c r="L523" i="5"/>
  <c r="AU91" i="5"/>
  <c r="T103" i="7"/>
  <c r="S103" i="7"/>
  <c r="L655" i="5"/>
  <c r="AT645" i="5"/>
  <c r="L621" i="5"/>
  <c r="I621" i="5"/>
  <c r="AT618" i="5"/>
  <c r="I591" i="5"/>
  <c r="BJ591" i="5" s="1"/>
  <c r="L591" i="5"/>
  <c r="N591" i="5"/>
  <c r="L560" i="5"/>
  <c r="L541" i="5"/>
  <c r="AZ532" i="5"/>
  <c r="L500" i="5"/>
  <c r="N500" i="5"/>
  <c r="AT464" i="5"/>
  <c r="L446" i="5"/>
  <c r="I446" i="5"/>
  <c r="V298" i="5"/>
  <c r="K310" i="7"/>
  <c r="N298" i="5"/>
  <c r="AC296" i="5"/>
  <c r="N308" i="7"/>
  <c r="M308" i="7"/>
  <c r="L294" i="5"/>
  <c r="I294" i="5"/>
  <c r="AC292" i="5"/>
  <c r="N304" i="7"/>
  <c r="M304" i="7"/>
  <c r="AC287" i="5"/>
  <c r="N299" i="7"/>
  <c r="M299" i="7"/>
  <c r="AC277" i="5"/>
  <c r="N289" i="7"/>
  <c r="M289" i="7"/>
  <c r="AC230" i="5"/>
  <c r="N242" i="7"/>
  <c r="M242" i="7"/>
  <c r="AC205" i="5"/>
  <c r="N217" i="7"/>
  <c r="M217" i="7"/>
  <c r="AC98" i="5"/>
  <c r="N110" i="7"/>
  <c r="M110" i="7"/>
  <c r="V91" i="5"/>
  <c r="W91" i="5"/>
  <c r="N91" i="5"/>
  <c r="AC89" i="5"/>
  <c r="N101" i="7"/>
  <c r="M101" i="7"/>
  <c r="V87" i="5"/>
  <c r="N87" i="5"/>
  <c r="I662" i="5"/>
  <c r="J662" i="5" s="1"/>
  <c r="L662" i="5"/>
  <c r="L639" i="5"/>
  <c r="N639" i="5"/>
  <c r="I639" i="5"/>
  <c r="L616" i="5"/>
  <c r="N616" i="5"/>
  <c r="I616" i="5"/>
  <c r="V590" i="5"/>
  <c r="K602" i="7"/>
  <c r="N590" i="5"/>
  <c r="V535" i="5"/>
  <c r="K547" i="7"/>
  <c r="N535" i="5"/>
  <c r="L531" i="5"/>
  <c r="I445" i="5"/>
  <c r="J445" i="5" s="1"/>
  <c r="H457" i="7" s="1"/>
  <c r="I416" i="5"/>
  <c r="L416" i="5"/>
  <c r="I340" i="5"/>
  <c r="L340" i="5"/>
  <c r="L306" i="5"/>
  <c r="I306" i="5"/>
  <c r="AC300" i="5"/>
  <c r="N312" i="7"/>
  <c r="M312" i="7"/>
  <c r="AC286" i="5"/>
  <c r="N298" i="7"/>
  <c r="M298" i="7"/>
  <c r="AC282" i="5"/>
  <c r="N294" i="7"/>
  <c r="M294" i="7"/>
  <c r="AC144" i="5"/>
  <c r="N156" i="7"/>
  <c r="M156" i="7"/>
  <c r="V142" i="5"/>
  <c r="K154" i="7"/>
  <c r="N142" i="5"/>
  <c r="AC140" i="5"/>
  <c r="N152" i="7"/>
  <c r="M152" i="7"/>
  <c r="L125" i="5"/>
  <c r="V119" i="5"/>
  <c r="K131" i="7"/>
  <c r="N119" i="5"/>
  <c r="AC111" i="5"/>
  <c r="N123" i="7"/>
  <c r="M123" i="7"/>
  <c r="I95" i="7"/>
  <c r="V78" i="5"/>
  <c r="K90" i="7"/>
  <c r="N78" i="5"/>
  <c r="AU116" i="5"/>
  <c r="T128" i="7"/>
  <c r="S128" i="7"/>
  <c r="AU110" i="5"/>
  <c r="T122" i="7"/>
  <c r="S122" i="7"/>
  <c r="AU168" i="5"/>
  <c r="T180" i="7"/>
  <c r="S180" i="7"/>
  <c r="V242" i="5"/>
  <c r="W242" i="5"/>
  <c r="N550" i="5"/>
  <c r="N640" i="5"/>
  <c r="AU104" i="5"/>
  <c r="T116" i="7"/>
  <c r="S116" i="7"/>
  <c r="AU180" i="5"/>
  <c r="T192" i="7"/>
  <c r="S192" i="7"/>
  <c r="AU89" i="5"/>
  <c r="T101" i="7"/>
  <c r="S101" i="7"/>
  <c r="V120" i="5"/>
  <c r="K132" i="7"/>
  <c r="N120" i="5"/>
  <c r="BG120" i="5" s="1"/>
  <c r="V104" i="5"/>
  <c r="W104" i="5"/>
  <c r="N104" i="5"/>
  <c r="V498" i="5"/>
  <c r="K510" i="7"/>
  <c r="AZ662" i="5"/>
  <c r="BA662" i="5"/>
  <c r="AT659" i="5"/>
  <c r="AU659" i="5"/>
  <c r="V633" i="5"/>
  <c r="K645" i="7"/>
  <c r="N633" i="5"/>
  <c r="L624" i="5"/>
  <c r="N624" i="5"/>
  <c r="AZ620" i="5"/>
  <c r="I594" i="5"/>
  <c r="AZ590" i="5"/>
  <c r="AT587" i="5"/>
  <c r="L559" i="5"/>
  <c r="I559" i="5"/>
  <c r="V546" i="5"/>
  <c r="K558" i="7"/>
  <c r="N546" i="5"/>
  <c r="I514" i="5"/>
  <c r="L514" i="5"/>
  <c r="L510" i="5"/>
  <c r="N510" i="5"/>
  <c r="AT504" i="5"/>
  <c r="AZ484" i="5"/>
  <c r="AC171" i="5"/>
  <c r="N183" i="7"/>
  <c r="M183" i="7"/>
  <c r="AC161" i="5"/>
  <c r="N173" i="7"/>
  <c r="M173" i="7"/>
  <c r="L158" i="5"/>
  <c r="N158" i="5"/>
  <c r="AC155" i="5"/>
  <c r="N167" i="7"/>
  <c r="M167" i="7"/>
  <c r="AC149" i="5"/>
  <c r="N161" i="7"/>
  <c r="M161" i="7"/>
  <c r="V154" i="5"/>
  <c r="K166" i="7"/>
  <c r="N154" i="5"/>
  <c r="O190" i="7"/>
  <c r="AI178" i="5"/>
  <c r="P190" i="7"/>
  <c r="O155" i="7"/>
  <c r="AI143" i="5"/>
  <c r="P155" i="7"/>
  <c r="V199" i="5"/>
  <c r="K211" i="7"/>
  <c r="AZ655" i="5"/>
  <c r="AZ652" i="5"/>
  <c r="AZ649" i="5"/>
  <c r="AZ635" i="5"/>
  <c r="AT633" i="5"/>
  <c r="AZ613" i="5"/>
  <c r="L601" i="5"/>
  <c r="AZ594" i="5"/>
  <c r="AZ583" i="5"/>
  <c r="AZ579" i="5"/>
  <c r="AZ545" i="5"/>
  <c r="AZ528" i="5"/>
  <c r="AZ524" i="5"/>
  <c r="AZ514" i="5"/>
  <c r="AZ507" i="5"/>
  <c r="AT505" i="5"/>
  <c r="AZ493" i="5"/>
  <c r="AZ475" i="5"/>
  <c r="AZ455" i="5"/>
  <c r="AZ429" i="5"/>
  <c r="V257" i="5"/>
  <c r="K269" i="7"/>
  <c r="N257" i="5"/>
  <c r="AZ212" i="5"/>
  <c r="V211" i="5"/>
  <c r="W211" i="5"/>
  <c r="N211" i="5"/>
  <c r="V165" i="5"/>
  <c r="K177" i="7"/>
  <c r="N165" i="5"/>
  <c r="V28" i="5"/>
  <c r="K40" i="7"/>
  <c r="N28" i="5"/>
  <c r="O219" i="7"/>
  <c r="AI207" i="5"/>
  <c r="P219" i="7"/>
  <c r="O214" i="7"/>
  <c r="AI202" i="5"/>
  <c r="P214" i="7"/>
  <c r="O200" i="7"/>
  <c r="AI188" i="5"/>
  <c r="P200" i="7"/>
  <c r="S171" i="7"/>
  <c r="L552" i="5"/>
  <c r="L594" i="5"/>
  <c r="I546" i="5"/>
  <c r="AT649" i="5"/>
  <c r="I623" i="5"/>
  <c r="L530" i="5"/>
  <c r="N530" i="5"/>
  <c r="I530" i="5"/>
  <c r="I513" i="5"/>
  <c r="I479" i="5"/>
  <c r="L479" i="5"/>
  <c r="L398" i="5"/>
  <c r="V385" i="5"/>
  <c r="W385" i="5"/>
  <c r="N385" i="5"/>
  <c r="BG385" i="5" s="1"/>
  <c r="N342" i="5"/>
  <c r="AZ199" i="5"/>
  <c r="V183" i="5"/>
  <c r="W183" i="5"/>
  <c r="N183" i="5"/>
  <c r="AZ178" i="5"/>
  <c r="AZ174" i="5"/>
  <c r="V130" i="5"/>
  <c r="K142" i="7"/>
  <c r="N130" i="5"/>
  <c r="BJ130" i="5" s="1"/>
  <c r="O257" i="7"/>
  <c r="AI245" i="5"/>
  <c r="P257" i="7"/>
  <c r="N72" i="5"/>
  <c r="N151" i="5"/>
  <c r="N371" i="5"/>
  <c r="L175" i="5"/>
  <c r="N210" i="5"/>
  <c r="N226" i="5"/>
  <c r="BJ226" i="5" s="1"/>
  <c r="N478" i="5"/>
  <c r="N88" i="5"/>
  <c r="N63" i="5"/>
  <c r="N262" i="5"/>
  <c r="N37" i="5"/>
  <c r="I651" i="5"/>
  <c r="I630" i="5"/>
  <c r="AZ611" i="5"/>
  <c r="L611" i="5"/>
  <c r="AZ607" i="5"/>
  <c r="AZ599" i="5"/>
  <c r="AZ596" i="5"/>
  <c r="I596" i="5"/>
  <c r="L585" i="5"/>
  <c r="N585" i="5"/>
  <c r="I585" i="5"/>
  <c r="AZ581" i="5"/>
  <c r="L581" i="5"/>
  <c r="N581" i="5"/>
  <c r="AZ577" i="5"/>
  <c r="AZ574" i="5"/>
  <c r="AZ570" i="5"/>
  <c r="AZ562" i="5"/>
  <c r="AZ491" i="5"/>
  <c r="AT463" i="5"/>
  <c r="AZ453" i="5"/>
  <c r="L453" i="5"/>
  <c r="N453" i="5"/>
  <c r="AZ450" i="5"/>
  <c r="V439" i="5"/>
  <c r="W439" i="5"/>
  <c r="N439" i="5"/>
  <c r="V316" i="5"/>
  <c r="K328" i="7"/>
  <c r="N316" i="5"/>
  <c r="AZ305" i="5"/>
  <c r="N61" i="5"/>
  <c r="I73" i="7" s="1"/>
  <c r="O261" i="7"/>
  <c r="AI249" i="5"/>
  <c r="P261" i="7"/>
  <c r="M231" i="7"/>
  <c r="M62" i="7"/>
  <c r="M51" i="7"/>
  <c r="I96" i="5"/>
  <c r="N320" i="5"/>
  <c r="V256" i="5"/>
  <c r="W256" i="5"/>
  <c r="L268" i="7"/>
  <c r="N256" i="5"/>
  <c r="N570" i="5"/>
  <c r="BG570" i="5" s="1"/>
  <c r="N235" i="5"/>
  <c r="BG235" i="5" s="1"/>
  <c r="I37" i="5"/>
  <c r="N643" i="5"/>
  <c r="AZ636" i="5"/>
  <c r="L636" i="5"/>
  <c r="AZ633" i="5"/>
  <c r="AZ626" i="5"/>
  <c r="AZ603" i="5"/>
  <c r="AZ588" i="5"/>
  <c r="AZ573" i="5"/>
  <c r="L573" i="5"/>
  <c r="V569" i="5"/>
  <c r="W569" i="5"/>
  <c r="N569" i="5"/>
  <c r="AZ565" i="5"/>
  <c r="L565" i="5"/>
  <c r="AZ546" i="5"/>
  <c r="AZ482" i="5"/>
  <c r="AZ439" i="5"/>
  <c r="AZ434" i="5"/>
  <c r="AZ336" i="5"/>
  <c r="L336" i="5"/>
  <c r="V60" i="5"/>
  <c r="W60" i="5"/>
  <c r="N60" i="5"/>
  <c r="BJ60" i="5" s="1"/>
  <c r="O665" i="7"/>
  <c r="AI653" i="5"/>
  <c r="P665" i="7"/>
  <c r="O635" i="7"/>
  <c r="AI623" i="5"/>
  <c r="P635" i="7"/>
  <c r="O630" i="7"/>
  <c r="AI618" i="5"/>
  <c r="P630" i="7"/>
  <c r="O601" i="7"/>
  <c r="AI589" i="5"/>
  <c r="P601" i="7"/>
  <c r="O571" i="7"/>
  <c r="AI559" i="5"/>
  <c r="P571" i="7"/>
  <c r="O566" i="7"/>
  <c r="AI554" i="5"/>
  <c r="P566" i="7"/>
  <c r="O537" i="7"/>
  <c r="AI525" i="5"/>
  <c r="P537" i="7"/>
  <c r="O507" i="7"/>
  <c r="AI495" i="5"/>
  <c r="P507" i="7"/>
  <c r="O502" i="7"/>
  <c r="AI490" i="5"/>
  <c r="P502" i="7"/>
  <c r="O473" i="7"/>
  <c r="AI461" i="5"/>
  <c r="P473" i="7"/>
  <c r="O443" i="7"/>
  <c r="AI431" i="5"/>
  <c r="P443" i="7"/>
  <c r="O438" i="7"/>
  <c r="AI426" i="5"/>
  <c r="P438" i="7"/>
  <c r="O409" i="7"/>
  <c r="AI397" i="5"/>
  <c r="P409" i="7"/>
  <c r="O379" i="7"/>
  <c r="AI367" i="5"/>
  <c r="P379" i="7"/>
  <c r="O374" i="7"/>
  <c r="AI362" i="5"/>
  <c r="P374" i="7"/>
  <c r="O345" i="7"/>
  <c r="AI333" i="5"/>
  <c r="P345" i="7"/>
  <c r="O315" i="7"/>
  <c r="AI303" i="5"/>
  <c r="P315" i="7"/>
  <c r="O310" i="7"/>
  <c r="AI298" i="5"/>
  <c r="P310" i="7"/>
  <c r="O281" i="7"/>
  <c r="AI269" i="5"/>
  <c r="P281" i="7"/>
  <c r="N179" i="5"/>
  <c r="BG179" i="5" s="1"/>
  <c r="AO107" i="5"/>
  <c r="R119" i="7"/>
  <c r="AZ639" i="5"/>
  <c r="AZ629" i="5"/>
  <c r="AZ614" i="5"/>
  <c r="AZ606" i="5"/>
  <c r="AZ591" i="5"/>
  <c r="AZ584" i="5"/>
  <c r="AZ549" i="5"/>
  <c r="AZ542" i="5"/>
  <c r="AZ538" i="5"/>
  <c r="AZ508" i="5"/>
  <c r="AZ460" i="5"/>
  <c r="AZ374" i="5"/>
  <c r="AZ340" i="5"/>
  <c r="V207" i="5"/>
  <c r="W207" i="5"/>
  <c r="N207" i="5"/>
  <c r="AZ187" i="5"/>
  <c r="AZ490" i="5"/>
  <c r="AZ479" i="5"/>
  <c r="AZ472" i="5"/>
  <c r="AZ459" i="5"/>
  <c r="AZ452" i="5"/>
  <c r="AZ448" i="5"/>
  <c r="AZ417" i="5"/>
  <c r="AZ409" i="5"/>
  <c r="AZ391" i="5"/>
  <c r="AZ387" i="5"/>
  <c r="AZ375" i="5"/>
  <c r="AZ333" i="5"/>
  <c r="AZ302" i="5"/>
  <c r="AZ298" i="5"/>
  <c r="AZ291" i="5"/>
  <c r="AZ275" i="5"/>
  <c r="AZ253" i="5"/>
  <c r="AZ245" i="5"/>
  <c r="AZ241" i="5"/>
  <c r="AZ200" i="5"/>
  <c r="AZ196" i="5"/>
  <c r="AZ158" i="5"/>
  <c r="AZ154" i="5"/>
  <c r="AZ142" i="5"/>
  <c r="AZ122" i="5"/>
  <c r="AZ106" i="5"/>
  <c r="AZ81" i="5"/>
  <c r="O664" i="7"/>
  <c r="AI652" i="5"/>
  <c r="P664" i="7"/>
  <c r="O652" i="7"/>
  <c r="AI640" i="5"/>
  <c r="P652" i="7"/>
  <c r="O629" i="7"/>
  <c r="AI617" i="5"/>
  <c r="P629" i="7"/>
  <c r="O600" i="7"/>
  <c r="AI588" i="5"/>
  <c r="P600" i="7"/>
  <c r="O588" i="7"/>
  <c r="AI576" i="5"/>
  <c r="P588" i="7"/>
  <c r="O565" i="7"/>
  <c r="AI553" i="5"/>
  <c r="P565" i="7"/>
  <c r="O536" i="7"/>
  <c r="AI524" i="5"/>
  <c r="P536" i="7"/>
  <c r="O524" i="7"/>
  <c r="AI512" i="5"/>
  <c r="P524" i="7"/>
  <c r="O501" i="7"/>
  <c r="AI489" i="5"/>
  <c r="P501" i="7"/>
  <c r="O472" i="7"/>
  <c r="AI460" i="5"/>
  <c r="P472" i="7"/>
  <c r="O460" i="7"/>
  <c r="AI448" i="5"/>
  <c r="P460" i="7"/>
  <c r="O437" i="7"/>
  <c r="AI425" i="5"/>
  <c r="P437" i="7"/>
  <c r="O408" i="7"/>
  <c r="AI396" i="5"/>
  <c r="P408" i="7"/>
  <c r="O396" i="7"/>
  <c r="AI384" i="5"/>
  <c r="P396" i="7"/>
  <c r="O373" i="7"/>
  <c r="AI361" i="5"/>
  <c r="P373" i="7"/>
  <c r="O344" i="7"/>
  <c r="AI332" i="5"/>
  <c r="P344" i="7"/>
  <c r="O332" i="7"/>
  <c r="AI320" i="5"/>
  <c r="P332" i="7"/>
  <c r="O309" i="7"/>
  <c r="AI297" i="5"/>
  <c r="P309" i="7"/>
  <c r="O280" i="7"/>
  <c r="AI268" i="5"/>
  <c r="P280" i="7"/>
  <c r="O260" i="7"/>
  <c r="AI248" i="5"/>
  <c r="P260" i="7"/>
  <c r="O252" i="7"/>
  <c r="AI240" i="5"/>
  <c r="P252" i="7"/>
  <c r="O233" i="7"/>
  <c r="AI221" i="5"/>
  <c r="P233" i="7"/>
  <c r="O213" i="7"/>
  <c r="AI201" i="5"/>
  <c r="P213" i="7"/>
  <c r="AI181" i="5"/>
  <c r="P193" i="7"/>
  <c r="O179" i="7"/>
  <c r="AI167" i="5"/>
  <c r="P179" i="7"/>
  <c r="O132" i="7"/>
  <c r="AI120" i="5"/>
  <c r="P132" i="7"/>
  <c r="O115" i="7"/>
  <c r="AI103" i="5"/>
  <c r="P115" i="7"/>
  <c r="O110" i="7"/>
  <c r="AI98" i="5"/>
  <c r="P110" i="7"/>
  <c r="O651" i="7"/>
  <c r="AI639" i="5"/>
  <c r="P651" i="7"/>
  <c r="O646" i="7"/>
  <c r="AI634" i="5"/>
  <c r="P646" i="7"/>
  <c r="O617" i="7"/>
  <c r="AI605" i="5"/>
  <c r="P617" i="7"/>
  <c r="O587" i="7"/>
  <c r="AI575" i="5"/>
  <c r="P587" i="7"/>
  <c r="O582" i="7"/>
  <c r="AI570" i="5"/>
  <c r="P582" i="7"/>
  <c r="O553" i="7"/>
  <c r="AI541" i="5"/>
  <c r="P553" i="7"/>
  <c r="O523" i="7"/>
  <c r="AI511" i="5"/>
  <c r="P523" i="7"/>
  <c r="O518" i="7"/>
  <c r="AI506" i="5"/>
  <c r="P518" i="7"/>
  <c r="O489" i="7"/>
  <c r="AI477" i="5"/>
  <c r="P489" i="7"/>
  <c r="O459" i="7"/>
  <c r="AI447" i="5"/>
  <c r="P459" i="7"/>
  <c r="O454" i="7"/>
  <c r="AI442" i="5"/>
  <c r="P454" i="7"/>
  <c r="O425" i="7"/>
  <c r="AI413" i="5"/>
  <c r="P425" i="7"/>
  <c r="O395" i="7"/>
  <c r="AI383" i="5"/>
  <c r="P395" i="7"/>
  <c r="O390" i="7"/>
  <c r="AI378" i="5"/>
  <c r="P390" i="7"/>
  <c r="O361" i="7"/>
  <c r="AI349" i="5"/>
  <c r="P361" i="7"/>
  <c r="O331" i="7"/>
  <c r="AI319" i="5"/>
  <c r="P331" i="7"/>
  <c r="O326" i="7"/>
  <c r="AI314" i="5"/>
  <c r="P326" i="7"/>
  <c r="O297" i="7"/>
  <c r="AI285" i="5"/>
  <c r="P297" i="7"/>
  <c r="AI258" i="5"/>
  <c r="P270" i="7"/>
  <c r="O251" i="7"/>
  <c r="AI239" i="5"/>
  <c r="P251" i="7"/>
  <c r="O246" i="7"/>
  <c r="AI234" i="5"/>
  <c r="P246" i="7"/>
  <c r="O232" i="7"/>
  <c r="AI220" i="5"/>
  <c r="P232" i="7"/>
  <c r="O212" i="7"/>
  <c r="AI200" i="5"/>
  <c r="P212" i="7"/>
  <c r="O204" i="7"/>
  <c r="AI192" i="5"/>
  <c r="P204" i="7"/>
  <c r="O184" i="7"/>
  <c r="AI172" i="5"/>
  <c r="P184" i="7"/>
  <c r="O164" i="7"/>
  <c r="AI152" i="5"/>
  <c r="P164" i="7"/>
  <c r="O114" i="7"/>
  <c r="AI102" i="5"/>
  <c r="P114" i="7"/>
  <c r="O645" i="7"/>
  <c r="AI633" i="5"/>
  <c r="P645" i="7"/>
  <c r="O616" i="7"/>
  <c r="AI604" i="5"/>
  <c r="P616" i="7"/>
  <c r="O604" i="7"/>
  <c r="AI592" i="5"/>
  <c r="P604" i="7"/>
  <c r="O581" i="7"/>
  <c r="AI569" i="5"/>
  <c r="P581" i="7"/>
  <c r="O552" i="7"/>
  <c r="AI540" i="5"/>
  <c r="P552" i="7"/>
  <c r="AI528" i="5"/>
  <c r="P540" i="7"/>
  <c r="O540" i="7"/>
  <c r="O517" i="7"/>
  <c r="AI505" i="5"/>
  <c r="P517" i="7"/>
  <c r="O488" i="7"/>
  <c r="AI476" i="5"/>
  <c r="P488" i="7"/>
  <c r="O476" i="7"/>
  <c r="AI464" i="5"/>
  <c r="P476" i="7"/>
  <c r="O453" i="7"/>
  <c r="AI441" i="5"/>
  <c r="P453" i="7"/>
  <c r="O424" i="7"/>
  <c r="AI412" i="5"/>
  <c r="P424" i="7"/>
  <c r="O412" i="7"/>
  <c r="AI400" i="5"/>
  <c r="P412" i="7"/>
  <c r="O389" i="7"/>
  <c r="AI377" i="5"/>
  <c r="P389" i="7"/>
  <c r="O360" i="7"/>
  <c r="AI348" i="5"/>
  <c r="P360" i="7"/>
  <c r="O348" i="7"/>
  <c r="AI336" i="5"/>
  <c r="P348" i="7"/>
  <c r="O325" i="7"/>
  <c r="AI313" i="5"/>
  <c r="P325" i="7"/>
  <c r="O296" i="7"/>
  <c r="AI284" i="5"/>
  <c r="P296" i="7"/>
  <c r="O284" i="7"/>
  <c r="AI272" i="5"/>
  <c r="P284" i="7"/>
  <c r="O265" i="7"/>
  <c r="AI253" i="5"/>
  <c r="P265" i="7"/>
  <c r="O245" i="7"/>
  <c r="AI233" i="5"/>
  <c r="P245" i="7"/>
  <c r="O203" i="7"/>
  <c r="AI191" i="5"/>
  <c r="P203" i="7"/>
  <c r="O198" i="7"/>
  <c r="AI186" i="5"/>
  <c r="P198" i="7"/>
  <c r="O188" i="7"/>
  <c r="AI176" i="5"/>
  <c r="P188" i="7"/>
  <c r="O163" i="7"/>
  <c r="AI151" i="5"/>
  <c r="P163" i="7"/>
  <c r="O118" i="7"/>
  <c r="AI106" i="5"/>
  <c r="P118" i="7"/>
  <c r="AZ492" i="5"/>
  <c r="AZ478" i="5"/>
  <c r="AZ474" i="5"/>
  <c r="AZ433" i="5"/>
  <c r="AZ423" i="5"/>
  <c r="AZ397" i="5"/>
  <c r="AZ393" i="5"/>
  <c r="AZ385" i="5"/>
  <c r="AZ381" i="5"/>
  <c r="AZ377" i="5"/>
  <c r="AZ358" i="5"/>
  <c r="AZ320" i="5"/>
  <c r="AZ309" i="5"/>
  <c r="AZ289" i="5"/>
  <c r="AZ282" i="5"/>
  <c r="AZ278" i="5"/>
  <c r="AZ244" i="5"/>
  <c r="AZ231" i="5"/>
  <c r="AZ219" i="5"/>
  <c r="AZ194" i="5"/>
  <c r="AZ190" i="5"/>
  <c r="AZ181" i="5"/>
  <c r="AZ177" i="5"/>
  <c r="AZ165" i="5"/>
  <c r="AZ161" i="5"/>
  <c r="AZ157" i="5"/>
  <c r="AZ148" i="5"/>
  <c r="AZ109" i="5"/>
  <c r="AZ105" i="5"/>
  <c r="AZ94" i="5"/>
  <c r="AZ87" i="5"/>
  <c r="AZ45" i="5"/>
  <c r="O667" i="7"/>
  <c r="AI655" i="5"/>
  <c r="P667" i="7"/>
  <c r="O662" i="7"/>
  <c r="AI650" i="5"/>
  <c r="P662" i="7"/>
  <c r="O633" i="7"/>
  <c r="AI621" i="5"/>
  <c r="P633" i="7"/>
  <c r="O603" i="7"/>
  <c r="AI591" i="5"/>
  <c r="P603" i="7"/>
  <c r="O598" i="7"/>
  <c r="AI586" i="5"/>
  <c r="P598" i="7"/>
  <c r="O569" i="7"/>
  <c r="AI557" i="5"/>
  <c r="P569" i="7"/>
  <c r="O539" i="7"/>
  <c r="AI527" i="5"/>
  <c r="O534" i="7"/>
  <c r="AI522" i="5"/>
  <c r="P534" i="7"/>
  <c r="O505" i="7"/>
  <c r="AI493" i="5"/>
  <c r="P505" i="7"/>
  <c r="O475" i="7"/>
  <c r="AI463" i="5"/>
  <c r="P475" i="7"/>
  <c r="O470" i="7"/>
  <c r="AI458" i="5"/>
  <c r="P470" i="7"/>
  <c r="O441" i="7"/>
  <c r="AI429" i="5"/>
  <c r="P441" i="7"/>
  <c r="O411" i="7"/>
  <c r="AI399" i="5"/>
  <c r="P411" i="7"/>
  <c r="O406" i="7"/>
  <c r="AI394" i="5"/>
  <c r="P406" i="7"/>
  <c r="O377" i="7"/>
  <c r="AI365" i="5"/>
  <c r="P377" i="7"/>
  <c r="O347" i="7"/>
  <c r="AI335" i="5"/>
  <c r="P347" i="7"/>
  <c r="O342" i="7"/>
  <c r="AI330" i="5"/>
  <c r="P342" i="7"/>
  <c r="O313" i="7"/>
  <c r="AI301" i="5"/>
  <c r="P313" i="7"/>
  <c r="O283" i="7"/>
  <c r="AI271" i="5"/>
  <c r="P283" i="7"/>
  <c r="O278" i="7"/>
  <c r="AI266" i="5"/>
  <c r="P278" i="7"/>
  <c r="O264" i="7"/>
  <c r="AI252" i="5"/>
  <c r="P264" i="7"/>
  <c r="O244" i="7"/>
  <c r="AI232" i="5"/>
  <c r="P244" i="7"/>
  <c r="O236" i="7"/>
  <c r="AI224" i="5"/>
  <c r="P236" i="7"/>
  <c r="O217" i="7"/>
  <c r="AI205" i="5"/>
  <c r="P217" i="7"/>
  <c r="O197" i="7"/>
  <c r="AI185" i="5"/>
  <c r="P197" i="7"/>
  <c r="O187" i="7"/>
  <c r="AI175" i="5"/>
  <c r="P187" i="7"/>
  <c r="O172" i="7"/>
  <c r="AI160" i="5"/>
  <c r="P172" i="7"/>
  <c r="O162" i="7"/>
  <c r="AI150" i="5"/>
  <c r="P162" i="7"/>
  <c r="O140" i="7"/>
  <c r="AI128" i="5"/>
  <c r="P140" i="7"/>
  <c r="O126" i="7"/>
  <c r="AI114" i="5"/>
  <c r="P126" i="7"/>
  <c r="AZ659" i="5"/>
  <c r="AZ656" i="5"/>
  <c r="BA656" i="5"/>
  <c r="AZ650" i="5"/>
  <c r="AZ646" i="5"/>
  <c r="AZ643" i="5"/>
  <c r="AZ640" i="5"/>
  <c r="AZ634" i="5"/>
  <c r="AZ631" i="5"/>
  <c r="AZ621" i="5"/>
  <c r="AZ618" i="5"/>
  <c r="AZ608" i="5"/>
  <c r="AZ601" i="5"/>
  <c r="AZ598" i="5"/>
  <c r="AZ585" i="5"/>
  <c r="AZ571" i="5"/>
  <c r="AZ564" i="5"/>
  <c r="AZ560" i="5"/>
  <c r="AZ543" i="5"/>
  <c r="AZ536" i="5"/>
  <c r="AZ525" i="5"/>
  <c r="AZ495" i="5"/>
  <c r="AZ488" i="5"/>
  <c r="AZ481" i="5"/>
  <c r="AZ477" i="5"/>
  <c r="AZ446" i="5"/>
  <c r="AZ443" i="5"/>
  <c r="AZ440" i="5"/>
  <c r="AZ404" i="5"/>
  <c r="AZ400" i="5"/>
  <c r="AZ346" i="5"/>
  <c r="AZ343" i="5"/>
  <c r="AZ339" i="5"/>
  <c r="AZ316" i="5"/>
  <c r="AZ312" i="5"/>
  <c r="AZ308" i="5"/>
  <c r="AZ285" i="5"/>
  <c r="AZ251" i="5"/>
  <c r="AZ247" i="5"/>
  <c r="AZ235" i="5"/>
  <c r="AZ210" i="5"/>
  <c r="AZ206" i="5"/>
  <c r="AZ160" i="5"/>
  <c r="AZ136" i="5"/>
  <c r="AZ129" i="5"/>
  <c r="AZ116" i="5"/>
  <c r="AZ108" i="5"/>
  <c r="AZ90" i="5"/>
  <c r="AZ74" i="5"/>
  <c r="AZ13" i="5"/>
  <c r="O661" i="7"/>
  <c r="AI649" i="5"/>
  <c r="P661" i="7"/>
  <c r="O632" i="7"/>
  <c r="AI620" i="5"/>
  <c r="P632" i="7"/>
  <c r="O620" i="7"/>
  <c r="AI608" i="5"/>
  <c r="P620" i="7"/>
  <c r="O597" i="7"/>
  <c r="AI585" i="5"/>
  <c r="P597" i="7"/>
  <c r="O568" i="7"/>
  <c r="AI556" i="5"/>
  <c r="P568" i="7"/>
  <c r="O556" i="7"/>
  <c r="AI544" i="5"/>
  <c r="P556" i="7"/>
  <c r="O533" i="7"/>
  <c r="AI521" i="5"/>
  <c r="P533" i="7"/>
  <c r="O504" i="7"/>
  <c r="AI492" i="5"/>
  <c r="P504" i="7"/>
  <c r="O492" i="7"/>
  <c r="AI480" i="5"/>
  <c r="P492" i="7"/>
  <c r="O469" i="7"/>
  <c r="AI457" i="5"/>
  <c r="P469" i="7"/>
  <c r="O440" i="7"/>
  <c r="AI428" i="5"/>
  <c r="P440" i="7"/>
  <c r="O428" i="7"/>
  <c r="AI416" i="5"/>
  <c r="P428" i="7"/>
  <c r="O405" i="7"/>
  <c r="AI393" i="5"/>
  <c r="P405" i="7"/>
  <c r="O376" i="7"/>
  <c r="AI364" i="5"/>
  <c r="P376" i="7"/>
  <c r="O364" i="7"/>
  <c r="AI352" i="5"/>
  <c r="P364" i="7"/>
  <c r="O341" i="7"/>
  <c r="AI329" i="5"/>
  <c r="P341" i="7"/>
  <c r="O312" i="7"/>
  <c r="AI300" i="5"/>
  <c r="P312" i="7"/>
  <c r="O300" i="7"/>
  <c r="AI288" i="5"/>
  <c r="P300" i="7"/>
  <c r="O277" i="7"/>
  <c r="AI265" i="5"/>
  <c r="P277" i="7"/>
  <c r="AI242" i="5"/>
  <c r="P254" i="7"/>
  <c r="O235" i="7"/>
  <c r="AI223" i="5"/>
  <c r="P235" i="7"/>
  <c r="O230" i="7"/>
  <c r="AI218" i="5"/>
  <c r="P230" i="7"/>
  <c r="AI213" i="5"/>
  <c r="P225" i="7"/>
  <c r="O216" i="7"/>
  <c r="AI204" i="5"/>
  <c r="P216" i="7"/>
  <c r="O196" i="7"/>
  <c r="AI184" i="5"/>
  <c r="P196" i="7"/>
  <c r="O171" i="7"/>
  <c r="AI159" i="5"/>
  <c r="P171" i="7"/>
  <c r="O148" i="7"/>
  <c r="AI136" i="5"/>
  <c r="P148" i="7"/>
  <c r="O129" i="7"/>
  <c r="AI117" i="5"/>
  <c r="P129" i="7"/>
  <c r="O90" i="7"/>
  <c r="AI78" i="5"/>
  <c r="P90" i="7"/>
  <c r="AZ319" i="5"/>
  <c r="AZ288" i="5"/>
  <c r="AZ132" i="5"/>
  <c r="AZ112" i="5"/>
  <c r="AZ100" i="5"/>
  <c r="O649" i="7"/>
  <c r="AI637" i="5"/>
  <c r="P649" i="7"/>
  <c r="O619" i="7"/>
  <c r="AI607" i="5"/>
  <c r="P619" i="7"/>
  <c r="O614" i="7"/>
  <c r="AI602" i="5"/>
  <c r="P614" i="7"/>
  <c r="O585" i="7"/>
  <c r="AI573" i="5"/>
  <c r="P585" i="7"/>
  <c r="O555" i="7"/>
  <c r="AI543" i="5"/>
  <c r="P555" i="7"/>
  <c r="O550" i="7"/>
  <c r="AI538" i="5"/>
  <c r="P550" i="7"/>
  <c r="O521" i="7"/>
  <c r="AI509" i="5"/>
  <c r="P521" i="7"/>
  <c r="O491" i="7"/>
  <c r="AI479" i="5"/>
  <c r="P491" i="7"/>
  <c r="O486" i="7"/>
  <c r="AI474" i="5"/>
  <c r="P486" i="7"/>
  <c r="O457" i="7"/>
  <c r="AI445" i="5"/>
  <c r="P457" i="7"/>
  <c r="O427" i="7"/>
  <c r="AI415" i="5"/>
  <c r="P427" i="7"/>
  <c r="O422" i="7"/>
  <c r="AI410" i="5"/>
  <c r="P422" i="7"/>
  <c r="O393" i="7"/>
  <c r="AI381" i="5"/>
  <c r="P393" i="7"/>
  <c r="O363" i="7"/>
  <c r="AI351" i="5"/>
  <c r="P363" i="7"/>
  <c r="O358" i="7"/>
  <c r="AI346" i="5"/>
  <c r="P358" i="7"/>
  <c r="O329" i="7"/>
  <c r="AI317" i="5"/>
  <c r="P329" i="7"/>
  <c r="O299" i="7"/>
  <c r="AI287" i="5"/>
  <c r="P299" i="7"/>
  <c r="O294" i="7"/>
  <c r="AI282" i="5"/>
  <c r="P294" i="7"/>
  <c r="O276" i="7"/>
  <c r="AI264" i="5"/>
  <c r="P276" i="7"/>
  <c r="O268" i="7"/>
  <c r="AI256" i="5"/>
  <c r="P268" i="7"/>
  <c r="O249" i="7"/>
  <c r="AI237" i="5"/>
  <c r="P249" i="7"/>
  <c r="O229" i="7"/>
  <c r="AI217" i="5"/>
  <c r="P229" i="7"/>
  <c r="O195" i="7"/>
  <c r="AI183" i="5"/>
  <c r="P195" i="7"/>
  <c r="O112" i="7"/>
  <c r="AI100" i="5"/>
  <c r="P112" i="7"/>
  <c r="O94" i="7"/>
  <c r="AI82" i="5"/>
  <c r="P94" i="7"/>
  <c r="AZ384" i="5"/>
  <c r="AZ368" i="5"/>
  <c r="AZ364" i="5"/>
  <c r="AZ349" i="5"/>
  <c r="AZ330" i="5"/>
  <c r="AZ323" i="5"/>
  <c r="AZ299" i="5"/>
  <c r="AZ276" i="5"/>
  <c r="AZ269" i="5"/>
  <c r="AZ265" i="5"/>
  <c r="AZ242" i="5"/>
  <c r="AZ238" i="5"/>
  <c r="AZ213" i="5"/>
  <c r="AZ209" i="5"/>
  <c r="AZ180" i="5"/>
  <c r="AZ171" i="5"/>
  <c r="AZ164" i="5"/>
  <c r="AZ151" i="5"/>
  <c r="AZ139" i="5"/>
  <c r="AZ123" i="5"/>
  <c r="AZ119" i="5"/>
  <c r="AZ115" i="5"/>
  <c r="AZ111" i="5"/>
  <c r="AZ96" i="5"/>
  <c r="AZ77" i="5"/>
  <c r="O648" i="7"/>
  <c r="AI636" i="5"/>
  <c r="P648" i="7"/>
  <c r="O636" i="7"/>
  <c r="AI624" i="5"/>
  <c r="P636" i="7"/>
  <c r="O613" i="7"/>
  <c r="AI601" i="5"/>
  <c r="P613" i="7"/>
  <c r="O584" i="7"/>
  <c r="AI572" i="5"/>
  <c r="P584" i="7"/>
  <c r="O572" i="7"/>
  <c r="AI560" i="5"/>
  <c r="P572" i="7"/>
  <c r="O549" i="7"/>
  <c r="AI537" i="5"/>
  <c r="P549" i="7"/>
  <c r="O520" i="7"/>
  <c r="AI508" i="5"/>
  <c r="P520" i="7"/>
  <c r="O508" i="7"/>
  <c r="AI496" i="5"/>
  <c r="P508" i="7"/>
  <c r="O485" i="7"/>
  <c r="AI473" i="5"/>
  <c r="P485" i="7"/>
  <c r="O456" i="7"/>
  <c r="AI444" i="5"/>
  <c r="P456" i="7"/>
  <c r="O444" i="7"/>
  <c r="AI432" i="5"/>
  <c r="P444" i="7"/>
  <c r="O421" i="7"/>
  <c r="AI409" i="5"/>
  <c r="P421" i="7"/>
  <c r="O392" i="7"/>
  <c r="AI380" i="5"/>
  <c r="P392" i="7"/>
  <c r="O380" i="7"/>
  <c r="AI368" i="5"/>
  <c r="P380" i="7"/>
  <c r="O357" i="7"/>
  <c r="AI345" i="5"/>
  <c r="P357" i="7"/>
  <c r="O328" i="7"/>
  <c r="AI316" i="5"/>
  <c r="P328" i="7"/>
  <c r="O316" i="7"/>
  <c r="AI304" i="5"/>
  <c r="P316" i="7"/>
  <c r="O293" i="7"/>
  <c r="AI281" i="5"/>
  <c r="P293" i="7"/>
  <c r="O267" i="7"/>
  <c r="AI255" i="5"/>
  <c r="P267" i="7"/>
  <c r="O262" i="7"/>
  <c r="AI250" i="5"/>
  <c r="P262" i="7"/>
  <c r="O248" i="7"/>
  <c r="AI236" i="5"/>
  <c r="P248" i="7"/>
  <c r="O228" i="7"/>
  <c r="AI216" i="5"/>
  <c r="P228" i="7"/>
  <c r="O220" i="7"/>
  <c r="AI208" i="5"/>
  <c r="P220" i="7"/>
  <c r="O201" i="7"/>
  <c r="AI189" i="5"/>
  <c r="P201" i="7"/>
  <c r="O180" i="7"/>
  <c r="AI168" i="5"/>
  <c r="P180" i="7"/>
  <c r="O156" i="7"/>
  <c r="AI144" i="5"/>
  <c r="P156" i="7"/>
  <c r="O152" i="7"/>
  <c r="AI140" i="5"/>
  <c r="P152" i="7"/>
  <c r="O147" i="7"/>
  <c r="AI135" i="5"/>
  <c r="P147" i="7"/>
  <c r="O106" i="7"/>
  <c r="AI94" i="5"/>
  <c r="P106" i="7"/>
  <c r="AZ63" i="5"/>
  <c r="AZ49" i="5"/>
  <c r="AZ30" i="5"/>
  <c r="O660" i="7"/>
  <c r="AI648" i="5"/>
  <c r="P660" i="7"/>
  <c r="O644" i="7"/>
  <c r="AI632" i="5"/>
  <c r="P644" i="7"/>
  <c r="O628" i="7"/>
  <c r="AI616" i="5"/>
  <c r="P628" i="7"/>
  <c r="O612" i="7"/>
  <c r="AI600" i="5"/>
  <c r="P612" i="7"/>
  <c r="O596" i="7"/>
  <c r="AI584" i="5"/>
  <c r="P596" i="7"/>
  <c r="O580" i="7"/>
  <c r="AI568" i="5"/>
  <c r="P580" i="7"/>
  <c r="O564" i="7"/>
  <c r="AI552" i="5"/>
  <c r="P564" i="7"/>
  <c r="O548" i="7"/>
  <c r="AI536" i="5"/>
  <c r="P548" i="7"/>
  <c r="O532" i="7"/>
  <c r="AI520" i="5"/>
  <c r="P532" i="7"/>
  <c r="O516" i="7"/>
  <c r="AI504" i="5"/>
  <c r="P516" i="7"/>
  <c r="O500" i="7"/>
  <c r="AI488" i="5"/>
  <c r="P500" i="7"/>
  <c r="O484" i="7"/>
  <c r="AI472" i="5"/>
  <c r="P484" i="7"/>
  <c r="O468" i="7"/>
  <c r="AI456" i="5"/>
  <c r="P468" i="7"/>
  <c r="O452" i="7"/>
  <c r="AI440" i="5"/>
  <c r="P452" i="7"/>
  <c r="O436" i="7"/>
  <c r="AI424" i="5"/>
  <c r="P436" i="7"/>
  <c r="O420" i="7"/>
  <c r="AI408" i="5"/>
  <c r="P420" i="7"/>
  <c r="O404" i="7"/>
  <c r="AI392" i="5"/>
  <c r="P404" i="7"/>
  <c r="O388" i="7"/>
  <c r="AI376" i="5"/>
  <c r="P388" i="7"/>
  <c r="O372" i="7"/>
  <c r="AI360" i="5"/>
  <c r="P372" i="7"/>
  <c r="O356" i="7"/>
  <c r="AI344" i="5"/>
  <c r="P356" i="7"/>
  <c r="O340" i="7"/>
  <c r="AI328" i="5"/>
  <c r="O324" i="7"/>
  <c r="AI312" i="5"/>
  <c r="P324" i="7"/>
  <c r="O308" i="7"/>
  <c r="AI296" i="5"/>
  <c r="P308" i="7"/>
  <c r="O292" i="7"/>
  <c r="AI280" i="5"/>
  <c r="P292" i="7"/>
  <c r="AI164" i="5"/>
  <c r="P176" i="7"/>
  <c r="AI124" i="5"/>
  <c r="P136" i="7"/>
  <c r="AI97" i="5"/>
  <c r="P109" i="7"/>
  <c r="O78" i="7"/>
  <c r="AI66" i="5"/>
  <c r="P78" i="7"/>
  <c r="O59" i="7"/>
  <c r="AI47" i="5"/>
  <c r="P59" i="7"/>
  <c r="O40" i="7"/>
  <c r="AI28" i="5"/>
  <c r="P40" i="7"/>
  <c r="O666" i="7"/>
  <c r="AI654" i="5"/>
  <c r="P666" i="7"/>
  <c r="AI651" i="5"/>
  <c r="P663" i="7"/>
  <c r="O650" i="7"/>
  <c r="AI638" i="5"/>
  <c r="P650" i="7"/>
  <c r="AI635" i="5"/>
  <c r="P647" i="7"/>
  <c r="O634" i="7"/>
  <c r="AI622" i="5"/>
  <c r="P634" i="7"/>
  <c r="AI619" i="5"/>
  <c r="P631" i="7"/>
  <c r="O618" i="7"/>
  <c r="AI606" i="5"/>
  <c r="P618" i="7"/>
  <c r="AI603" i="5"/>
  <c r="P615" i="7"/>
  <c r="O602" i="7"/>
  <c r="AI590" i="5"/>
  <c r="P602" i="7"/>
  <c r="AI587" i="5"/>
  <c r="P599" i="7"/>
  <c r="O586" i="7"/>
  <c r="AI574" i="5"/>
  <c r="P586" i="7"/>
  <c r="AI571" i="5"/>
  <c r="P583" i="7"/>
  <c r="O570" i="7"/>
  <c r="AI558" i="5"/>
  <c r="P570" i="7"/>
  <c r="AI555" i="5"/>
  <c r="P567" i="7"/>
  <c r="O554" i="7"/>
  <c r="AI542" i="5"/>
  <c r="P554" i="7"/>
  <c r="AI539" i="5"/>
  <c r="P551" i="7"/>
  <c r="O538" i="7"/>
  <c r="AI526" i="5"/>
  <c r="P538" i="7"/>
  <c r="AI523" i="5"/>
  <c r="P535" i="7"/>
  <c r="O522" i="7"/>
  <c r="AI510" i="5"/>
  <c r="P522" i="7"/>
  <c r="AI507" i="5"/>
  <c r="P519" i="7"/>
  <c r="O506" i="7"/>
  <c r="AI494" i="5"/>
  <c r="P506" i="7"/>
  <c r="AI491" i="5"/>
  <c r="P503" i="7"/>
  <c r="O490" i="7"/>
  <c r="AI478" i="5"/>
  <c r="P490" i="7"/>
  <c r="AI475" i="5"/>
  <c r="P487" i="7"/>
  <c r="O474" i="7"/>
  <c r="AI462" i="5"/>
  <c r="P474" i="7"/>
  <c r="AI459" i="5"/>
  <c r="P471" i="7"/>
  <c r="O458" i="7"/>
  <c r="AI446" i="5"/>
  <c r="P458" i="7"/>
  <c r="AI443" i="5"/>
  <c r="P455" i="7"/>
  <c r="O442" i="7"/>
  <c r="AI430" i="5"/>
  <c r="P442" i="7"/>
  <c r="AI427" i="5"/>
  <c r="P439" i="7"/>
  <c r="O426" i="7"/>
  <c r="AI414" i="5"/>
  <c r="P426" i="7"/>
  <c r="AI411" i="5"/>
  <c r="P423" i="7"/>
  <c r="O410" i="7"/>
  <c r="AI398" i="5"/>
  <c r="P410" i="7"/>
  <c r="AI395" i="5"/>
  <c r="P407" i="7"/>
  <c r="O394" i="7"/>
  <c r="AI382" i="5"/>
  <c r="P394" i="7"/>
  <c r="AI379" i="5"/>
  <c r="P391" i="7"/>
  <c r="O378" i="7"/>
  <c r="AI366" i="5"/>
  <c r="P378" i="7"/>
  <c r="AI363" i="5"/>
  <c r="P375" i="7"/>
  <c r="O362" i="7"/>
  <c r="AI350" i="5"/>
  <c r="P362" i="7"/>
  <c r="AI347" i="5"/>
  <c r="P359" i="7"/>
  <c r="AI334" i="5"/>
  <c r="P346" i="7"/>
  <c r="O346" i="7"/>
  <c r="AI331" i="5"/>
  <c r="P343" i="7"/>
  <c r="O330" i="7"/>
  <c r="AI318" i="5"/>
  <c r="P330" i="7"/>
  <c r="AI315" i="5"/>
  <c r="P327" i="7"/>
  <c r="O314" i="7"/>
  <c r="AI302" i="5"/>
  <c r="P314" i="7"/>
  <c r="AI299" i="5"/>
  <c r="P311" i="7"/>
  <c r="O298" i="7"/>
  <c r="AI286" i="5"/>
  <c r="P298" i="7"/>
  <c r="AI283" i="5"/>
  <c r="P295" i="7"/>
  <c r="O282" i="7"/>
  <c r="AI270" i="5"/>
  <c r="P282" i="7"/>
  <c r="AI267" i="5"/>
  <c r="P279" i="7"/>
  <c r="O266" i="7"/>
  <c r="AI254" i="5"/>
  <c r="P266" i="7"/>
  <c r="AI251" i="5"/>
  <c r="P263" i="7"/>
  <c r="O250" i="7"/>
  <c r="AI238" i="5"/>
  <c r="P250" i="7"/>
  <c r="AI235" i="5"/>
  <c r="P247" i="7"/>
  <c r="O234" i="7"/>
  <c r="AI222" i="5"/>
  <c r="P234" i="7"/>
  <c r="AI219" i="5"/>
  <c r="P231" i="7"/>
  <c r="O218" i="7"/>
  <c r="AI206" i="5"/>
  <c r="P218" i="7"/>
  <c r="AI203" i="5"/>
  <c r="P215" i="7"/>
  <c r="O202" i="7"/>
  <c r="AI190" i="5"/>
  <c r="P202" i="7"/>
  <c r="AI187" i="5"/>
  <c r="P199" i="7"/>
  <c r="O186" i="7"/>
  <c r="AI174" i="5"/>
  <c r="P186" i="7"/>
  <c r="AI171" i="5"/>
  <c r="P183" i="7"/>
  <c r="AI153" i="5"/>
  <c r="P165" i="7"/>
  <c r="AI149" i="5"/>
  <c r="P161" i="7"/>
  <c r="AI146" i="5"/>
  <c r="P158" i="7"/>
  <c r="O154" i="7"/>
  <c r="AI142" i="5"/>
  <c r="P154" i="7"/>
  <c r="AI139" i="5"/>
  <c r="P151" i="7"/>
  <c r="O121" i="7"/>
  <c r="AI109" i="5"/>
  <c r="P121" i="7"/>
  <c r="O117" i="7"/>
  <c r="AI105" i="5"/>
  <c r="P117" i="7"/>
  <c r="O105" i="7"/>
  <c r="AI93" i="5"/>
  <c r="P105" i="7"/>
  <c r="O101" i="7"/>
  <c r="AI89" i="5"/>
  <c r="P101" i="7"/>
  <c r="O85" i="7"/>
  <c r="AI73" i="5"/>
  <c r="P85" i="7"/>
  <c r="AI46" i="5"/>
  <c r="P58" i="7"/>
  <c r="AI27" i="5"/>
  <c r="P39" i="7"/>
  <c r="O143" i="7"/>
  <c r="AI131" i="5"/>
  <c r="P143" i="7"/>
  <c r="O139" i="7"/>
  <c r="AI127" i="5"/>
  <c r="P139" i="7"/>
  <c r="O69" i="7"/>
  <c r="AI57" i="5"/>
  <c r="P69" i="7"/>
  <c r="O62" i="7"/>
  <c r="AI50" i="5"/>
  <c r="P62" i="7"/>
  <c r="O43" i="7"/>
  <c r="AI31" i="5"/>
  <c r="P43" i="7"/>
  <c r="O24" i="7"/>
  <c r="AI12" i="5"/>
  <c r="P24" i="7"/>
  <c r="AN14" i="5"/>
  <c r="AN38" i="5"/>
  <c r="AN46" i="5"/>
  <c r="AN62" i="5"/>
  <c r="AN70" i="5"/>
  <c r="BJ70" i="5"/>
  <c r="AN86" i="5"/>
  <c r="AN102" i="5"/>
  <c r="AN126" i="5"/>
  <c r="AN142" i="5"/>
  <c r="AN150" i="5"/>
  <c r="AN166" i="5"/>
  <c r="AN190" i="5"/>
  <c r="AN206" i="5"/>
  <c r="AN214" i="5"/>
  <c r="AN254" i="5"/>
  <c r="AN278" i="5"/>
  <c r="AN462" i="5"/>
  <c r="AN486" i="5"/>
  <c r="AN502" i="5"/>
  <c r="AN518" i="5"/>
  <c r="AN566" i="5"/>
  <c r="AN582" i="5"/>
  <c r="AN630" i="5"/>
  <c r="AN646" i="5"/>
  <c r="AI173" i="5"/>
  <c r="P185" i="7"/>
  <c r="AI170" i="5"/>
  <c r="P182" i="7"/>
  <c r="O178" i="7"/>
  <c r="AI166" i="5"/>
  <c r="P178" i="7"/>
  <c r="AI163" i="5"/>
  <c r="P175" i="7"/>
  <c r="O146" i="7"/>
  <c r="AI134" i="5"/>
  <c r="P146" i="7"/>
  <c r="O135" i="7"/>
  <c r="AI123" i="5"/>
  <c r="P135" i="7"/>
  <c r="O131" i="7"/>
  <c r="AI119" i="5"/>
  <c r="P131" i="7"/>
  <c r="O124" i="7"/>
  <c r="AI112" i="5"/>
  <c r="P124" i="7"/>
  <c r="O104" i="7"/>
  <c r="AI92" i="5"/>
  <c r="P104" i="7"/>
  <c r="O88" i="7"/>
  <c r="AI76" i="5"/>
  <c r="P88" i="7"/>
  <c r="AI56" i="5"/>
  <c r="P68" i="7"/>
  <c r="AI30" i="5"/>
  <c r="P42" i="7"/>
  <c r="AI11" i="5"/>
  <c r="P23" i="7"/>
  <c r="AZ578" i="5"/>
  <c r="AZ559" i="5"/>
  <c r="AZ556" i="5"/>
  <c r="AZ537" i="5"/>
  <c r="AZ530" i="5"/>
  <c r="AZ521" i="5"/>
  <c r="AZ515" i="5"/>
  <c r="AZ505" i="5"/>
  <c r="AZ502" i="5"/>
  <c r="AZ489" i="5"/>
  <c r="AZ473" i="5"/>
  <c r="AZ470" i="5"/>
  <c r="AZ457" i="5"/>
  <c r="AZ447" i="5"/>
  <c r="AZ428" i="5"/>
  <c r="AZ425" i="5"/>
  <c r="AZ408" i="5"/>
  <c r="AZ405" i="5"/>
  <c r="AZ402" i="5"/>
  <c r="AZ386" i="5"/>
  <c r="AZ383" i="5"/>
  <c r="AZ354" i="5"/>
  <c r="AZ338" i="5"/>
  <c r="AZ335" i="5"/>
  <c r="AZ311" i="5"/>
  <c r="AZ307" i="5"/>
  <c r="AZ297" i="5"/>
  <c r="AZ290" i="5"/>
  <c r="AZ287" i="5"/>
  <c r="AZ277" i="5"/>
  <c r="AZ274" i="5"/>
  <c r="AZ249" i="5"/>
  <c r="AZ246" i="5"/>
  <c r="AZ243" i="5"/>
  <c r="AZ240" i="5"/>
  <c r="AZ227" i="5"/>
  <c r="AZ224" i="5"/>
  <c r="AZ211" i="5"/>
  <c r="AZ208" i="5"/>
  <c r="AZ195" i="5"/>
  <c r="AZ192" i="5"/>
  <c r="AZ185" i="5"/>
  <c r="AZ182" i="5"/>
  <c r="AZ179" i="5"/>
  <c r="AZ176" i="5"/>
  <c r="AZ163" i="5"/>
  <c r="AZ156" i="5"/>
  <c r="AZ134" i="5"/>
  <c r="AZ128" i="5"/>
  <c r="AZ101" i="5"/>
  <c r="AZ98" i="5"/>
  <c r="AZ95" i="5"/>
  <c r="AZ92" i="5"/>
  <c r="AZ79" i="5"/>
  <c r="AZ61" i="5"/>
  <c r="AZ54" i="5"/>
  <c r="AZ43" i="5"/>
  <c r="AZ40" i="5"/>
  <c r="AZ22" i="5"/>
  <c r="AN63" i="5"/>
  <c r="AN71" i="5"/>
  <c r="AN103" i="5"/>
  <c r="AN119" i="5"/>
  <c r="AN167" i="5"/>
  <c r="AN183" i="5"/>
  <c r="AN231" i="5"/>
  <c r="AN247" i="5"/>
  <c r="AN295" i="5"/>
  <c r="AN303" i="5"/>
  <c r="AN359" i="5"/>
  <c r="AN375" i="5"/>
  <c r="AN455" i="5"/>
  <c r="AN471" i="5"/>
  <c r="AN527" i="5"/>
  <c r="AN535" i="5"/>
  <c r="AN543" i="5"/>
  <c r="AN567" i="5"/>
  <c r="AN575" i="5"/>
  <c r="AI148" i="5"/>
  <c r="P160" i="7"/>
  <c r="AI133" i="5"/>
  <c r="P145" i="7"/>
  <c r="O138" i="7"/>
  <c r="AI126" i="5"/>
  <c r="P138" i="7"/>
  <c r="AI122" i="5"/>
  <c r="P134" i="7"/>
  <c r="AI111" i="5"/>
  <c r="P123" i="7"/>
  <c r="AI91" i="5"/>
  <c r="P103" i="7"/>
  <c r="O99" i="7"/>
  <c r="AI87" i="5"/>
  <c r="P99" i="7"/>
  <c r="AI75" i="5"/>
  <c r="P87" i="7"/>
  <c r="O72" i="7"/>
  <c r="AI60" i="5"/>
  <c r="P72" i="7"/>
  <c r="O53" i="7"/>
  <c r="AI41" i="5"/>
  <c r="P53" i="7"/>
  <c r="O46" i="7"/>
  <c r="AI34" i="5"/>
  <c r="P46" i="7"/>
  <c r="O27" i="7"/>
  <c r="AI15" i="5"/>
  <c r="P27" i="7"/>
  <c r="AZ252" i="5"/>
  <c r="AZ233" i="5"/>
  <c r="AZ230" i="5"/>
  <c r="AZ217" i="5"/>
  <c r="AZ214" i="5"/>
  <c r="AZ201" i="5"/>
  <c r="BG201" i="5"/>
  <c r="AZ198" i="5"/>
  <c r="AZ172" i="5"/>
  <c r="AZ166" i="5"/>
  <c r="AZ159" i="5"/>
  <c r="AZ152" i="5"/>
  <c r="AZ149" i="5"/>
  <c r="AZ140" i="5"/>
  <c r="AZ137" i="5"/>
  <c r="AZ131" i="5"/>
  <c r="BJ131" i="5"/>
  <c r="AZ124" i="5"/>
  <c r="AZ75" i="5"/>
  <c r="AZ68" i="5"/>
  <c r="AZ57" i="5"/>
  <c r="AZ39" i="5"/>
  <c r="AZ25" i="5"/>
  <c r="O658" i="7"/>
  <c r="AI646" i="5"/>
  <c r="P658" i="7"/>
  <c r="AI643" i="5"/>
  <c r="P655" i="7"/>
  <c r="O642" i="7"/>
  <c r="AI630" i="5"/>
  <c r="P642" i="7"/>
  <c r="AI627" i="5"/>
  <c r="P639" i="7"/>
  <c r="O626" i="7"/>
  <c r="AI614" i="5"/>
  <c r="P626" i="7"/>
  <c r="AI611" i="5"/>
  <c r="P623" i="7"/>
  <c r="O610" i="7"/>
  <c r="AI598" i="5"/>
  <c r="P610" i="7"/>
  <c r="AI595" i="5"/>
  <c r="P607" i="7"/>
  <c r="O594" i="7"/>
  <c r="AI582" i="5"/>
  <c r="P594" i="7"/>
  <c r="AI579" i="5"/>
  <c r="P591" i="7"/>
  <c r="O578" i="7"/>
  <c r="AI566" i="5"/>
  <c r="P578" i="7"/>
  <c r="AI563" i="5"/>
  <c r="P575" i="7"/>
  <c r="O562" i="7"/>
  <c r="AI550" i="5"/>
  <c r="P562" i="7"/>
  <c r="AI547" i="5"/>
  <c r="P559" i="7"/>
  <c r="O546" i="7"/>
  <c r="AI534" i="5"/>
  <c r="P546" i="7"/>
  <c r="AI531" i="5"/>
  <c r="P543" i="7"/>
  <c r="O530" i="7"/>
  <c r="AI518" i="5"/>
  <c r="P530" i="7"/>
  <c r="AI515" i="5"/>
  <c r="P527" i="7"/>
  <c r="O514" i="7"/>
  <c r="AI502" i="5"/>
  <c r="P514" i="7"/>
  <c r="AI499" i="5"/>
  <c r="P511" i="7"/>
  <c r="O498" i="7"/>
  <c r="AI486" i="5"/>
  <c r="P498" i="7"/>
  <c r="AI483" i="5"/>
  <c r="P495" i="7"/>
  <c r="O482" i="7"/>
  <c r="AI470" i="5"/>
  <c r="P482" i="7"/>
  <c r="AI467" i="5"/>
  <c r="O466" i="7"/>
  <c r="AI454" i="5"/>
  <c r="P466" i="7"/>
  <c r="AI451" i="5"/>
  <c r="P463" i="7"/>
  <c r="O450" i="7"/>
  <c r="AI438" i="5"/>
  <c r="AI435" i="5"/>
  <c r="P447" i="7"/>
  <c r="O434" i="7"/>
  <c r="AI422" i="5"/>
  <c r="P434" i="7"/>
  <c r="AI419" i="5"/>
  <c r="P431" i="7"/>
  <c r="O418" i="7"/>
  <c r="AI406" i="5"/>
  <c r="P418" i="7"/>
  <c r="AI403" i="5"/>
  <c r="P415" i="7"/>
  <c r="O402" i="7"/>
  <c r="AI390" i="5"/>
  <c r="P402" i="7"/>
  <c r="AI387" i="5"/>
  <c r="P399" i="7"/>
  <c r="O386" i="7"/>
  <c r="AI374" i="5"/>
  <c r="P386" i="7"/>
  <c r="AI371" i="5"/>
  <c r="P383" i="7"/>
  <c r="O370" i="7"/>
  <c r="AI358" i="5"/>
  <c r="P370" i="7"/>
  <c r="AI355" i="5"/>
  <c r="P367" i="7"/>
  <c r="O354" i="7"/>
  <c r="AI342" i="5"/>
  <c r="P354" i="7"/>
  <c r="AI339" i="5"/>
  <c r="P351" i="7"/>
  <c r="O338" i="7"/>
  <c r="AI326" i="5"/>
  <c r="P338" i="7"/>
  <c r="AI323" i="5"/>
  <c r="P335" i="7"/>
  <c r="O322" i="7"/>
  <c r="AI310" i="5"/>
  <c r="P322" i="7"/>
  <c r="AI307" i="5"/>
  <c r="P319" i="7"/>
  <c r="O306" i="7"/>
  <c r="AI294" i="5"/>
  <c r="P306" i="7"/>
  <c r="AI291" i="5"/>
  <c r="P303" i="7"/>
  <c r="O290" i="7"/>
  <c r="AI278" i="5"/>
  <c r="P290" i="7"/>
  <c r="AI275" i="5"/>
  <c r="P287" i="7"/>
  <c r="O274" i="7"/>
  <c r="AI262" i="5"/>
  <c r="P274" i="7"/>
  <c r="AI259" i="5"/>
  <c r="P271" i="7"/>
  <c r="O258" i="7"/>
  <c r="AI246" i="5"/>
  <c r="P258" i="7"/>
  <c r="AI243" i="5"/>
  <c r="P255" i="7"/>
  <c r="O242" i="7"/>
  <c r="AI230" i="5"/>
  <c r="P242" i="7"/>
  <c r="AI227" i="5"/>
  <c r="P239" i="7"/>
  <c r="O226" i="7"/>
  <c r="AI214" i="5"/>
  <c r="P226" i="7"/>
  <c r="AI211" i="5"/>
  <c r="P223" i="7"/>
  <c r="O210" i="7"/>
  <c r="AI198" i="5"/>
  <c r="P210" i="7"/>
  <c r="AI195" i="5"/>
  <c r="P207" i="7"/>
  <c r="O194" i="7"/>
  <c r="AI182" i="5"/>
  <c r="P194" i="7"/>
  <c r="AI179" i="5"/>
  <c r="P191" i="7"/>
  <c r="AI169" i="5"/>
  <c r="P181" i="7"/>
  <c r="AI165" i="5"/>
  <c r="P177" i="7"/>
  <c r="AI162" i="5"/>
  <c r="P174" i="7"/>
  <c r="O170" i="7"/>
  <c r="AI158" i="5"/>
  <c r="P170" i="7"/>
  <c r="AI155" i="5"/>
  <c r="P167" i="7"/>
  <c r="AI137" i="5"/>
  <c r="P149" i="7"/>
  <c r="AI125" i="5"/>
  <c r="P137" i="7"/>
  <c r="O130" i="7"/>
  <c r="AI118" i="5"/>
  <c r="P130" i="7"/>
  <c r="O111" i="7"/>
  <c r="AI99" i="5"/>
  <c r="P111" i="7"/>
  <c r="O107" i="7"/>
  <c r="AI95" i="5"/>
  <c r="P107" i="7"/>
  <c r="O91" i="7"/>
  <c r="AI79" i="5"/>
  <c r="P91" i="7"/>
  <c r="AI59" i="5"/>
  <c r="P71" i="7"/>
  <c r="AI40" i="5"/>
  <c r="P52" i="7"/>
  <c r="AI14" i="5"/>
  <c r="P26" i="7"/>
  <c r="AZ421" i="5"/>
  <c r="AZ407" i="5"/>
  <c r="AZ401" i="5"/>
  <c r="AZ398" i="5"/>
  <c r="AZ395" i="5"/>
  <c r="AZ382" i="5"/>
  <c r="AZ379" i="5"/>
  <c r="AZ369" i="5"/>
  <c r="AZ353" i="5"/>
  <c r="AZ350" i="5"/>
  <c r="AZ337" i="5"/>
  <c r="AZ334" i="5"/>
  <c r="AZ324" i="5"/>
  <c r="AZ317" i="5"/>
  <c r="AZ310" i="5"/>
  <c r="AZ306" i="5"/>
  <c r="AZ303" i="5"/>
  <c r="AZ296" i="5"/>
  <c r="AZ286" i="5"/>
  <c r="AZ283" i="5"/>
  <c r="AZ273" i="5"/>
  <c r="AZ270" i="5"/>
  <c r="AZ258" i="5"/>
  <c r="AZ239" i="5"/>
  <c r="AZ236" i="5"/>
  <c r="AZ223" i="5"/>
  <c r="AZ220" i="5"/>
  <c r="AZ207" i="5"/>
  <c r="AZ204" i="5"/>
  <c r="AZ191" i="5"/>
  <c r="AZ188" i="5"/>
  <c r="AZ169" i="5"/>
  <c r="BJ169" i="5"/>
  <c r="AZ162" i="5"/>
  <c r="AZ155" i="5"/>
  <c r="AZ146" i="5"/>
  <c r="BJ146" i="5"/>
  <c r="AZ143" i="5"/>
  <c r="AZ127" i="5"/>
  <c r="AZ120" i="5"/>
  <c r="AZ97" i="5"/>
  <c r="AZ91" i="5"/>
  <c r="AZ88" i="5"/>
  <c r="AZ85" i="5"/>
  <c r="AZ82" i="5"/>
  <c r="AZ78" i="5"/>
  <c r="AZ64" i="5"/>
  <c r="AZ46" i="5"/>
  <c r="AZ31" i="5"/>
  <c r="AZ28" i="5"/>
  <c r="AN65" i="5"/>
  <c r="AN81" i="5"/>
  <c r="AN129" i="5"/>
  <c r="AN145" i="5"/>
  <c r="AN193" i="5"/>
  <c r="AN209" i="5"/>
  <c r="AN257" i="5"/>
  <c r="AN273" i="5"/>
  <c r="AN337" i="5"/>
  <c r="AN353" i="5"/>
  <c r="AN401" i="5"/>
  <c r="AN473" i="5"/>
  <c r="AN489" i="5"/>
  <c r="AN529" i="5"/>
  <c r="AN569" i="5"/>
  <c r="AN649" i="5"/>
  <c r="O75" i="7"/>
  <c r="AI63" i="5"/>
  <c r="P75" i="7"/>
  <c r="O56" i="7"/>
  <c r="AI44" i="5"/>
  <c r="P56" i="7"/>
  <c r="O37" i="7"/>
  <c r="AI25" i="5"/>
  <c r="P37" i="7"/>
  <c r="O30" i="7"/>
  <c r="AI18" i="5"/>
  <c r="P30" i="7"/>
  <c r="V653" i="5"/>
  <c r="K665" i="7"/>
  <c r="V629" i="5"/>
  <c r="K641" i="7"/>
  <c r="V609" i="5"/>
  <c r="V532" i="5"/>
  <c r="V471" i="5"/>
  <c r="W471" i="5"/>
  <c r="L483" i="7"/>
  <c r="V464" i="5"/>
  <c r="V393" i="5"/>
  <c r="W393" i="5"/>
  <c r="V363" i="5"/>
  <c r="V349" i="5"/>
  <c r="V342" i="5"/>
  <c r="K354" i="7"/>
  <c r="V321" i="5"/>
  <c r="K333" i="7"/>
  <c r="V247" i="5"/>
  <c r="K259" i="7"/>
  <c r="V222" i="5"/>
  <c r="K234" i="7"/>
  <c r="V214" i="5"/>
  <c r="K226" i="7"/>
  <c r="V141" i="5"/>
  <c r="V127" i="5"/>
  <c r="W127" i="5"/>
  <c r="V61" i="5"/>
  <c r="K73" i="7"/>
  <c r="V54" i="5"/>
  <c r="V17" i="5"/>
  <c r="W17" i="5"/>
  <c r="V659" i="5"/>
  <c r="W659" i="5"/>
  <c r="V639" i="5"/>
  <c r="K651" i="7"/>
  <c r="V584" i="5"/>
  <c r="W584" i="5"/>
  <c r="V572" i="5"/>
  <c r="V567" i="5"/>
  <c r="K579" i="7"/>
  <c r="V561" i="5"/>
  <c r="W561" i="5"/>
  <c r="V537" i="5"/>
  <c r="W537" i="5"/>
  <c r="V519" i="5"/>
  <c r="W519" i="5"/>
  <c r="L531" i="7"/>
  <c r="V484" i="5"/>
  <c r="V463" i="5"/>
  <c r="V392" i="5"/>
  <c r="K404" i="7"/>
  <c r="V386" i="5"/>
  <c r="V380" i="5"/>
  <c r="K392" i="7"/>
  <c r="V362" i="5"/>
  <c r="K374" i="7"/>
  <c r="V348" i="5"/>
  <c r="K360" i="7"/>
  <c r="V341" i="5"/>
  <c r="V335" i="5"/>
  <c r="V264" i="5"/>
  <c r="V258" i="5"/>
  <c r="W258" i="5"/>
  <c r="V252" i="5"/>
  <c r="K264" i="7"/>
  <c r="O83" i="7"/>
  <c r="AI71" i="5"/>
  <c r="P83" i="7"/>
  <c r="O67" i="7"/>
  <c r="AI55" i="5"/>
  <c r="P67" i="7"/>
  <c r="O51" i="7"/>
  <c r="AI39" i="5"/>
  <c r="P51" i="7"/>
  <c r="O35" i="7"/>
  <c r="AI23" i="5"/>
  <c r="P35" i="7"/>
  <c r="O89" i="7"/>
  <c r="AI77" i="5"/>
  <c r="P89" i="7"/>
  <c r="O73" i="7"/>
  <c r="AI61" i="5"/>
  <c r="P73" i="7"/>
  <c r="O57" i="7"/>
  <c r="AI45" i="5"/>
  <c r="P57" i="7"/>
  <c r="O41" i="7"/>
  <c r="AI29" i="5"/>
  <c r="P41" i="7"/>
  <c r="O25" i="7"/>
  <c r="AI13" i="5"/>
  <c r="P25" i="7"/>
  <c r="AI10" i="5"/>
  <c r="P22" i="7"/>
  <c r="AI86" i="5"/>
  <c r="P98" i="7"/>
  <c r="AI70" i="5"/>
  <c r="P82" i="7"/>
  <c r="AZ56" i="5"/>
  <c r="AZ53" i="5"/>
  <c r="AZ50" i="5"/>
  <c r="AZ47" i="5"/>
  <c r="BJ47" i="5"/>
  <c r="AZ44" i="5"/>
  <c r="AZ15" i="5"/>
  <c r="O113" i="7"/>
  <c r="AI101" i="5"/>
  <c r="P113" i="7"/>
  <c r="AI115" i="5"/>
  <c r="P127" i="7"/>
  <c r="AZ71" i="5"/>
  <c r="AZ65" i="5"/>
  <c r="AZ55" i="5"/>
  <c r="AZ52" i="5"/>
  <c r="AZ23" i="5"/>
  <c r="AZ20" i="5"/>
  <c r="AZ17" i="5"/>
  <c r="AZ14" i="5"/>
  <c r="O97" i="7"/>
  <c r="AI85" i="5"/>
  <c r="P97" i="7"/>
  <c r="O81" i="7"/>
  <c r="AI69" i="5"/>
  <c r="P81" i="7"/>
  <c r="O65" i="7"/>
  <c r="AI53" i="5"/>
  <c r="P65" i="7"/>
  <c r="O49" i="7"/>
  <c r="AI37" i="5"/>
  <c r="P49" i="7"/>
  <c r="O33" i="7"/>
  <c r="AI21" i="5"/>
  <c r="P33" i="7"/>
  <c r="V658" i="5"/>
  <c r="W658" i="5"/>
  <c r="V651" i="5"/>
  <c r="W651" i="5"/>
  <c r="V644" i="5"/>
  <c r="K656" i="7"/>
  <c r="V620" i="5"/>
  <c r="V614" i="5"/>
  <c r="V608" i="5"/>
  <c r="W608" i="5"/>
  <c r="V602" i="5"/>
  <c r="V596" i="5"/>
  <c r="K608" i="7"/>
  <c r="V583" i="5"/>
  <c r="K595" i="7"/>
  <c r="V469" i="5"/>
  <c r="W469" i="5"/>
  <c r="L481" i="7"/>
  <c r="V577" i="5"/>
  <c r="V518" i="5"/>
  <c r="V489" i="5"/>
  <c r="V483" i="5"/>
  <c r="V456" i="5"/>
  <c r="W456" i="5"/>
  <c r="V451" i="5"/>
  <c r="K463" i="7"/>
  <c r="V445" i="5"/>
  <c r="K457" i="7"/>
  <c r="D5" i="5"/>
  <c r="V66" i="5"/>
  <c r="K78" i="7"/>
  <c r="V650" i="5"/>
  <c r="V619" i="5"/>
  <c r="W619" i="5"/>
  <c r="V656" i="5"/>
  <c r="W656" i="5"/>
  <c r="V11" i="5"/>
  <c r="K23" i="7"/>
  <c r="N11" i="5"/>
  <c r="BJ11" i="5" s="1"/>
  <c r="V18" i="5"/>
  <c r="W18" i="5"/>
  <c r="L30" i="7"/>
  <c r="V661" i="5"/>
  <c r="W661" i="5"/>
  <c r="V647" i="5"/>
  <c r="V403" i="5"/>
  <c r="W403" i="5"/>
  <c r="L415" i="7"/>
  <c r="V613" i="5"/>
  <c r="K625" i="7"/>
  <c r="V649" i="5"/>
  <c r="W649" i="5"/>
  <c r="L661" i="7"/>
  <c r="V655" i="5"/>
  <c r="K667" i="7"/>
  <c r="V641" i="5"/>
  <c r="V397" i="5"/>
  <c r="V361" i="5"/>
  <c r="K373" i="7"/>
  <c r="V589" i="5"/>
  <c r="W589" i="5"/>
  <c r="V547" i="5"/>
  <c r="K559" i="7"/>
  <c r="V507" i="5"/>
  <c r="K519" i="7"/>
  <c r="V488" i="5"/>
  <c r="W17" i="7"/>
  <c r="V625" i="5"/>
  <c r="K637" i="7"/>
  <c r="V595" i="5"/>
  <c r="V631" i="5"/>
  <c r="W631" i="5"/>
  <c r="V618" i="5"/>
  <c r="K630" i="7"/>
  <c r="V612" i="5"/>
  <c r="K624" i="7"/>
  <c r="V605" i="5"/>
  <c r="AZ9" i="5"/>
  <c r="V646" i="5"/>
  <c r="K658" i="7"/>
  <c r="V630" i="5"/>
  <c r="V623" i="5"/>
  <c r="V476" i="5"/>
  <c r="W476" i="5"/>
  <c r="V468" i="5"/>
  <c r="W468" i="5"/>
  <c r="V575" i="5"/>
  <c r="K587" i="7"/>
  <c r="V564" i="5"/>
  <c r="V529" i="5"/>
  <c r="V494" i="5"/>
  <c r="W494" i="5"/>
  <c r="L7" i="5"/>
  <c r="N7" i="5"/>
  <c r="I7" i="5"/>
  <c r="V657" i="5"/>
  <c r="V640" i="5"/>
  <c r="K652" i="7"/>
  <c r="V604" i="5"/>
  <c r="K616" i="7"/>
  <c r="V587" i="5"/>
  <c r="V557" i="5"/>
  <c r="V610" i="5"/>
  <c r="V556" i="5"/>
  <c r="K568" i="7"/>
  <c r="V533" i="5"/>
  <c r="W533" i="5"/>
  <c r="L545" i="7"/>
  <c r="V527" i="5"/>
  <c r="V592" i="5"/>
  <c r="V539" i="5"/>
  <c r="K551" i="7"/>
  <c r="V373" i="5"/>
  <c r="V593" i="5"/>
  <c r="V582" i="5"/>
  <c r="K594" i="7"/>
  <c r="V548" i="5"/>
  <c r="W548" i="5"/>
  <c r="V543" i="5"/>
  <c r="V522" i="5"/>
  <c r="W522" i="5"/>
  <c r="V481" i="5"/>
  <c r="V413" i="5"/>
  <c r="K425" i="7"/>
  <c r="V372" i="5"/>
  <c r="K384" i="7"/>
  <c r="V325" i="5"/>
  <c r="W325" i="5"/>
  <c r="V275" i="5"/>
  <c r="V515" i="5"/>
  <c r="V443" i="5"/>
  <c r="V412" i="5"/>
  <c r="K424" i="7"/>
  <c r="V401" i="5"/>
  <c r="W401" i="5"/>
  <c r="V395" i="5"/>
  <c r="K407" i="7"/>
  <c r="V383" i="5"/>
  <c r="V352" i="5"/>
  <c r="V345" i="5"/>
  <c r="V310" i="5"/>
  <c r="K322" i="7"/>
  <c r="V286" i="5"/>
  <c r="V485" i="5"/>
  <c r="K497" i="7"/>
  <c r="V448" i="5"/>
  <c r="K460" i="7"/>
  <c r="V435" i="5"/>
  <c r="W435" i="5"/>
  <c r="V429" i="5"/>
  <c r="V406" i="5"/>
  <c r="W406" i="5"/>
  <c r="V357" i="5"/>
  <c r="K369" i="7"/>
  <c r="V331" i="5"/>
  <c r="K343" i="7"/>
  <c r="V291" i="5"/>
  <c r="W291" i="5"/>
  <c r="V285" i="5"/>
  <c r="W285" i="5"/>
  <c r="V660" i="5"/>
  <c r="W660" i="5"/>
  <c r="V648" i="5"/>
  <c r="V637" i="5"/>
  <c r="V632" i="5"/>
  <c r="K644" i="7"/>
  <c r="V586" i="5"/>
  <c r="V580" i="5"/>
  <c r="W580" i="5"/>
  <c r="V536" i="5"/>
  <c r="W536" i="5"/>
  <c r="L548" i="7"/>
  <c r="V491" i="5"/>
  <c r="V428" i="5"/>
  <c r="W428" i="5"/>
  <c r="V512" i="5"/>
  <c r="K524" i="7"/>
  <c r="V502" i="5"/>
  <c r="V496" i="5"/>
  <c r="W496" i="5"/>
  <c r="L508" i="7"/>
  <c r="V447" i="5"/>
  <c r="K459" i="7"/>
  <c r="V408" i="5"/>
  <c r="V391" i="5"/>
  <c r="V324" i="5"/>
  <c r="V300" i="5"/>
  <c r="K312" i="7"/>
  <c r="V213" i="5"/>
  <c r="V495" i="5"/>
  <c r="K507" i="7"/>
  <c r="V474" i="5"/>
  <c r="V457" i="5"/>
  <c r="V396" i="5"/>
  <c r="K408" i="7"/>
  <c r="V368" i="5"/>
  <c r="K380" i="7"/>
  <c r="V337" i="5"/>
  <c r="K349" i="7"/>
  <c r="V305" i="5"/>
  <c r="W305" i="5"/>
  <c r="V73" i="5"/>
  <c r="K85" i="7"/>
  <c r="V571" i="5"/>
  <c r="K583" i="7"/>
  <c r="V550" i="5"/>
  <c r="W550" i="5"/>
  <c r="V520" i="5"/>
  <c r="W520" i="5"/>
  <c r="V509" i="5"/>
  <c r="W509" i="5"/>
  <c r="L521" i="7"/>
  <c r="V499" i="5"/>
  <c r="V477" i="5"/>
  <c r="V467" i="5"/>
  <c r="V433" i="5"/>
  <c r="K445" i="7"/>
  <c r="V427" i="5"/>
  <c r="K439" i="7"/>
  <c r="V360" i="5"/>
  <c r="V334" i="5"/>
  <c r="K346" i="7"/>
  <c r="V309" i="5"/>
  <c r="W309" i="5"/>
  <c r="V302" i="5"/>
  <c r="V267" i="5"/>
  <c r="K279" i="7"/>
  <c r="N8" i="5"/>
  <c r="V628" i="5"/>
  <c r="K640" i="7"/>
  <c r="V504" i="5"/>
  <c r="W504" i="5"/>
  <c r="L516" i="7"/>
  <c r="V466" i="5"/>
  <c r="W466" i="5"/>
  <c r="V444" i="5"/>
  <c r="V438" i="5"/>
  <c r="V415" i="5"/>
  <c r="W415" i="5"/>
  <c r="V387" i="5"/>
  <c r="W387" i="5"/>
  <c r="L399" i="7"/>
  <c r="V376" i="5"/>
  <c r="V365" i="5"/>
  <c r="V319" i="5"/>
  <c r="W319" i="5"/>
  <c r="L331" i="7"/>
  <c r="V643" i="5"/>
  <c r="W643" i="5"/>
  <c r="L655" i="7"/>
  <c r="V627" i="5"/>
  <c r="V554" i="5"/>
  <c r="V534" i="5"/>
  <c r="K546" i="7"/>
  <c r="V524" i="5"/>
  <c r="K536" i="7"/>
  <c r="V513" i="5"/>
  <c r="K525" i="7"/>
  <c r="V503" i="5"/>
  <c r="W503" i="5"/>
  <c r="V486" i="5"/>
  <c r="V465" i="5"/>
  <c r="W465" i="5"/>
  <c r="L477" i="7"/>
  <c r="V437" i="5"/>
  <c r="V426" i="5"/>
  <c r="K438" i="7"/>
  <c r="V414" i="5"/>
  <c r="V394" i="5"/>
  <c r="V384" i="5"/>
  <c r="V374" i="5"/>
  <c r="V364" i="5"/>
  <c r="K376" i="7"/>
  <c r="V354" i="5"/>
  <c r="V314" i="5"/>
  <c r="W314" i="5"/>
  <c r="V292" i="5"/>
  <c r="W292" i="5"/>
  <c r="V276" i="5"/>
  <c r="K288" i="7"/>
  <c r="V236" i="5"/>
  <c r="W236" i="5"/>
  <c r="V202" i="5"/>
  <c r="K214" i="7"/>
  <c r="V196" i="5"/>
  <c r="W196" i="5"/>
  <c r="V167" i="5"/>
  <c r="W167" i="5"/>
  <c r="L179" i="7"/>
  <c r="V149" i="5"/>
  <c r="W149" i="5"/>
  <c r="L161" i="7"/>
  <c r="V92" i="5"/>
  <c r="V218" i="5"/>
  <c r="K230" i="7"/>
  <c r="V166" i="5"/>
  <c r="V148" i="5"/>
  <c r="V129" i="5"/>
  <c r="W129" i="5"/>
  <c r="L141" i="7"/>
  <c r="V124" i="5"/>
  <c r="V108" i="5"/>
  <c r="K120" i="7"/>
  <c r="V212" i="5"/>
  <c r="V194" i="5"/>
  <c r="W194" i="5"/>
  <c r="V188" i="5"/>
  <c r="W188" i="5"/>
  <c r="L200" i="7"/>
  <c r="V172" i="5"/>
  <c r="V147" i="5"/>
  <c r="V312" i="5"/>
  <c r="V301" i="5"/>
  <c r="W301" i="5"/>
  <c r="V246" i="5"/>
  <c r="V228" i="5"/>
  <c r="K240" i="7"/>
  <c r="V140" i="5"/>
  <c r="W140" i="5"/>
  <c r="V26" i="5"/>
  <c r="V622" i="5"/>
  <c r="K634" i="7"/>
  <c r="V568" i="5"/>
  <c r="K580" i="7"/>
  <c r="V558" i="5"/>
  <c r="K570" i="7"/>
  <c r="V538" i="5"/>
  <c r="K550" i="7"/>
  <c r="V492" i="5"/>
  <c r="K504" i="7"/>
  <c r="V472" i="5"/>
  <c r="V322" i="5"/>
  <c r="V284" i="5"/>
  <c r="V268" i="5"/>
  <c r="K280" i="7"/>
  <c r="V227" i="5"/>
  <c r="K239" i="7"/>
  <c r="V193" i="5"/>
  <c r="W193" i="5"/>
  <c r="V164" i="5"/>
  <c r="V139" i="5"/>
  <c r="W139" i="5"/>
  <c r="L151" i="7"/>
  <c r="V100" i="5"/>
  <c r="V255" i="5"/>
  <c r="K267" i="7"/>
  <c r="V132" i="5"/>
  <c r="V116" i="5"/>
  <c r="V350" i="5"/>
  <c r="V344" i="5"/>
  <c r="K356" i="7"/>
  <c r="V315" i="5"/>
  <c r="W315" i="5"/>
  <c r="V304" i="5"/>
  <c r="V266" i="5"/>
  <c r="K278" i="7"/>
  <c r="V249" i="5"/>
  <c r="K261" i="7"/>
  <c r="V244" i="5"/>
  <c r="K256" i="7"/>
  <c r="V231" i="5"/>
  <c r="K243" i="7"/>
  <c r="V204" i="5"/>
  <c r="K216" i="7"/>
  <c r="V180" i="5"/>
  <c r="K192" i="7"/>
  <c r="V156" i="5"/>
  <c r="V490" i="5"/>
  <c r="W490" i="5"/>
  <c r="V460" i="5"/>
  <c r="K472" i="7"/>
  <c r="V440" i="5"/>
  <c r="K452" i="7"/>
  <c r="V400" i="5"/>
  <c r="K412" i="7"/>
  <c r="V370" i="5"/>
  <c r="V326" i="5"/>
  <c r="V260" i="5"/>
  <c r="W260" i="5"/>
  <c r="V220" i="5"/>
  <c r="W220" i="5"/>
  <c r="V203" i="5"/>
  <c r="D21" i="7"/>
  <c r="I9" i="5"/>
  <c r="L9" i="5"/>
  <c r="V10" i="5"/>
  <c r="V40" i="5"/>
  <c r="K52" i="7"/>
  <c r="V32" i="5"/>
  <c r="V24" i="5"/>
  <c r="K36" i="7"/>
  <c r="V16" i="5"/>
  <c r="W16" i="5"/>
  <c r="V14" i="5"/>
  <c r="K26" i="7"/>
  <c r="V21" i="5"/>
  <c r="V13" i="5"/>
  <c r="V20" i="5"/>
  <c r="K32" i="7"/>
  <c r="V12" i="5"/>
  <c r="V8" i="5"/>
  <c r="K20" i="7"/>
  <c r="V59" i="5"/>
  <c r="V51" i="5"/>
  <c r="V43" i="5"/>
  <c r="W43" i="5"/>
  <c r="V35" i="5"/>
  <c r="V27" i="5"/>
  <c r="K39" i="7"/>
  <c r="V19" i="5"/>
  <c r="V90" i="5"/>
  <c r="W90" i="5"/>
  <c r="V82" i="5"/>
  <c r="K94" i="7"/>
  <c r="V74" i="5"/>
  <c r="K86" i="7"/>
  <c r="V58" i="5"/>
  <c r="K70" i="7"/>
  <c r="V50" i="5"/>
  <c r="V42" i="5"/>
  <c r="V34" i="5"/>
  <c r="L464" i="7"/>
  <c r="K554" i="7"/>
  <c r="K464" i="7"/>
  <c r="K350" i="7"/>
  <c r="K610" i="7"/>
  <c r="W501" i="5"/>
  <c r="K340" i="7"/>
  <c r="W402" i="5"/>
  <c r="L414" i="7"/>
  <c r="K368" i="7"/>
  <c r="K490" i="7"/>
  <c r="K393" i="7"/>
  <c r="K183" i="7"/>
  <c r="K378" i="7"/>
  <c r="K480" i="7"/>
  <c r="W41" i="5"/>
  <c r="K358" i="7"/>
  <c r="W240" i="5"/>
  <c r="L252" i="7"/>
  <c r="L554" i="7"/>
  <c r="K115" i="7"/>
  <c r="W77" i="5"/>
  <c r="K586" i="7"/>
  <c r="K210" i="7"/>
  <c r="W192" i="5"/>
  <c r="K365" i="7"/>
  <c r="K281" i="7"/>
  <c r="K204" i="7"/>
  <c r="K89" i="7"/>
  <c r="W70" i="5"/>
  <c r="K125" i="7"/>
  <c r="W144" i="5"/>
  <c r="K431" i="7"/>
  <c r="K158" i="7"/>
  <c r="K332" i="7"/>
  <c r="K238" i="7"/>
  <c r="K235" i="7"/>
  <c r="K118" i="7"/>
  <c r="K53" i="7"/>
  <c r="K285" i="7"/>
  <c r="K432" i="7"/>
  <c r="W219" i="5"/>
  <c r="K61" i="7"/>
  <c r="W25" i="5"/>
  <c r="K37" i="7"/>
  <c r="K335" i="7"/>
  <c r="W99" i="5"/>
  <c r="K111" i="7"/>
  <c r="L365" i="7"/>
  <c r="W404" i="5"/>
  <c r="K416" i="7"/>
  <c r="W389" i="5"/>
  <c r="L401" i="7"/>
  <c r="BG389" i="5"/>
  <c r="W470" i="5"/>
  <c r="K191" i="7"/>
  <c r="K169" i="7"/>
  <c r="K266" i="7"/>
  <c r="W478" i="5"/>
  <c r="W290" i="5"/>
  <c r="K302" i="7"/>
  <c r="W248" i="5"/>
  <c r="K260" i="7"/>
  <c r="K482" i="7"/>
  <c r="L393" i="7"/>
  <c r="W369" i="5"/>
  <c r="W105" i="5"/>
  <c r="L117" i="7"/>
  <c r="K48" i="7"/>
  <c r="W405" i="5"/>
  <c r="W262" i="5"/>
  <c r="K274" i="7"/>
  <c r="K156" i="7"/>
  <c r="L113" i="7"/>
  <c r="L79" i="7"/>
  <c r="L101" i="7"/>
  <c r="L108" i="7"/>
  <c r="W351" i="5"/>
  <c r="K363" i="7"/>
  <c r="W184" i="5"/>
  <c r="W112" i="5"/>
  <c r="K65" i="7"/>
  <c r="W46" i="5"/>
  <c r="K58" i="7"/>
  <c r="K229" i="7"/>
  <c r="K130" i="7"/>
  <c r="W482" i="5"/>
  <c r="W342" i="5"/>
  <c r="L354" i="7"/>
  <c r="W169" i="5"/>
  <c r="W75" i="5"/>
  <c r="W52" i="5"/>
  <c r="W45" i="5"/>
  <c r="W38" i="5"/>
  <c r="K50" i="7"/>
  <c r="W22" i="5"/>
  <c r="K666" i="7"/>
  <c r="W638" i="5"/>
  <c r="L650" i="7"/>
  <c r="K650" i="7"/>
  <c r="W598" i="5"/>
  <c r="K182" i="7"/>
  <c r="K173" i="7"/>
  <c r="W378" i="5"/>
  <c r="K390" i="7"/>
  <c r="W296" i="5"/>
  <c r="K308" i="7"/>
  <c r="W288" i="5"/>
  <c r="K300" i="7"/>
  <c r="K293" i="7"/>
  <c r="W273" i="5"/>
  <c r="W237" i="5"/>
  <c r="L249" i="7"/>
  <c r="K249" i="7"/>
  <c r="W209" i="5"/>
  <c r="K221" i="7"/>
  <c r="W189" i="5"/>
  <c r="K193" i="7"/>
  <c r="K186" i="7"/>
  <c r="W95" i="5"/>
  <c r="K107" i="7"/>
  <c r="W88" i="5"/>
  <c r="K100" i="7"/>
  <c r="W36" i="5"/>
  <c r="K351" i="7"/>
  <c r="W280" i="5"/>
  <c r="K292" i="7"/>
  <c r="W250" i="5"/>
  <c r="W243" i="5"/>
  <c r="W208" i="5"/>
  <c r="K220" i="7"/>
  <c r="W201" i="5"/>
  <c r="K213" i="7"/>
  <c r="W152" i="5"/>
  <c r="K113" i="7"/>
  <c r="W94" i="5"/>
  <c r="K106" i="7"/>
  <c r="W72" i="5"/>
  <c r="K84" i="7"/>
  <c r="W473" i="5"/>
  <c r="K485" i="7"/>
  <c r="W238" i="5"/>
  <c r="W146" i="5"/>
  <c r="K108" i="7"/>
  <c r="W29" i="5"/>
  <c r="K41" i="7"/>
  <c r="K181" i="7"/>
  <c r="K80" i="7"/>
  <c r="K93" i="7"/>
  <c r="K124" i="7"/>
  <c r="K87" i="7"/>
  <c r="W356" i="5"/>
  <c r="W327" i="5"/>
  <c r="K339" i="7"/>
  <c r="W102" i="5"/>
  <c r="K114" i="7"/>
  <c r="K101" i="7"/>
  <c r="L332" i="7"/>
  <c r="K201" i="7"/>
  <c r="K123" i="7"/>
  <c r="K79" i="7"/>
  <c r="W317" i="5"/>
  <c r="W272" i="5"/>
  <c r="K247" i="7"/>
  <c r="K199" i="7"/>
  <c r="W93" i="5"/>
  <c r="W78" i="5"/>
  <c r="W64" i="5"/>
  <c r="K76" i="7"/>
  <c r="W30" i="5"/>
  <c r="W323" i="5"/>
  <c r="L350" i="7"/>
  <c r="W570" i="5"/>
  <c r="K582" i="7"/>
  <c r="W185" i="5"/>
  <c r="W171" i="5"/>
  <c r="W128" i="5"/>
  <c r="K140" i="7"/>
  <c r="W113" i="5"/>
  <c r="K96" i="7"/>
  <c r="W282" i="5"/>
  <c r="W53" i="5"/>
  <c r="W39" i="5"/>
  <c r="W371" i="5"/>
  <c r="L383" i="7"/>
  <c r="BG217" i="5"/>
  <c r="W217" i="5"/>
  <c r="BG155" i="5"/>
  <c r="W126" i="5"/>
  <c r="W103" i="5"/>
  <c r="W633" i="5"/>
  <c r="W223" i="5"/>
  <c r="W44" i="5"/>
  <c r="W419" i="5"/>
  <c r="W235" i="5"/>
  <c r="W307" i="5"/>
  <c r="W299" i="5"/>
  <c r="W241" i="5"/>
  <c r="W187" i="5"/>
  <c r="W151" i="5"/>
  <c r="W339" i="5"/>
  <c r="W122" i="5"/>
  <c r="W85" i="5"/>
  <c r="W55" i="5"/>
  <c r="W425" i="5"/>
  <c r="W81" i="5"/>
  <c r="L93" i="7"/>
  <c r="W69" i="5"/>
  <c r="W181" i="5"/>
  <c r="W68" i="5"/>
  <c r="W97" i="5"/>
  <c r="W535" i="5"/>
  <c r="L547" i="7"/>
  <c r="W198" i="5"/>
  <c r="W362" i="5"/>
  <c r="W206" i="5"/>
  <c r="W63" i="5"/>
  <c r="W57" i="5"/>
  <c r="W23" i="5"/>
  <c r="K35" i="7"/>
  <c r="W654" i="5"/>
  <c r="W297" i="5"/>
  <c r="K309" i="7"/>
  <c r="W109" i="5"/>
  <c r="K121" i="7"/>
  <c r="W62" i="5"/>
  <c r="K74" i="7"/>
  <c r="L378" i="7"/>
  <c r="W71" i="5"/>
  <c r="K83" i="7"/>
  <c r="W65" i="5"/>
  <c r="W47" i="5"/>
  <c r="W407" i="5"/>
  <c r="W578" i="5"/>
  <c r="W343" i="5"/>
  <c r="W588" i="5"/>
  <c r="W422" i="5"/>
  <c r="W177" i="5"/>
  <c r="W359" i="5"/>
  <c r="W399" i="5"/>
  <c r="W358" i="5"/>
  <c r="W210" i="5"/>
  <c r="W114" i="5"/>
  <c r="W574" i="5"/>
  <c r="W281" i="5"/>
  <c r="W367" i="5"/>
  <c r="W274" i="5"/>
  <c r="W131" i="5"/>
  <c r="W160" i="5"/>
  <c r="W33" i="5"/>
  <c r="W420" i="5"/>
  <c r="W388" i="5"/>
  <c r="W226" i="5"/>
  <c r="W118" i="5"/>
  <c r="W106" i="5"/>
  <c r="W346" i="5"/>
  <c r="W145" i="5"/>
  <c r="W111" i="5"/>
  <c r="W83" i="5"/>
  <c r="W49" i="5"/>
  <c r="W179" i="5"/>
  <c r="W174" i="5"/>
  <c r="W48" i="5"/>
  <c r="W233" i="5"/>
  <c r="W195" i="5"/>
  <c r="W117" i="5"/>
  <c r="W170" i="5"/>
  <c r="BA8" i="5"/>
  <c r="V20" i="7"/>
  <c r="I8" i="5"/>
  <c r="J8" i="5" s="1"/>
  <c r="H20" i="7" s="1"/>
  <c r="F20" i="7"/>
  <c r="O19" i="7"/>
  <c r="AI6" i="5"/>
  <c r="AH5" i="5"/>
  <c r="O18" i="7"/>
  <c r="AB5" i="5"/>
  <c r="N18" i="7"/>
  <c r="U18" i="7"/>
  <c r="G5" i="5"/>
  <c r="F18" i="7"/>
  <c r="F17" i="7" s="1"/>
  <c r="I121" i="7"/>
  <c r="I482" i="7"/>
  <c r="S493" i="7"/>
  <c r="S370" i="7"/>
  <c r="S125" i="7"/>
  <c r="J291" i="5"/>
  <c r="H303" i="7" s="1"/>
  <c r="G303" i="7"/>
  <c r="W115" i="5"/>
  <c r="S260" i="7"/>
  <c r="U579" i="7"/>
  <c r="S598" i="7"/>
  <c r="AU512" i="5"/>
  <c r="T524" i="7"/>
  <c r="V271" i="5"/>
  <c r="AU287" i="5"/>
  <c r="T299" i="7"/>
  <c r="AU114" i="5"/>
  <c r="T126" i="7"/>
  <c r="G343" i="7"/>
  <c r="I395" i="7"/>
  <c r="AU429" i="5"/>
  <c r="T441" i="7"/>
  <c r="G417" i="7"/>
  <c r="AU137" i="5"/>
  <c r="T149" i="7"/>
  <c r="Q409" i="7"/>
  <c r="AO397" i="5"/>
  <c r="R409" i="7"/>
  <c r="BA301" i="5"/>
  <c r="V313" i="7"/>
  <c r="U313" i="7"/>
  <c r="W310" i="5"/>
  <c r="W123" i="5"/>
  <c r="BG404" i="5"/>
  <c r="I424" i="7"/>
  <c r="G219" i="7"/>
  <c r="S277" i="7"/>
  <c r="S292" i="7"/>
  <c r="S213" i="7"/>
  <c r="AO317" i="5"/>
  <c r="R329" i="7"/>
  <c r="Q329" i="7"/>
  <c r="V455" i="5"/>
  <c r="K467" i="7"/>
  <c r="W257" i="5"/>
  <c r="W159" i="5"/>
  <c r="W15" i="5"/>
  <c r="BJ394" i="5"/>
  <c r="V450" i="5"/>
  <c r="W450" i="5"/>
  <c r="L462" i="7"/>
  <c r="S362" i="7"/>
  <c r="S198" i="7"/>
  <c r="S268" i="7"/>
  <c r="J307" i="5"/>
  <c r="H319" i="7" s="1"/>
  <c r="G319" i="7"/>
  <c r="W76" i="5"/>
  <c r="W440" i="5"/>
  <c r="AU270" i="5"/>
  <c r="T282" i="7"/>
  <c r="I576" i="7"/>
  <c r="G216" i="7"/>
  <c r="I296" i="7"/>
  <c r="S200" i="7"/>
  <c r="AU188" i="5"/>
  <c r="T200" i="7"/>
  <c r="S520" i="7"/>
  <c r="O288" i="5"/>
  <c r="J300" i="7" s="1"/>
  <c r="I300" i="7"/>
  <c r="AU328" i="5"/>
  <c r="T340" i="7"/>
  <c r="S340" i="7"/>
  <c r="O310" i="5"/>
  <c r="J322" i="7" s="1"/>
  <c r="I322" i="7"/>
  <c r="Y322" i="7" s="1"/>
  <c r="BJ366" i="5"/>
  <c r="J305" i="5"/>
  <c r="H317" i="7" s="1"/>
  <c r="G317" i="7"/>
  <c r="J325" i="5"/>
  <c r="H337" i="7" s="1"/>
  <c r="G337" i="7"/>
  <c r="O344" i="5"/>
  <c r="J356" i="7"/>
  <c r="I356" i="7"/>
  <c r="J341" i="5"/>
  <c r="H353" i="7" s="1"/>
  <c r="G353" i="7"/>
  <c r="K119" i="7"/>
  <c r="S540" i="7"/>
  <c r="N332" i="5"/>
  <c r="S142" i="7"/>
  <c r="O238" i="5"/>
  <c r="J250" i="7" s="1"/>
  <c r="N94" i="5"/>
  <c r="S252" i="7"/>
  <c r="I477" i="7"/>
  <c r="J397" i="5"/>
  <c r="H409" i="7" s="1"/>
  <c r="G409" i="7"/>
  <c r="S151" i="7"/>
  <c r="I472" i="7"/>
  <c r="BJ223" i="5"/>
  <c r="BG399" i="5"/>
  <c r="BG388" i="5"/>
  <c r="G501" i="7"/>
  <c r="G288" i="7"/>
  <c r="G185" i="7"/>
  <c r="BA642" i="5"/>
  <c r="V654" i="7"/>
  <c r="U654" i="7"/>
  <c r="O249" i="5"/>
  <c r="J261" i="7" s="1"/>
  <c r="AO589" i="5"/>
  <c r="R601" i="7"/>
  <c r="Q601" i="7"/>
  <c r="AO30" i="5"/>
  <c r="R42" i="7"/>
  <c r="Q42" i="7"/>
  <c r="BG44" i="5"/>
  <c r="BG288" i="5"/>
  <c r="W186" i="5"/>
  <c r="W227" i="5"/>
  <c r="W558" i="5"/>
  <c r="K149" i="7"/>
  <c r="K423" i="7"/>
  <c r="S618" i="7"/>
  <c r="N378" i="5"/>
  <c r="S413" i="7"/>
  <c r="G382" i="7"/>
  <c r="G296" i="7"/>
  <c r="AU225" i="5"/>
  <c r="T237" i="7"/>
  <c r="G232" i="7"/>
  <c r="AO621" i="5"/>
  <c r="R633" i="7"/>
  <c r="Q633" i="7"/>
  <c r="V510" i="5"/>
  <c r="W333" i="5"/>
  <c r="V606" i="5"/>
  <c r="BJ405" i="5"/>
  <c r="W155" i="5"/>
  <c r="L167" i="7"/>
  <c r="S537" i="7"/>
  <c r="BG106" i="5"/>
  <c r="I539" i="7"/>
  <c r="BJ29" i="5"/>
  <c r="S477" i="7"/>
  <c r="S355" i="7"/>
  <c r="G358" i="7"/>
  <c r="S245" i="7"/>
  <c r="AU407" i="5"/>
  <c r="T419" i="7"/>
  <c r="S411" i="7"/>
  <c r="S102" i="7"/>
  <c r="AU11" i="5"/>
  <c r="T23" i="7"/>
  <c r="S23" i="7"/>
  <c r="J269" i="5"/>
  <c r="H281" i="7" s="1"/>
  <c r="G281" i="7"/>
  <c r="O472" i="5"/>
  <c r="J484" i="7" s="1"/>
  <c r="I484" i="7"/>
  <c r="W135" i="5"/>
  <c r="K147" i="7"/>
  <c r="AU338" i="5"/>
  <c r="T350" i="7"/>
  <c r="S350" i="7"/>
  <c r="J183" i="5"/>
  <c r="H195" i="7" s="1"/>
  <c r="AU303" i="5"/>
  <c r="T315" i="7"/>
  <c r="S315" i="7"/>
  <c r="W418" i="5"/>
  <c r="N135" i="5"/>
  <c r="AO373" i="5"/>
  <c r="R385" i="7"/>
  <c r="Q385" i="7"/>
  <c r="AU305" i="5"/>
  <c r="T317" i="7"/>
  <c r="S317" i="7"/>
  <c r="AU599" i="5"/>
  <c r="T611" i="7"/>
  <c r="S611" i="7"/>
  <c r="AU418" i="5"/>
  <c r="T430" i="7"/>
  <c r="S430" i="7"/>
  <c r="J176" i="5"/>
  <c r="H188" i="7" s="1"/>
  <c r="G188" i="7"/>
  <c r="W364" i="5"/>
  <c r="K43" i="7"/>
  <c r="W538" i="5"/>
  <c r="V431" i="5"/>
  <c r="BG53" i="5"/>
  <c r="N409" i="5"/>
  <c r="BJ409" i="5" s="1"/>
  <c r="J466" i="5"/>
  <c r="H478" i="7" s="1"/>
  <c r="G530" i="7"/>
  <c r="I580" i="7"/>
  <c r="S421" i="7"/>
  <c r="S346" i="7"/>
  <c r="O156" i="5"/>
  <c r="J168" i="7" s="1"/>
  <c r="AU351" i="5"/>
  <c r="T363" i="7"/>
  <c r="S395" i="7"/>
  <c r="G177" i="7"/>
  <c r="AU261" i="5"/>
  <c r="T273" i="7"/>
  <c r="S273" i="7"/>
  <c r="AU540" i="5"/>
  <c r="T552" i="7"/>
  <c r="S552" i="7"/>
  <c r="J388" i="5"/>
  <c r="H400" i="7" s="1"/>
  <c r="G400" i="7"/>
  <c r="J570" i="5"/>
  <c r="H582" i="7" s="1"/>
  <c r="G582" i="7"/>
  <c r="J602" i="5"/>
  <c r="H614" i="7" s="1"/>
  <c r="G614" i="7"/>
  <c r="O586" i="5"/>
  <c r="J598" i="7" s="1"/>
  <c r="I598" i="7"/>
  <c r="AU385" i="5"/>
  <c r="T397" i="7"/>
  <c r="S397" i="7"/>
  <c r="V176" i="5"/>
  <c r="N176" i="5"/>
  <c r="BG176" i="5" s="1"/>
  <c r="J247" i="5"/>
  <c r="H259" i="7" s="1"/>
  <c r="G259" i="7"/>
  <c r="V239" i="5"/>
  <c r="N239" i="5"/>
  <c r="AU467" i="5"/>
  <c r="T479" i="7"/>
  <c r="S479" i="7"/>
  <c r="J343" i="5"/>
  <c r="H355" i="7" s="1"/>
  <c r="G355" i="7"/>
  <c r="W567" i="5"/>
  <c r="BG108" i="5"/>
  <c r="S190" i="7"/>
  <c r="N287" i="5"/>
  <c r="BG287" i="5" s="1"/>
  <c r="N526" i="5"/>
  <c r="BJ526" i="5" s="1"/>
  <c r="G251" i="7"/>
  <c r="AU216" i="5"/>
  <c r="T228" i="7"/>
  <c r="G145" i="7"/>
  <c r="S230" i="7"/>
  <c r="AU81" i="5"/>
  <c r="T93" i="7"/>
  <c r="G193" i="7"/>
  <c r="AU121" i="5"/>
  <c r="T133" i="7"/>
  <c r="S133" i="7"/>
  <c r="AU281" i="5"/>
  <c r="T293" i="7"/>
  <c r="S293" i="7"/>
  <c r="AU421" i="5"/>
  <c r="T433" i="7"/>
  <c r="S433" i="7"/>
  <c r="S345" i="7"/>
  <c r="AU333" i="5"/>
  <c r="T345" i="7"/>
  <c r="AU571" i="5"/>
  <c r="T583" i="7"/>
  <c r="S583" i="7"/>
  <c r="AU319" i="5"/>
  <c r="T331" i="7"/>
  <c r="S331" i="7"/>
  <c r="AU527" i="5"/>
  <c r="T539" i="7"/>
  <c r="S539" i="7"/>
  <c r="O397" i="5"/>
  <c r="J409" i="7" s="1"/>
  <c r="I409" i="7"/>
  <c r="AU321" i="5"/>
  <c r="T333" i="7"/>
  <c r="S333" i="7"/>
  <c r="AU266" i="5"/>
  <c r="T278" i="7"/>
  <c r="S278" i="7"/>
  <c r="J136" i="5"/>
  <c r="H148" i="7" s="1"/>
  <c r="G148" i="7"/>
  <c r="J263" i="5"/>
  <c r="H275" i="7" s="1"/>
  <c r="G275" i="7"/>
  <c r="J375" i="5"/>
  <c r="H387" i="7" s="1"/>
  <c r="J199" i="5"/>
  <c r="H211" i="7" s="1"/>
  <c r="G211" i="7"/>
  <c r="J478" i="5"/>
  <c r="H490" i="7" s="1"/>
  <c r="G490" i="7"/>
  <c r="AU345" i="5"/>
  <c r="T357" i="7"/>
  <c r="S357" i="7"/>
  <c r="V168" i="5"/>
  <c r="N168" i="5"/>
  <c r="O168" i="5" s="1"/>
  <c r="W311" i="5"/>
  <c r="V528" i="5"/>
  <c r="W528" i="5"/>
  <c r="K91" i="7"/>
  <c r="V221" i="5"/>
  <c r="V295" i="5"/>
  <c r="BJ198" i="5"/>
  <c r="I178" i="7"/>
  <c r="S572" i="7"/>
  <c r="S620" i="7"/>
  <c r="AU377" i="5"/>
  <c r="T389" i="7"/>
  <c r="S427" i="7"/>
  <c r="G240" i="7"/>
  <c r="AU269" i="5"/>
  <c r="T281" i="7"/>
  <c r="S281" i="7"/>
  <c r="G350" i="7"/>
  <c r="AU548" i="5"/>
  <c r="T560" i="7"/>
  <c r="S560" i="7"/>
  <c r="AU479" i="5"/>
  <c r="T491" i="7"/>
  <c r="S491" i="7"/>
  <c r="G362" i="7"/>
  <c r="J492" i="5"/>
  <c r="H504" i="7" s="1"/>
  <c r="S286" i="7"/>
  <c r="AU274" i="5"/>
  <c r="T286" i="7"/>
  <c r="V136" i="5"/>
  <c r="N136" i="5"/>
  <c r="O309" i="5"/>
  <c r="J321" i="7"/>
  <c r="I321" i="7"/>
  <c r="V263" i="5"/>
  <c r="N263" i="5"/>
  <c r="AU378" i="5"/>
  <c r="T390" i="7"/>
  <c r="S390" i="7"/>
  <c r="G243" i="7"/>
  <c r="AU330" i="5"/>
  <c r="T342" i="7"/>
  <c r="S342" i="7"/>
  <c r="W380" i="5"/>
  <c r="G263" i="7"/>
  <c r="AU82" i="5"/>
  <c r="T94" i="7"/>
  <c r="I375" i="7"/>
  <c r="BJ224" i="5"/>
  <c r="S294" i="7"/>
  <c r="U147" i="7"/>
  <c r="G208" i="7"/>
  <c r="AU224" i="5"/>
  <c r="T236" i="7"/>
  <c r="S236" i="7"/>
  <c r="AU428" i="5"/>
  <c r="T440" i="7"/>
  <c r="S440" i="7"/>
  <c r="O584" i="5"/>
  <c r="J596" i="7" s="1"/>
  <c r="I596" i="7"/>
  <c r="AU263" i="5"/>
  <c r="T275" i="7"/>
  <c r="S275" i="7"/>
  <c r="AU327" i="5"/>
  <c r="T339" i="7"/>
  <c r="S339" i="7"/>
  <c r="AU497" i="5"/>
  <c r="T509" i="7"/>
  <c r="S509" i="7"/>
  <c r="O366" i="5"/>
  <c r="J378" i="7" s="1"/>
  <c r="I378" i="7"/>
  <c r="Y378" i="7" s="1"/>
  <c r="J342" i="5"/>
  <c r="H354" i="7" s="1"/>
  <c r="G354" i="7"/>
  <c r="AU329" i="5"/>
  <c r="T341" i="7"/>
  <c r="S341" i="7"/>
  <c r="J532" i="5"/>
  <c r="H544" i="7" s="1"/>
  <c r="G544" i="7"/>
  <c r="O144" i="5"/>
  <c r="J156" i="7" s="1"/>
  <c r="I156" i="7"/>
  <c r="J319" i="5"/>
  <c r="H331" i="7" s="1"/>
  <c r="G331" i="7"/>
  <c r="O271" i="5"/>
  <c r="J283" i="7" s="1"/>
  <c r="I283" i="7"/>
  <c r="J485" i="5"/>
  <c r="H497" i="7" s="1"/>
  <c r="G497" i="7"/>
  <c r="J223" i="5"/>
  <c r="H235" i="7" s="1"/>
  <c r="G235" i="7"/>
  <c r="J191" i="5"/>
  <c r="H203" i="7" s="1"/>
  <c r="G203" i="7"/>
  <c r="I112" i="7"/>
  <c r="G413" i="7"/>
  <c r="S474" i="7"/>
  <c r="BJ237" i="5"/>
  <c r="K165" i="7"/>
  <c r="V430" i="5"/>
  <c r="BG17" i="5"/>
  <c r="K477" i="7"/>
  <c r="W37" i="5"/>
  <c r="W625" i="5"/>
  <c r="K427" i="7"/>
  <c r="W583" i="5"/>
  <c r="L595" i="7"/>
  <c r="BG646" i="5"/>
  <c r="BG116" i="5"/>
  <c r="V417" i="5"/>
  <c r="V615" i="5"/>
  <c r="K627" i="7"/>
  <c r="G665" i="7"/>
  <c r="BJ250" i="5"/>
  <c r="BG189" i="5"/>
  <c r="AO316" i="5"/>
  <c r="R328" i="7"/>
  <c r="N311" i="5"/>
  <c r="S512" i="7"/>
  <c r="S656" i="7"/>
  <c r="S374" i="7"/>
  <c r="AU325" i="5"/>
  <c r="T337" i="7"/>
  <c r="S297" i="7"/>
  <c r="S174" i="7"/>
  <c r="AU297" i="5"/>
  <c r="T309" i="7"/>
  <c r="S309" i="7"/>
  <c r="O312" i="5"/>
  <c r="J324" i="7" s="1"/>
  <c r="J267" i="5"/>
  <c r="H279" i="7" s="1"/>
  <c r="G279" i="7"/>
  <c r="AU408" i="5"/>
  <c r="T420" i="7"/>
  <c r="S420" i="7"/>
  <c r="O341" i="5"/>
  <c r="J353" i="7" s="1"/>
  <c r="I353" i="7"/>
  <c r="G363" i="7"/>
  <c r="V191" i="5"/>
  <c r="N191" i="5"/>
  <c r="O349" i="5"/>
  <c r="J361" i="7" s="1"/>
  <c r="I361" i="7"/>
  <c r="J562" i="5"/>
  <c r="H574" i="7" s="1"/>
  <c r="G574" i="7"/>
  <c r="BG362" i="5"/>
  <c r="I160" i="7"/>
  <c r="V454" i="5"/>
  <c r="V461" i="5"/>
  <c r="W526" i="5"/>
  <c r="W451" i="5"/>
  <c r="BG58" i="5"/>
  <c r="BJ51" i="5"/>
  <c r="V355" i="5"/>
  <c r="W355" i="5"/>
  <c r="L367" i="7"/>
  <c r="K179" i="7"/>
  <c r="W646" i="5"/>
  <c r="W508" i="5"/>
  <c r="V480" i="5"/>
  <c r="BJ39" i="5"/>
  <c r="BG470" i="5"/>
  <c r="G528" i="7"/>
  <c r="S641" i="7"/>
  <c r="J301" i="5"/>
  <c r="H313" i="7" s="1"/>
  <c r="G313" i="7"/>
  <c r="AU397" i="5"/>
  <c r="T409" i="7"/>
  <c r="S409" i="7"/>
  <c r="J464" i="5"/>
  <c r="H476" i="7" s="1"/>
  <c r="G476" i="7"/>
  <c r="AU543" i="5"/>
  <c r="T555" i="7"/>
  <c r="S555" i="7"/>
  <c r="I346" i="7"/>
  <c r="O407" i="5"/>
  <c r="AU298" i="5"/>
  <c r="T310" i="7"/>
  <c r="S310" i="7"/>
  <c r="AU386" i="5"/>
  <c r="T398" i="7"/>
  <c r="S398" i="7"/>
  <c r="O365" i="5"/>
  <c r="J377" i="7" s="1"/>
  <c r="I377" i="7"/>
  <c r="W506" i="5"/>
  <c r="K518" i="7"/>
  <c r="K359" i="7"/>
  <c r="W347" i="5"/>
  <c r="AU581" i="5"/>
  <c r="T593" i="7"/>
  <c r="S593" i="7"/>
  <c r="Q55" i="7"/>
  <c r="AO43" i="5"/>
  <c r="R55" i="7"/>
  <c r="Q239" i="7"/>
  <c r="AO227" i="5"/>
  <c r="R239" i="7"/>
  <c r="AO411" i="5"/>
  <c r="R423" i="7"/>
  <c r="Q423" i="7"/>
  <c r="Q631" i="7"/>
  <c r="AO619" i="5"/>
  <c r="R631" i="7"/>
  <c r="J271" i="5"/>
  <c r="H283" i="7" s="1"/>
  <c r="G283" i="7"/>
  <c r="BA237" i="5"/>
  <c r="V249" i="7"/>
  <c r="U249" i="7"/>
  <c r="AU594" i="5"/>
  <c r="T606" i="7"/>
  <c r="S606" i="7"/>
  <c r="J473" i="5"/>
  <c r="H485" i="7" s="1"/>
  <c r="G485" i="7"/>
  <c r="J322" i="5"/>
  <c r="H334" i="7" s="1"/>
  <c r="G334" i="7"/>
  <c r="V182" i="5"/>
  <c r="N182" i="5"/>
  <c r="V229" i="5"/>
  <c r="N229" i="5"/>
  <c r="BG184" i="5"/>
  <c r="BG381" i="5"/>
  <c r="I350" i="7"/>
  <c r="S285" i="7"/>
  <c r="N126" i="5"/>
  <c r="AU613" i="5"/>
  <c r="T625" i="7"/>
  <c r="S625" i="7"/>
  <c r="AO51" i="5"/>
  <c r="R63" i="7"/>
  <c r="Q63" i="7"/>
  <c r="AO243" i="5"/>
  <c r="R255" i="7"/>
  <c r="Q255" i="7"/>
  <c r="AO475" i="5"/>
  <c r="R487" i="7"/>
  <c r="Q487" i="7"/>
  <c r="AO390" i="5"/>
  <c r="R402" i="7"/>
  <c r="Q402" i="7"/>
  <c r="V134" i="5"/>
  <c r="N134" i="5"/>
  <c r="BG38" i="5"/>
  <c r="BA262" i="5"/>
  <c r="V274" i="7"/>
  <c r="U274" i="7"/>
  <c r="BA624" i="5"/>
  <c r="V636" i="7"/>
  <c r="U636" i="7"/>
  <c r="AO67" i="5"/>
  <c r="R79" i="7"/>
  <c r="Q79" i="7"/>
  <c r="Q311" i="7"/>
  <c r="AO299" i="5"/>
  <c r="R311" i="7"/>
  <c r="AO491" i="5"/>
  <c r="R503" i="7"/>
  <c r="Q503" i="7"/>
  <c r="BA272" i="5"/>
  <c r="V284" i="7"/>
  <c r="U284" i="7"/>
  <c r="BA10" i="5"/>
  <c r="V22" i="7"/>
  <c r="U22" i="7"/>
  <c r="O362" i="5"/>
  <c r="J374" i="7" s="1"/>
  <c r="I374" i="7"/>
  <c r="J372" i="5"/>
  <c r="G384" i="7"/>
  <c r="J142" i="5"/>
  <c r="H154" i="7" s="1"/>
  <c r="G154" i="7"/>
  <c r="J245" i="5"/>
  <c r="H257" i="7" s="1"/>
  <c r="G257" i="7"/>
  <c r="V86" i="5"/>
  <c r="N86" i="5"/>
  <c r="J126" i="5"/>
  <c r="H138" i="7" s="1"/>
  <c r="J166" i="5"/>
  <c r="H178" i="7" s="1"/>
  <c r="G178" i="7"/>
  <c r="S437" i="7"/>
  <c r="G477" i="7"/>
  <c r="AU627" i="5"/>
  <c r="T639" i="7"/>
  <c r="S639" i="7"/>
  <c r="AO307" i="5"/>
  <c r="R319" i="7"/>
  <c r="Q319" i="7"/>
  <c r="AO499" i="5"/>
  <c r="R511" i="7"/>
  <c r="Q511" i="7"/>
  <c r="S271" i="7"/>
  <c r="AU259" i="5"/>
  <c r="T271" i="7"/>
  <c r="AU30" i="5"/>
  <c r="T42" i="7"/>
  <c r="S42" i="7"/>
  <c r="AU638" i="5"/>
  <c r="T650" i="7"/>
  <c r="S650" i="7"/>
  <c r="J205" i="5"/>
  <c r="H217" i="7" s="1"/>
  <c r="G217" i="7"/>
  <c r="V245" i="5"/>
  <c r="N245" i="5"/>
  <c r="BJ245" i="5" s="1"/>
  <c r="V261" i="5"/>
  <c r="N261" i="5"/>
  <c r="K223" i="7"/>
  <c r="BJ275" i="5"/>
  <c r="BG366" i="5"/>
  <c r="V336" i="5"/>
  <c r="K348" i="7"/>
  <c r="BJ108" i="5"/>
  <c r="K334" i="7"/>
  <c r="S549" i="7"/>
  <c r="N506" i="5"/>
  <c r="S326" i="7"/>
  <c r="S506" i="7"/>
  <c r="S378" i="7"/>
  <c r="O537" i="5"/>
  <c r="I549" i="7"/>
  <c r="G643" i="7"/>
  <c r="AO123" i="5"/>
  <c r="R135" i="7"/>
  <c r="Q135" i="7"/>
  <c r="Q327" i="7"/>
  <c r="AO315" i="5"/>
  <c r="R327" i="7"/>
  <c r="AO515" i="5"/>
  <c r="R527" i="7"/>
  <c r="Q527" i="7"/>
  <c r="AU417" i="5"/>
  <c r="T429" i="7"/>
  <c r="S429" i="7"/>
  <c r="BA203" i="5"/>
  <c r="V215" i="7"/>
  <c r="U215" i="7"/>
  <c r="V205" i="5"/>
  <c r="N205" i="5"/>
  <c r="J110" i="5"/>
  <c r="H122" i="7" s="1"/>
  <c r="G122" i="7"/>
  <c r="W495" i="5"/>
  <c r="BJ269" i="5"/>
  <c r="I530" i="7"/>
  <c r="Y530" i="7" s="1"/>
  <c r="BG295" i="5"/>
  <c r="BG420" i="5"/>
  <c r="BG547" i="5"/>
  <c r="BJ404" i="5"/>
  <c r="BJ34" i="5"/>
  <c r="S636" i="7"/>
  <c r="S347" i="7"/>
  <c r="AU549" i="5"/>
  <c r="T561" i="7"/>
  <c r="S561" i="7"/>
  <c r="AU635" i="5"/>
  <c r="T647" i="7"/>
  <c r="S647" i="7"/>
  <c r="AO19" i="5"/>
  <c r="R31" i="7"/>
  <c r="Q31" i="7"/>
  <c r="Q143" i="7"/>
  <c r="AO131" i="5"/>
  <c r="R143" i="7"/>
  <c r="AO387" i="5"/>
  <c r="R399" i="7"/>
  <c r="Q399" i="7"/>
  <c r="AO523" i="5"/>
  <c r="R535" i="7"/>
  <c r="Q535" i="7"/>
  <c r="S384" i="7"/>
  <c r="AU372" i="5"/>
  <c r="T384" i="7"/>
  <c r="AU554" i="5"/>
  <c r="T566" i="7"/>
  <c r="S566" i="7"/>
  <c r="H455" i="7"/>
  <c r="G455" i="7"/>
  <c r="V253" i="5"/>
  <c r="N253" i="5"/>
  <c r="V110" i="5"/>
  <c r="N110" i="5"/>
  <c r="W255" i="5"/>
  <c r="L267" i="7"/>
  <c r="BJ353" i="5"/>
  <c r="BJ388" i="5"/>
  <c r="W629" i="5"/>
  <c r="BJ85" i="5"/>
  <c r="BG39" i="5"/>
  <c r="BG286" i="5"/>
  <c r="V493" i="5"/>
  <c r="BJ71" i="5"/>
  <c r="BG170" i="5"/>
  <c r="BG298" i="5"/>
  <c r="N553" i="5"/>
  <c r="BJ553" i="5" s="1"/>
  <c r="S546" i="7"/>
  <c r="S528" i="7"/>
  <c r="BG465" i="5"/>
  <c r="BG271" i="5"/>
  <c r="BJ81" i="5"/>
  <c r="G631" i="7"/>
  <c r="I319" i="7"/>
  <c r="G516" i="7"/>
  <c r="S379" i="7"/>
  <c r="AU288" i="5"/>
  <c r="T300" i="7"/>
  <c r="S300" i="7"/>
  <c r="AU565" i="5"/>
  <c r="T577" i="7"/>
  <c r="S577" i="7"/>
  <c r="AO27" i="5"/>
  <c r="R39" i="7"/>
  <c r="Q39" i="7"/>
  <c r="Q167" i="7"/>
  <c r="AO155" i="5"/>
  <c r="R167" i="7"/>
  <c r="AO395" i="5"/>
  <c r="R407" i="7"/>
  <c r="Q407" i="7"/>
  <c r="AO539" i="5"/>
  <c r="R551" i="7"/>
  <c r="Q551" i="7"/>
  <c r="AO213" i="5"/>
  <c r="R225" i="7"/>
  <c r="Q225" i="7"/>
  <c r="O180" i="5"/>
  <c r="J192" i="7" s="1"/>
  <c r="I192" i="7"/>
  <c r="V150" i="5"/>
  <c r="N150" i="5"/>
  <c r="BG88" i="5"/>
  <c r="K30" i="7"/>
  <c r="W375" i="5"/>
  <c r="BG18" i="5"/>
  <c r="W547" i="5"/>
  <c r="V475" i="5"/>
  <c r="BG464" i="5"/>
  <c r="BG128" i="5"/>
  <c r="O128" i="5"/>
  <c r="J140" i="7" s="1"/>
  <c r="S263" i="7"/>
  <c r="AU312" i="5"/>
  <c r="T324" i="7"/>
  <c r="S324" i="7"/>
  <c r="AU573" i="5"/>
  <c r="T585" i="7"/>
  <c r="S585" i="7"/>
  <c r="AU651" i="5"/>
  <c r="T663" i="7"/>
  <c r="S663" i="7"/>
  <c r="AO35" i="5"/>
  <c r="R47" i="7"/>
  <c r="Q47" i="7"/>
  <c r="Q231" i="7"/>
  <c r="AO219" i="5"/>
  <c r="R231" i="7"/>
  <c r="AO403" i="5"/>
  <c r="R415" i="7"/>
  <c r="Q415" i="7"/>
  <c r="Q591" i="7"/>
  <c r="AO579" i="5"/>
  <c r="R591" i="7"/>
  <c r="BA99" i="5"/>
  <c r="V111" i="7"/>
  <c r="U111" i="7"/>
  <c r="AU387" i="5"/>
  <c r="T399" i="7"/>
  <c r="S399" i="7"/>
  <c r="BA7" i="5"/>
  <c r="V19" i="7"/>
  <c r="U19" i="7"/>
  <c r="I506" i="7"/>
  <c r="O314" i="5"/>
  <c r="I326" i="7"/>
  <c r="J182" i="5"/>
  <c r="H194" i="7" s="1"/>
  <c r="G194" i="7"/>
  <c r="V197" i="5"/>
  <c r="N197" i="5"/>
  <c r="I209" i="7" s="1"/>
  <c r="BG369" i="5"/>
  <c r="AU489" i="5"/>
  <c r="T501" i="7"/>
  <c r="S501" i="7"/>
  <c r="AO437" i="5"/>
  <c r="R449" i="7"/>
  <c r="Q449" i="7"/>
  <c r="BA389" i="5"/>
  <c r="V401" i="7"/>
  <c r="U401" i="7"/>
  <c r="AU454" i="5"/>
  <c r="T466" i="7"/>
  <c r="S466" i="7"/>
  <c r="J604" i="5"/>
  <c r="H616" i="7"/>
  <c r="G616" i="7"/>
  <c r="J321" i="5"/>
  <c r="H333" i="7" s="1"/>
  <c r="G333" i="7"/>
  <c r="AU546" i="5"/>
  <c r="T558" i="7"/>
  <c r="S558" i="7"/>
  <c r="O437" i="5"/>
  <c r="J449" i="7" s="1"/>
  <c r="I449" i="7"/>
  <c r="BJ463" i="5"/>
  <c r="AU496" i="5"/>
  <c r="T508" i="7"/>
  <c r="S508" i="7"/>
  <c r="Q145" i="7"/>
  <c r="AO133" i="5"/>
  <c r="R145" i="7"/>
  <c r="AU392" i="5"/>
  <c r="T404" i="7"/>
  <c r="S404" i="7"/>
  <c r="AU474" i="5"/>
  <c r="T486" i="7"/>
  <c r="S486" i="7"/>
  <c r="O650" i="5"/>
  <c r="J662" i="7" s="1"/>
  <c r="I662" i="7"/>
  <c r="O364" i="5"/>
  <c r="J376" i="7" s="1"/>
  <c r="I376" i="7"/>
  <c r="BA522" i="5"/>
  <c r="V534" i="7"/>
  <c r="U534" i="7"/>
  <c r="BA630" i="5"/>
  <c r="V642" i="7"/>
  <c r="U642" i="7"/>
  <c r="BJ352" i="5"/>
  <c r="BJ252" i="5"/>
  <c r="BJ90" i="5"/>
  <c r="S617" i="7"/>
  <c r="S484" i="7"/>
  <c r="BG238" i="5"/>
  <c r="BG22" i="5"/>
  <c r="J499" i="5"/>
  <c r="H511" i="7" s="1"/>
  <c r="G511" i="7"/>
  <c r="BA24" i="5"/>
  <c r="V36" i="7"/>
  <c r="U36" i="7"/>
  <c r="J395" i="5"/>
  <c r="G407" i="7"/>
  <c r="J502" i="5"/>
  <c r="H514" i="7" s="1"/>
  <c r="G514" i="7"/>
  <c r="AU349" i="5"/>
  <c r="T361" i="7"/>
  <c r="S361" i="7"/>
  <c r="S666" i="7"/>
  <c r="AU654" i="5"/>
  <c r="T666" i="7"/>
  <c r="BA36" i="5"/>
  <c r="V48" i="7"/>
  <c r="U48" i="7"/>
  <c r="O369" i="5"/>
  <c r="J381" i="7" s="1"/>
  <c r="I381" i="7"/>
  <c r="AU451" i="5"/>
  <c r="T463" i="7"/>
  <c r="S463" i="7"/>
  <c r="S544" i="7"/>
  <c r="AU532" i="5"/>
  <c r="T544" i="7"/>
  <c r="AU632" i="5"/>
  <c r="T644" i="7"/>
  <c r="S644" i="7"/>
  <c r="V563" i="5"/>
  <c r="BJ589" i="5"/>
  <c r="S597" i="7"/>
  <c r="BJ181" i="5"/>
  <c r="BJ380" i="5"/>
  <c r="BJ598" i="5"/>
  <c r="BJ411" i="5"/>
  <c r="G555" i="7"/>
  <c r="BA362" i="5"/>
  <c r="V374" i="7"/>
  <c r="U374" i="7"/>
  <c r="J574" i="5"/>
  <c r="H586" i="7" s="1"/>
  <c r="G586" i="7"/>
  <c r="O376" i="5"/>
  <c r="J388" i="7" s="1"/>
  <c r="I388" i="7"/>
  <c r="J491" i="5"/>
  <c r="H503" i="7" s="1"/>
  <c r="G503" i="7"/>
  <c r="O567" i="5"/>
  <c r="J579" i="7" s="1"/>
  <c r="I579" i="7"/>
  <c r="BA638" i="5"/>
  <c r="V650" i="7"/>
  <c r="U650" i="7"/>
  <c r="BJ88" i="5"/>
  <c r="K545" i="7"/>
  <c r="W120" i="5"/>
  <c r="W11" i="5"/>
  <c r="V544" i="5"/>
  <c r="W544" i="5"/>
  <c r="BG103" i="5"/>
  <c r="BG504" i="5"/>
  <c r="BG162" i="5"/>
  <c r="BG638" i="5"/>
  <c r="G298" i="7"/>
  <c r="I35" i="7"/>
  <c r="BG173" i="5"/>
  <c r="BG153" i="5"/>
  <c r="S535" i="7"/>
  <c r="AU420" i="5"/>
  <c r="T432" i="7"/>
  <c r="S432" i="7"/>
  <c r="G550" i="7"/>
  <c r="AU414" i="5"/>
  <c r="T426" i="7"/>
  <c r="S426" i="7"/>
  <c r="AU520" i="5"/>
  <c r="T532" i="7"/>
  <c r="S532" i="7"/>
  <c r="AU578" i="5"/>
  <c r="T590" i="7"/>
  <c r="S590" i="7"/>
  <c r="Q81" i="7"/>
  <c r="AO69" i="5"/>
  <c r="R81" i="7"/>
  <c r="AU396" i="5"/>
  <c r="T408" i="7"/>
  <c r="S408" i="7"/>
  <c r="J399" i="5"/>
  <c r="H411" i="7" s="1"/>
  <c r="G411" i="7"/>
  <c r="W216" i="5"/>
  <c r="W612" i="5"/>
  <c r="BJ381" i="5"/>
  <c r="BJ364" i="5"/>
  <c r="BG160" i="5"/>
  <c r="BG400" i="5"/>
  <c r="BJ542" i="5"/>
  <c r="Q364" i="7"/>
  <c r="J434" i="7"/>
  <c r="I434" i="7"/>
  <c r="J425" i="5"/>
  <c r="H437" i="7" s="1"/>
  <c r="G437" i="7"/>
  <c r="O489" i="5"/>
  <c r="J501" i="7" s="1"/>
  <c r="BA605" i="5"/>
  <c r="V617" i="7"/>
  <c r="U617" i="7"/>
  <c r="J308" i="5"/>
  <c r="H320" i="7" s="1"/>
  <c r="G320" i="7"/>
  <c r="O286" i="5"/>
  <c r="I298" i="7"/>
  <c r="AU402" i="5"/>
  <c r="T414" i="7"/>
  <c r="S414" i="7"/>
  <c r="J285" i="5"/>
  <c r="H297" i="7" s="1"/>
  <c r="G297" i="7"/>
  <c r="Y297" i="7" s="1"/>
  <c r="J377" i="5"/>
  <c r="H389" i="7" s="1"/>
  <c r="G389" i="7"/>
  <c r="J347" i="5"/>
  <c r="H359" i="7" s="1"/>
  <c r="G359" i="7"/>
  <c r="O219" i="5"/>
  <c r="J231" i="7"/>
  <c r="I231" i="7"/>
  <c r="AU547" i="5"/>
  <c r="T559" i="7"/>
  <c r="S559" i="7"/>
  <c r="W628" i="5"/>
  <c r="W571" i="5"/>
  <c r="W312" i="5"/>
  <c r="W655" i="5"/>
  <c r="L667" i="7"/>
  <c r="W653" i="5"/>
  <c r="W322" i="5"/>
  <c r="W640" i="5"/>
  <c r="W448" i="5"/>
  <c r="BJ321" i="5"/>
  <c r="W121" i="5"/>
  <c r="K68" i="7"/>
  <c r="W190" i="5"/>
  <c r="K413" i="7"/>
  <c r="W433" i="5"/>
  <c r="K462" i="7"/>
  <c r="K601" i="7"/>
  <c r="BJ52" i="5"/>
  <c r="BJ333" i="5"/>
  <c r="BG135" i="5"/>
  <c r="I242" i="7"/>
  <c r="Y242" i="7" s="1"/>
  <c r="I333" i="7"/>
  <c r="BJ561" i="5"/>
  <c r="BJ240" i="5"/>
  <c r="BJ496" i="5"/>
  <c r="BJ256" i="5"/>
  <c r="BJ399" i="5"/>
  <c r="BG102" i="5"/>
  <c r="BG266" i="5"/>
  <c r="S464" i="7"/>
  <c r="I372" i="7"/>
  <c r="I391" i="7"/>
  <c r="O16" i="5"/>
  <c r="J28" i="7" s="1"/>
  <c r="I28" i="7"/>
  <c r="BA427" i="5"/>
  <c r="V439" i="7"/>
  <c r="U439" i="7"/>
  <c r="I279" i="7"/>
  <c r="Y279" i="7" s="1"/>
  <c r="J496" i="5"/>
  <c r="H508" i="7" s="1"/>
  <c r="G508" i="7"/>
  <c r="AU313" i="5"/>
  <c r="T325" i="7"/>
  <c r="S325" i="7"/>
  <c r="H434" i="7"/>
  <c r="G434" i="7"/>
  <c r="Y434" i="7" s="1"/>
  <c r="J592" i="5"/>
  <c r="H604" i="7" s="1"/>
  <c r="G604" i="7"/>
  <c r="S591" i="7"/>
  <c r="AU579" i="5"/>
  <c r="T591" i="7"/>
  <c r="W596" i="5"/>
  <c r="BG34" i="5"/>
  <c r="W395" i="5"/>
  <c r="L407" i="7"/>
  <c r="BJ129" i="5"/>
  <c r="BG268" i="5"/>
  <c r="W252" i="5"/>
  <c r="W165" i="5"/>
  <c r="W458" i="5"/>
  <c r="W279" i="5"/>
  <c r="W321" i="5"/>
  <c r="L333" i="7"/>
  <c r="BG269" i="5"/>
  <c r="BG180" i="5"/>
  <c r="BG360" i="5"/>
  <c r="V642" i="5"/>
  <c r="N501" i="5"/>
  <c r="I513" i="7" s="1"/>
  <c r="AU243" i="5"/>
  <c r="T255" i="7"/>
  <c r="BJ118" i="5"/>
  <c r="O485" i="5"/>
  <c r="J497" i="7" s="1"/>
  <c r="I497" i="7"/>
  <c r="J433" i="5"/>
  <c r="H445" i="7" s="1"/>
  <c r="O451" i="5"/>
  <c r="J463" i="7" s="1"/>
  <c r="I463" i="7"/>
  <c r="AO242" i="5"/>
  <c r="R254" i="7"/>
  <c r="Q254" i="7"/>
  <c r="AU336" i="5"/>
  <c r="T348" i="7"/>
  <c r="S348" i="7"/>
  <c r="AU427" i="5"/>
  <c r="T439" i="7"/>
  <c r="S439" i="7"/>
  <c r="J506" i="5"/>
  <c r="H518" i="7" s="1"/>
  <c r="J355" i="5"/>
  <c r="H367" i="7" s="1"/>
  <c r="G367" i="7"/>
  <c r="O627" i="5"/>
  <c r="J639" i="7" s="1"/>
  <c r="I639" i="7"/>
  <c r="AU610" i="5"/>
  <c r="T622" i="7"/>
  <c r="S622" i="7"/>
  <c r="K435" i="7"/>
  <c r="W423" i="5"/>
  <c r="BG275" i="5"/>
  <c r="AU439" i="5"/>
  <c r="T451" i="7"/>
  <c r="S451" i="7"/>
  <c r="Q602" i="7"/>
  <c r="AO590" i="5"/>
  <c r="R602" i="7"/>
  <c r="W392" i="5"/>
  <c r="K468" i="7"/>
  <c r="BG299" i="5"/>
  <c r="J472" i="5"/>
  <c r="H484" i="7" s="1"/>
  <c r="G484" i="7"/>
  <c r="AU332" i="5"/>
  <c r="T344" i="7"/>
  <c r="S344" i="7"/>
  <c r="AU552" i="5"/>
  <c r="T564" i="7"/>
  <c r="S564" i="7"/>
  <c r="AU311" i="5"/>
  <c r="T323" i="7"/>
  <c r="S323" i="7"/>
  <c r="Q586" i="7"/>
  <c r="AO574" i="5"/>
  <c r="R586" i="7"/>
  <c r="Q394" i="7"/>
  <c r="AO382" i="5"/>
  <c r="R394" i="7"/>
  <c r="AO230" i="5"/>
  <c r="R242" i="7"/>
  <c r="Q242" i="7"/>
  <c r="BA73" i="5"/>
  <c r="V85" i="7"/>
  <c r="U85" i="7"/>
  <c r="AU623" i="5"/>
  <c r="T635" i="7"/>
  <c r="S635" i="7"/>
  <c r="J646" i="5"/>
  <c r="H658" i="7" s="1"/>
  <c r="G658" i="7"/>
  <c r="O102" i="5"/>
  <c r="J114" i="7" s="1"/>
  <c r="I114" i="7"/>
  <c r="J410" i="5"/>
  <c r="H422" i="7" s="1"/>
  <c r="G422" i="7"/>
  <c r="AU553" i="5"/>
  <c r="T565" i="7"/>
  <c r="S565" i="7"/>
  <c r="AU485" i="5"/>
  <c r="T497" i="7"/>
  <c r="S497" i="7"/>
  <c r="J553" i="5"/>
  <c r="H565" i="7" s="1"/>
  <c r="G565" i="7"/>
  <c r="W556" i="5"/>
  <c r="BJ75" i="5"/>
  <c r="BG328" i="5"/>
  <c r="V7" i="5"/>
  <c r="BG181" i="5"/>
  <c r="BJ656" i="5"/>
  <c r="K116" i="7"/>
  <c r="BJ460" i="5"/>
  <c r="K103" i="7"/>
  <c r="BG71" i="5"/>
  <c r="W613" i="5"/>
  <c r="L625" i="7"/>
  <c r="K643" i="7"/>
  <c r="K399" i="7"/>
  <c r="V530" i="5"/>
  <c r="K542" i="7"/>
  <c r="V540" i="5"/>
  <c r="K552" i="7"/>
  <c r="BJ54" i="5"/>
  <c r="I349" i="7"/>
  <c r="S536" i="7"/>
  <c r="I531" i="7"/>
  <c r="N423" i="5"/>
  <c r="BG423" i="5" s="1"/>
  <c r="S634" i="7"/>
  <c r="S471" i="7"/>
  <c r="J494" i="5"/>
  <c r="H506" i="7" s="1"/>
  <c r="G506" i="7"/>
  <c r="BA29" i="5"/>
  <c r="V41" i="7"/>
  <c r="U41" i="7"/>
  <c r="O554" i="5"/>
  <c r="J566" i="7" s="1"/>
  <c r="I566" i="7"/>
  <c r="J314" i="5"/>
  <c r="H326" i="7" s="1"/>
  <c r="G326" i="7"/>
  <c r="AO550" i="5"/>
  <c r="R562" i="7"/>
  <c r="Q562" i="7"/>
  <c r="Q386" i="7"/>
  <c r="AO374" i="5"/>
  <c r="R386" i="7"/>
  <c r="Q234" i="7"/>
  <c r="AO222" i="5"/>
  <c r="R234" i="7"/>
  <c r="BA218" i="5"/>
  <c r="V230" i="7"/>
  <c r="U230" i="7"/>
  <c r="AU631" i="5"/>
  <c r="T643" i="7"/>
  <c r="S643" i="7"/>
  <c r="J482" i="5"/>
  <c r="H494" i="7" s="1"/>
  <c r="G494" i="7"/>
  <c r="AU593" i="5"/>
  <c r="T605" i="7"/>
  <c r="S605" i="7"/>
  <c r="S527" i="7"/>
  <c r="AU515" i="5"/>
  <c r="T527" i="7"/>
  <c r="BJ471" i="5"/>
  <c r="S658" i="7"/>
  <c r="BG82" i="5"/>
  <c r="BG202" i="5"/>
  <c r="BJ439" i="5"/>
  <c r="BG656" i="5"/>
  <c r="W332" i="5"/>
  <c r="W460" i="5"/>
  <c r="W116" i="5"/>
  <c r="L128" i="7"/>
  <c r="W483" i="5"/>
  <c r="W622" i="5"/>
  <c r="L634" i="7"/>
  <c r="K397" i="7"/>
  <c r="BG472" i="5"/>
  <c r="V424" i="5"/>
  <c r="K436" i="7"/>
  <c r="V531" i="5"/>
  <c r="W531" i="5"/>
  <c r="L543" i="7"/>
  <c r="BG428" i="5"/>
  <c r="BG598" i="5"/>
  <c r="AO255" i="5"/>
  <c r="R267" i="7"/>
  <c r="U556" i="7"/>
  <c r="AU572" i="5"/>
  <c r="T584" i="7"/>
  <c r="S584" i="7"/>
  <c r="BA34" i="5"/>
  <c r="V46" i="7"/>
  <c r="U46" i="7"/>
  <c r="BA461" i="5"/>
  <c r="V473" i="7"/>
  <c r="U473" i="7"/>
  <c r="G630" i="7"/>
  <c r="AO510" i="5"/>
  <c r="R522" i="7"/>
  <c r="Q522" i="7"/>
  <c r="Q362" i="7"/>
  <c r="AO350" i="5"/>
  <c r="R362" i="7"/>
  <c r="Q210" i="7"/>
  <c r="AO198" i="5"/>
  <c r="R210" i="7"/>
  <c r="BA197" i="5"/>
  <c r="V209" i="7"/>
  <c r="U209" i="7"/>
  <c r="V462" i="5"/>
  <c r="N462" i="5"/>
  <c r="BG233" i="5"/>
  <c r="BG612" i="5"/>
  <c r="W119" i="5"/>
  <c r="W82" i="5"/>
  <c r="BG660" i="5"/>
  <c r="BJ202" i="5"/>
  <c r="BG622" i="5"/>
  <c r="K614" i="7"/>
  <c r="K391" i="7"/>
  <c r="BJ538" i="5"/>
  <c r="K433" i="7"/>
  <c r="K471" i="7"/>
  <c r="V566" i="5"/>
  <c r="W566" i="5"/>
  <c r="BJ283" i="5"/>
  <c r="BG79" i="5"/>
  <c r="BJ38" i="5"/>
  <c r="BG129" i="5"/>
  <c r="G340" i="7"/>
  <c r="N410" i="5"/>
  <c r="BJ410" i="5" s="1"/>
  <c r="G656" i="7"/>
  <c r="G329" i="7"/>
  <c r="J108" i="5"/>
  <c r="H120" i="7" s="1"/>
  <c r="G120" i="7"/>
  <c r="Q482" i="7"/>
  <c r="AO470" i="5"/>
  <c r="R482" i="7"/>
  <c r="AO342" i="5"/>
  <c r="R354" i="7"/>
  <c r="Q354" i="7"/>
  <c r="AO182" i="5"/>
  <c r="R194" i="7"/>
  <c r="Q194" i="7"/>
  <c r="J292" i="5"/>
  <c r="H304" i="7" s="1"/>
  <c r="G304" i="7"/>
  <c r="O632" i="5"/>
  <c r="J644" i="7" s="1"/>
  <c r="I644" i="7"/>
  <c r="AO480" i="5"/>
  <c r="R492" i="7"/>
  <c r="Q492" i="7"/>
  <c r="BA314" i="5"/>
  <c r="V326" i="7"/>
  <c r="U326" i="7"/>
  <c r="BA41" i="5"/>
  <c r="V53" i="7"/>
  <c r="U53" i="7"/>
  <c r="Q250" i="7"/>
  <c r="AO238" i="5"/>
  <c r="R250" i="7"/>
  <c r="AU609" i="5"/>
  <c r="T621" i="7"/>
  <c r="S621" i="7"/>
  <c r="J368" i="5"/>
  <c r="H380" i="7" s="1"/>
  <c r="G380" i="7"/>
  <c r="W244" i="5"/>
  <c r="L256" i="7"/>
  <c r="K596" i="7"/>
  <c r="K405" i="7"/>
  <c r="BJ238" i="5"/>
  <c r="K560" i="7"/>
  <c r="BG214" i="5"/>
  <c r="BJ142" i="5"/>
  <c r="BH656" i="5"/>
  <c r="AU300" i="5"/>
  <c r="T312" i="7"/>
  <c r="S312" i="7"/>
  <c r="BA110" i="5"/>
  <c r="V122" i="7"/>
  <c r="U122" i="7"/>
  <c r="BA497" i="5"/>
  <c r="V509" i="7"/>
  <c r="U509" i="7"/>
  <c r="AU576" i="5"/>
  <c r="T588" i="7"/>
  <c r="S588" i="7"/>
  <c r="AO654" i="5"/>
  <c r="R666" i="7"/>
  <c r="Q666" i="7"/>
  <c r="AO454" i="5"/>
  <c r="R466" i="7"/>
  <c r="Q466" i="7"/>
  <c r="AO334" i="5"/>
  <c r="R346" i="7"/>
  <c r="Q346" i="7"/>
  <c r="AO174" i="5"/>
  <c r="R186" i="7"/>
  <c r="Q186" i="7"/>
  <c r="BA332" i="5"/>
  <c r="V344" i="7"/>
  <c r="U344" i="7"/>
  <c r="J420" i="5"/>
  <c r="H432" i="7" s="1"/>
  <c r="G432" i="7"/>
  <c r="BJ79" i="5"/>
  <c r="K663" i="7"/>
  <c r="W361" i="5"/>
  <c r="K451" i="7"/>
  <c r="BG29" i="5"/>
  <c r="K270" i="7"/>
  <c r="W28" i="5"/>
  <c r="K271" i="7"/>
  <c r="BJ369" i="5"/>
  <c r="W142" i="5"/>
  <c r="BG300" i="5"/>
  <c r="BJ328" i="5"/>
  <c r="K544" i="7"/>
  <c r="K537" i="7"/>
  <c r="V511" i="5"/>
  <c r="BJ511" i="5"/>
  <c r="BJ55" i="5"/>
  <c r="BJ464" i="5"/>
  <c r="G578" i="7"/>
  <c r="AU183" i="5"/>
  <c r="T195" i="7"/>
  <c r="S302" i="7"/>
  <c r="S612" i="7"/>
  <c r="U483" i="7"/>
  <c r="S631" i="7"/>
  <c r="BG281" i="5"/>
  <c r="BJ415" i="5"/>
  <c r="BG222" i="5"/>
  <c r="BJ386" i="5"/>
  <c r="AO508" i="5"/>
  <c r="R520" i="7"/>
  <c r="Q520" i="7"/>
  <c r="AU381" i="5"/>
  <c r="T393" i="7"/>
  <c r="S393" i="7"/>
  <c r="O393" i="5"/>
  <c r="J405" i="7" s="1"/>
  <c r="BA216" i="5"/>
  <c r="V228" i="7"/>
  <c r="U228" i="7"/>
  <c r="J539" i="5"/>
  <c r="H551" i="7"/>
  <c r="G551" i="7"/>
  <c r="J495" i="5"/>
  <c r="H507" i="7" s="1"/>
  <c r="G507" i="7"/>
  <c r="AO606" i="5"/>
  <c r="R618" i="7"/>
  <c r="Q618" i="7"/>
  <c r="Q458" i="7"/>
  <c r="AO446" i="5"/>
  <c r="R458" i="7"/>
  <c r="Q314" i="7"/>
  <c r="AO302" i="5"/>
  <c r="R314" i="7"/>
  <c r="Q106" i="7"/>
  <c r="AO94" i="5"/>
  <c r="R106" i="7"/>
  <c r="S543" i="7"/>
  <c r="AU531" i="5"/>
  <c r="T543" i="7"/>
  <c r="O425" i="5"/>
  <c r="J437" i="7" s="1"/>
  <c r="I437" i="7"/>
  <c r="AU592" i="5"/>
  <c r="T604" i="7"/>
  <c r="S604" i="7"/>
  <c r="Q426" i="7"/>
  <c r="AO414" i="5"/>
  <c r="R426" i="7"/>
  <c r="Q34" i="7"/>
  <c r="AO22" i="5"/>
  <c r="R34" i="7"/>
  <c r="J490" i="5"/>
  <c r="H502" i="7" s="1"/>
  <c r="Z502" i="7" s="1"/>
  <c r="AB502" i="7" s="1"/>
  <c r="G502" i="7"/>
  <c r="BG490" i="5"/>
  <c r="BJ325" i="5"/>
  <c r="BJ135" i="5"/>
  <c r="W202" i="5"/>
  <c r="BG380" i="5"/>
  <c r="W602" i="5"/>
  <c r="L614" i="7"/>
  <c r="BJ82" i="5"/>
  <c r="W410" i="5"/>
  <c r="BJ337" i="5"/>
  <c r="W266" i="5"/>
  <c r="BG226" i="5"/>
  <c r="W412" i="5"/>
  <c r="L424" i="7"/>
  <c r="W251" i="5"/>
  <c r="L263" i="7"/>
  <c r="BJ22" i="5"/>
  <c r="W604" i="5"/>
  <c r="W618" i="5"/>
  <c r="W512" i="5"/>
  <c r="W214" i="5"/>
  <c r="BJ300" i="5"/>
  <c r="K415" i="7"/>
  <c r="BG524" i="5"/>
  <c r="G634" i="7"/>
  <c r="S301" i="7"/>
  <c r="Q256" i="7"/>
  <c r="AO244" i="5"/>
  <c r="R256" i="7"/>
  <c r="BA436" i="5"/>
  <c r="V448" i="7"/>
  <c r="U448" i="7"/>
  <c r="BA268" i="5"/>
  <c r="V280" i="7"/>
  <c r="U280" i="7"/>
  <c r="AU544" i="5"/>
  <c r="T556" i="7"/>
  <c r="S556" i="7"/>
  <c r="G600" i="7"/>
  <c r="AO598" i="5"/>
  <c r="R610" i="7"/>
  <c r="Q610" i="7"/>
  <c r="AO430" i="5"/>
  <c r="R442" i="7"/>
  <c r="Q442" i="7"/>
  <c r="AO286" i="5"/>
  <c r="R298" i="7"/>
  <c r="Q298" i="7"/>
  <c r="O490" i="5"/>
  <c r="J502" i="7" s="1"/>
  <c r="I502" i="7"/>
  <c r="AU364" i="5"/>
  <c r="T376" i="7"/>
  <c r="S376" i="7"/>
  <c r="J337" i="5"/>
  <c r="H349" i="7" s="1"/>
  <c r="G349" i="7"/>
  <c r="Y349" i="7" s="1"/>
  <c r="AO440" i="5"/>
  <c r="R452" i="7"/>
  <c r="Q452" i="7"/>
  <c r="AO104" i="5"/>
  <c r="R116" i="7"/>
  <c r="Q116" i="7"/>
  <c r="Q296" i="7"/>
  <c r="AO284" i="5"/>
  <c r="R296" i="7"/>
  <c r="AO428" i="5"/>
  <c r="R440" i="7"/>
  <c r="Q440" i="7"/>
  <c r="AU241" i="5"/>
  <c r="T253" i="7"/>
  <c r="S253" i="7"/>
  <c r="AO191" i="5"/>
  <c r="R203" i="7"/>
  <c r="Q203" i="7"/>
  <c r="Q283" i="7"/>
  <c r="AO271" i="5"/>
  <c r="R283" i="7"/>
  <c r="Q363" i="7"/>
  <c r="AO351" i="5"/>
  <c r="R363" i="7"/>
  <c r="Q443" i="7"/>
  <c r="AO431" i="5"/>
  <c r="R443" i="7"/>
  <c r="AO511" i="5"/>
  <c r="R523" i="7"/>
  <c r="Q523" i="7"/>
  <c r="AO615" i="5"/>
  <c r="R627" i="7"/>
  <c r="Q627" i="7"/>
  <c r="BA86" i="5"/>
  <c r="V98" i="7"/>
  <c r="U98" i="7"/>
  <c r="AU636" i="5"/>
  <c r="T648" i="7"/>
  <c r="S648" i="7"/>
  <c r="J554" i="5"/>
  <c r="H566" i="7" s="1"/>
  <c r="G566" i="7"/>
  <c r="O644" i="5"/>
  <c r="J656" i="7" s="1"/>
  <c r="Z656" i="7" s="1"/>
  <c r="I656" i="7"/>
  <c r="Y656" i="7" s="1"/>
  <c r="BA344" i="5"/>
  <c r="V356" i="7"/>
  <c r="U356" i="7"/>
  <c r="AU374" i="5"/>
  <c r="T386" i="7"/>
  <c r="S386" i="7"/>
  <c r="BA329" i="5"/>
  <c r="V341" i="7"/>
  <c r="U341" i="7"/>
  <c r="AU591" i="5"/>
  <c r="T603" i="7"/>
  <c r="S603" i="7"/>
  <c r="AU551" i="5"/>
  <c r="T563" i="7"/>
  <c r="S563" i="7"/>
  <c r="BG83" i="5"/>
  <c r="BG252" i="5"/>
  <c r="BJ209" i="5"/>
  <c r="BJ481" i="5"/>
  <c r="S538" i="7"/>
  <c r="BG251" i="5"/>
  <c r="AO357" i="5"/>
  <c r="R369" i="7"/>
  <c r="Q369" i="7"/>
  <c r="AO285" i="5"/>
  <c r="R297" i="7"/>
  <c r="Q297" i="7"/>
  <c r="AO221" i="5"/>
  <c r="R233" i="7"/>
  <c r="Q233" i="7"/>
  <c r="Q161" i="7"/>
  <c r="AO149" i="5"/>
  <c r="R161" i="7"/>
  <c r="Q73" i="7"/>
  <c r="AO61" i="5"/>
  <c r="R73" i="7"/>
  <c r="AO23" i="5"/>
  <c r="R35" i="7"/>
  <c r="Q35" i="7"/>
  <c r="Q123" i="7"/>
  <c r="AO111" i="5"/>
  <c r="R123" i="7"/>
  <c r="Q396" i="7"/>
  <c r="AO384" i="5"/>
  <c r="R396" i="7"/>
  <c r="AO88" i="5"/>
  <c r="R100" i="7"/>
  <c r="Q100" i="7"/>
  <c r="Q312" i="7"/>
  <c r="AO300" i="5"/>
  <c r="R312" i="7"/>
  <c r="AO444" i="5"/>
  <c r="R456" i="7"/>
  <c r="Q456" i="7"/>
  <c r="Q211" i="7"/>
  <c r="AO199" i="5"/>
  <c r="R211" i="7"/>
  <c r="AO279" i="5"/>
  <c r="R291" i="7"/>
  <c r="Q291" i="7"/>
  <c r="AO367" i="5"/>
  <c r="R379" i="7"/>
  <c r="Q379" i="7"/>
  <c r="AO439" i="5"/>
  <c r="R451" i="7"/>
  <c r="Q451" i="7"/>
  <c r="AO519" i="5"/>
  <c r="R531" i="7"/>
  <c r="Q531" i="7"/>
  <c r="Q635" i="7"/>
  <c r="AO623" i="5"/>
  <c r="R635" i="7"/>
  <c r="AU395" i="5"/>
  <c r="T407" i="7"/>
  <c r="S407" i="7"/>
  <c r="S456" i="7"/>
  <c r="AU444" i="5"/>
  <c r="T456" i="7"/>
  <c r="AU476" i="5"/>
  <c r="T488" i="7"/>
  <c r="S488" i="7"/>
  <c r="AU533" i="5"/>
  <c r="T545" i="7"/>
  <c r="S545" i="7"/>
  <c r="BA416" i="5"/>
  <c r="V428" i="7"/>
  <c r="U428" i="7"/>
  <c r="BA466" i="5"/>
  <c r="V478" i="7"/>
  <c r="U478" i="7"/>
  <c r="AU557" i="5"/>
  <c r="T569" i="7"/>
  <c r="S569" i="7"/>
  <c r="AU502" i="5"/>
  <c r="T514" i="7"/>
  <c r="S514" i="7"/>
  <c r="AU380" i="5"/>
  <c r="T392" i="7"/>
  <c r="S392" i="7"/>
  <c r="AU616" i="5"/>
  <c r="T628" i="7"/>
  <c r="S628" i="7"/>
  <c r="J396" i="5"/>
  <c r="G408" i="7"/>
  <c r="S410" i="7"/>
  <c r="AU398" i="5"/>
  <c r="T410" i="7"/>
  <c r="AU559" i="5"/>
  <c r="T571" i="7"/>
  <c r="S571" i="7"/>
  <c r="AU620" i="5"/>
  <c r="T632" i="7"/>
  <c r="S632" i="7"/>
  <c r="AU426" i="5"/>
  <c r="T438" i="7"/>
  <c r="S438" i="7"/>
  <c r="Q107" i="7"/>
  <c r="AO95" i="5"/>
  <c r="R107" i="7"/>
  <c r="BJ570" i="5"/>
  <c r="AU38" i="5"/>
  <c r="T50" i="7"/>
  <c r="U653" i="7"/>
  <c r="I532" i="7"/>
  <c r="AO349" i="5"/>
  <c r="R361" i="7"/>
  <c r="Q361" i="7"/>
  <c r="AO277" i="5"/>
  <c r="R289" i="7"/>
  <c r="Q289" i="7"/>
  <c r="AO205" i="5"/>
  <c r="R217" i="7"/>
  <c r="Q217" i="7"/>
  <c r="Q153" i="7"/>
  <c r="AO141" i="5"/>
  <c r="R153" i="7"/>
  <c r="Q65" i="7"/>
  <c r="AO53" i="5"/>
  <c r="R65" i="7"/>
  <c r="Q43" i="7"/>
  <c r="AO31" i="5"/>
  <c r="R43" i="7"/>
  <c r="AO127" i="5"/>
  <c r="R139" i="7"/>
  <c r="Q139" i="7"/>
  <c r="BA58" i="5"/>
  <c r="V70" i="7"/>
  <c r="U70" i="7"/>
  <c r="G187" i="7"/>
  <c r="AO648" i="5"/>
  <c r="R660" i="7"/>
  <c r="Q660" i="7"/>
  <c r="AO24" i="5"/>
  <c r="R36" i="7"/>
  <c r="Q36" i="7"/>
  <c r="Q320" i="7"/>
  <c r="AO308" i="5"/>
  <c r="R320" i="7"/>
  <c r="Q488" i="7"/>
  <c r="AO476" i="5"/>
  <c r="R488" i="7"/>
  <c r="BA205" i="5"/>
  <c r="V217" i="7"/>
  <c r="U217" i="7"/>
  <c r="AO207" i="5"/>
  <c r="R219" i="7"/>
  <c r="Q219" i="7"/>
  <c r="Q299" i="7"/>
  <c r="AO287" i="5"/>
  <c r="R299" i="7"/>
  <c r="Q395" i="7"/>
  <c r="AO383" i="5"/>
  <c r="R395" i="7"/>
  <c r="AO447" i="5"/>
  <c r="R459" i="7"/>
  <c r="Q459" i="7"/>
  <c r="AO551" i="5"/>
  <c r="R563" i="7"/>
  <c r="Q563" i="7"/>
  <c r="AO631" i="5"/>
  <c r="R643" i="7"/>
  <c r="Q643" i="7"/>
  <c r="O325" i="5"/>
  <c r="BK325" i="5" s="1"/>
  <c r="I337" i="7"/>
  <c r="Y337" i="7" s="1"/>
  <c r="O561" i="5"/>
  <c r="J573" i="7" s="1"/>
  <c r="I573" i="7"/>
  <c r="I626" i="7"/>
  <c r="BA534" i="5"/>
  <c r="V546" i="7"/>
  <c r="U546" i="7"/>
  <c r="AU566" i="5"/>
  <c r="T578" i="7"/>
  <c r="S578" i="7"/>
  <c r="S623" i="7"/>
  <c r="AU611" i="5"/>
  <c r="T623" i="7"/>
  <c r="AU511" i="5"/>
  <c r="T523" i="7"/>
  <c r="S523" i="7"/>
  <c r="O598" i="5"/>
  <c r="J610" i="7" s="1"/>
  <c r="I610" i="7"/>
  <c r="O274" i="5"/>
  <c r="J286" i="7" s="1"/>
  <c r="I286" i="7"/>
  <c r="J300" i="5"/>
  <c r="H312" i="7"/>
  <c r="G312" i="7"/>
  <c r="BA390" i="5"/>
  <c r="V402" i="7"/>
  <c r="U402" i="7"/>
  <c r="AU574" i="5"/>
  <c r="T586" i="7"/>
  <c r="S586" i="7"/>
  <c r="O595" i="5"/>
  <c r="J607" i="7" s="1"/>
  <c r="S454" i="7"/>
  <c r="AU442" i="5"/>
  <c r="T454" i="7"/>
  <c r="J418" i="5"/>
  <c r="G430" i="7"/>
  <c r="W154" i="5"/>
  <c r="BJ646" i="5"/>
  <c r="BJ95" i="5"/>
  <c r="BJ189" i="5"/>
  <c r="K282" i="7"/>
  <c r="V626" i="5"/>
  <c r="BG626" i="5"/>
  <c r="BG247" i="5"/>
  <c r="BG64" i="5"/>
  <c r="BG502" i="5"/>
  <c r="BJ247" i="5"/>
  <c r="W639" i="5"/>
  <c r="L651" i="7"/>
  <c r="K92" i="7"/>
  <c r="K531" i="7"/>
  <c r="W532" i="5"/>
  <c r="K505" i="7"/>
  <c r="V521" i="5"/>
  <c r="K533" i="7"/>
  <c r="G454" i="7"/>
  <c r="S450" i="7"/>
  <c r="AO341" i="5"/>
  <c r="R353" i="7"/>
  <c r="Q353" i="7"/>
  <c r="AO269" i="5"/>
  <c r="R281" i="7"/>
  <c r="Q281" i="7"/>
  <c r="Q209" i="7"/>
  <c r="AO197" i="5"/>
  <c r="R209" i="7"/>
  <c r="Q129" i="7"/>
  <c r="AO117" i="5"/>
  <c r="R129" i="7"/>
  <c r="Q57" i="7"/>
  <c r="AO45" i="5"/>
  <c r="R57" i="7"/>
  <c r="AO39" i="5"/>
  <c r="R51" i="7"/>
  <c r="Q51" i="7"/>
  <c r="Q147" i="7"/>
  <c r="AO135" i="5"/>
  <c r="R147" i="7"/>
  <c r="Q604" i="7"/>
  <c r="AO592" i="5"/>
  <c r="R604" i="7"/>
  <c r="Q324" i="7"/>
  <c r="AO312" i="5"/>
  <c r="R324" i="7"/>
  <c r="AO100" i="5"/>
  <c r="R112" i="7"/>
  <c r="Q112" i="7"/>
  <c r="AO484" i="5"/>
  <c r="R496" i="7"/>
  <c r="Q496" i="7"/>
  <c r="Q227" i="7"/>
  <c r="AO215" i="5"/>
  <c r="R227" i="7"/>
  <c r="AO311" i="5"/>
  <c r="R323" i="7"/>
  <c r="Q323" i="7"/>
  <c r="Q403" i="7"/>
  <c r="AO391" i="5"/>
  <c r="R403" i="7"/>
  <c r="AO463" i="5"/>
  <c r="R475" i="7"/>
  <c r="Q475" i="7"/>
  <c r="AO559" i="5"/>
  <c r="R571" i="7"/>
  <c r="Q571" i="7"/>
  <c r="AO639" i="5"/>
  <c r="R651" i="7"/>
  <c r="Q651" i="7"/>
  <c r="AU519" i="5"/>
  <c r="T531" i="7"/>
  <c r="S531" i="7"/>
  <c r="AU458" i="5"/>
  <c r="T470" i="7"/>
  <c r="S470" i="7"/>
  <c r="J515" i="5"/>
  <c r="H527" i="7" s="1"/>
  <c r="G527" i="7"/>
  <c r="J265" i="5"/>
  <c r="H277" i="7" s="1"/>
  <c r="G277" i="7"/>
  <c r="J384" i="5"/>
  <c r="H396" i="7" s="1"/>
  <c r="G396" i="7"/>
  <c r="O417" i="5"/>
  <c r="J429" i="7" s="1"/>
  <c r="I429" i="7"/>
  <c r="O208" i="5"/>
  <c r="J220" i="7" s="1"/>
  <c r="I220" i="7"/>
  <c r="O186" i="5"/>
  <c r="J198" i="7" s="1"/>
  <c r="I198" i="7"/>
  <c r="S610" i="7"/>
  <c r="AU598" i="5"/>
  <c r="T610" i="7"/>
  <c r="J572" i="5"/>
  <c r="G584" i="7"/>
  <c r="AU449" i="5"/>
  <c r="T461" i="7"/>
  <c r="S461" i="7"/>
  <c r="O411" i="5"/>
  <c r="J423" i="7" s="1"/>
  <c r="Z423" i="7" s="1"/>
  <c r="AB423" i="7" s="1"/>
  <c r="I423" i="7"/>
  <c r="AO365" i="5"/>
  <c r="R377" i="7"/>
  <c r="Q377" i="7"/>
  <c r="Q305" i="7"/>
  <c r="AO293" i="5"/>
  <c r="R305" i="7"/>
  <c r="AO229" i="5"/>
  <c r="R241" i="7"/>
  <c r="Q241" i="7"/>
  <c r="Q169" i="7"/>
  <c r="AO157" i="5"/>
  <c r="R169" i="7"/>
  <c r="AO77" i="5"/>
  <c r="R89" i="7"/>
  <c r="Q89" i="7"/>
  <c r="Q27" i="7"/>
  <c r="AO15" i="5"/>
  <c r="R27" i="7"/>
  <c r="K200" i="7"/>
  <c r="BJ157" i="5"/>
  <c r="BG606" i="5"/>
  <c r="BJ20" i="5"/>
  <c r="BG77" i="5"/>
  <c r="BJ199" i="5"/>
  <c r="W300" i="5"/>
  <c r="BG46" i="5"/>
  <c r="BJ191" i="5"/>
  <c r="K549" i="7"/>
  <c r="V555" i="5"/>
  <c r="AO333" i="5"/>
  <c r="R345" i="7"/>
  <c r="Q345" i="7"/>
  <c r="AO261" i="5"/>
  <c r="R273" i="7"/>
  <c r="Q273" i="7"/>
  <c r="AO189" i="5"/>
  <c r="R201" i="7"/>
  <c r="Q201" i="7"/>
  <c r="Q121" i="7"/>
  <c r="AO109" i="5"/>
  <c r="R121" i="7"/>
  <c r="Q49" i="7"/>
  <c r="AO37" i="5"/>
  <c r="R49" i="7"/>
  <c r="Q59" i="7"/>
  <c r="AO47" i="5"/>
  <c r="R59" i="7"/>
  <c r="Q155" i="7"/>
  <c r="AO143" i="5"/>
  <c r="R155" i="7"/>
  <c r="Q22" i="7"/>
  <c r="AO10" i="5"/>
  <c r="R22" i="7"/>
  <c r="AO576" i="5"/>
  <c r="R588" i="7"/>
  <c r="Q588" i="7"/>
  <c r="Q292" i="7"/>
  <c r="AO280" i="5"/>
  <c r="R292" i="7"/>
  <c r="AO116" i="5"/>
  <c r="R128" i="7"/>
  <c r="Q128" i="7"/>
  <c r="Q368" i="7"/>
  <c r="AO356" i="5"/>
  <c r="R368" i="7"/>
  <c r="AO500" i="5"/>
  <c r="R512" i="7"/>
  <c r="Q512" i="7"/>
  <c r="Q235" i="7"/>
  <c r="AO223" i="5"/>
  <c r="R235" i="7"/>
  <c r="Q331" i="7"/>
  <c r="AO319" i="5"/>
  <c r="R331" i="7"/>
  <c r="Q411" i="7"/>
  <c r="AO399" i="5"/>
  <c r="R411" i="7"/>
  <c r="AO479" i="5"/>
  <c r="R491" i="7"/>
  <c r="Q491" i="7"/>
  <c r="AO583" i="5"/>
  <c r="R595" i="7"/>
  <c r="Q595" i="7"/>
  <c r="Q659" i="7"/>
  <c r="AO647" i="5"/>
  <c r="R659" i="7"/>
  <c r="BA133" i="5"/>
  <c r="V145" i="7"/>
  <c r="U145" i="7"/>
  <c r="G156" i="7"/>
  <c r="Y156" i="7" s="1"/>
  <c r="O648" i="5"/>
  <c r="J660" i="7" s="1"/>
  <c r="I660" i="7"/>
  <c r="AU601" i="5"/>
  <c r="T613" i="7"/>
  <c r="S613" i="7"/>
  <c r="AU431" i="5"/>
  <c r="T443" i="7"/>
  <c r="S443" i="7"/>
  <c r="O427" i="5"/>
  <c r="J439" i="7" s="1"/>
  <c r="I439" i="7"/>
  <c r="BA540" i="5"/>
  <c r="V552" i="7"/>
  <c r="U552" i="7"/>
  <c r="BA322" i="5"/>
  <c r="V334" i="7"/>
  <c r="U334" i="7"/>
  <c r="O589" i="5"/>
  <c r="J601" i="7" s="1"/>
  <c r="I601" i="7"/>
  <c r="V265" i="5"/>
  <c r="N265" i="5"/>
  <c r="J271" i="7"/>
  <c r="I271" i="7"/>
  <c r="AU575" i="5"/>
  <c r="T587" i="7"/>
  <c r="S587" i="7"/>
  <c r="O430" i="5"/>
  <c r="J442" i="7" s="1"/>
  <c r="I442" i="7"/>
  <c r="G436" i="7"/>
  <c r="BG364" i="5"/>
  <c r="K598" i="7"/>
  <c r="BG246" i="5"/>
  <c r="V500" i="5"/>
  <c r="W500" i="5"/>
  <c r="L512" i="7"/>
  <c r="W286" i="5"/>
  <c r="K331" i="7"/>
  <c r="W595" i="5"/>
  <c r="L607" i="7"/>
  <c r="BJ524" i="5"/>
  <c r="W464" i="5"/>
  <c r="K175" i="7"/>
  <c r="W98" i="5"/>
  <c r="V600" i="5"/>
  <c r="BJ268" i="5"/>
  <c r="BJ319" i="5"/>
  <c r="W14" i="5"/>
  <c r="BJ465" i="5"/>
  <c r="K227" i="7"/>
  <c r="W553" i="5"/>
  <c r="L565" i="7"/>
  <c r="K244" i="7"/>
  <c r="V616" i="5"/>
  <c r="K628" i="7"/>
  <c r="BJ271" i="5"/>
  <c r="BJ153" i="5"/>
  <c r="S530" i="7"/>
  <c r="AO325" i="5"/>
  <c r="R337" i="7"/>
  <c r="Q337" i="7"/>
  <c r="Q265" i="7"/>
  <c r="AO253" i="5"/>
  <c r="R265" i="7"/>
  <c r="Q193" i="7"/>
  <c r="AO181" i="5"/>
  <c r="R193" i="7"/>
  <c r="AO101" i="5"/>
  <c r="R113" i="7"/>
  <c r="Q113" i="7"/>
  <c r="Q41" i="7"/>
  <c r="AO29" i="5"/>
  <c r="R41" i="7"/>
  <c r="Q67" i="7"/>
  <c r="AO55" i="5"/>
  <c r="R67" i="7"/>
  <c r="AO568" i="5"/>
  <c r="R580" i="7"/>
  <c r="Q580" i="7"/>
  <c r="Q268" i="7"/>
  <c r="AO256" i="5"/>
  <c r="R268" i="7"/>
  <c r="Q176" i="7"/>
  <c r="AO164" i="5"/>
  <c r="R176" i="7"/>
  <c r="Q400" i="7"/>
  <c r="AO388" i="5"/>
  <c r="R400" i="7"/>
  <c r="Q592" i="7"/>
  <c r="AO580" i="5"/>
  <c r="R592" i="7"/>
  <c r="BA225" i="5"/>
  <c r="V237" i="7"/>
  <c r="U237" i="7"/>
  <c r="AO151" i="5"/>
  <c r="R163" i="7"/>
  <c r="Q163" i="7"/>
  <c r="Q251" i="7"/>
  <c r="AO239" i="5"/>
  <c r="R251" i="7"/>
  <c r="AO327" i="5"/>
  <c r="R339" i="7"/>
  <c r="Q339" i="7"/>
  <c r="AO407" i="5"/>
  <c r="R419" i="7"/>
  <c r="Q419" i="7"/>
  <c r="AO487" i="5"/>
  <c r="R499" i="7"/>
  <c r="Q499" i="7"/>
  <c r="Q603" i="7"/>
  <c r="AO591" i="5"/>
  <c r="R603" i="7"/>
  <c r="Q667" i="7"/>
  <c r="AO655" i="5"/>
  <c r="R667" i="7"/>
  <c r="BA153" i="5"/>
  <c r="V165" i="7"/>
  <c r="U165" i="7"/>
  <c r="J509" i="5"/>
  <c r="H521" i="7" s="1"/>
  <c r="G521" i="7"/>
  <c r="AU615" i="5"/>
  <c r="T627" i="7"/>
  <c r="S627" i="7"/>
  <c r="AU422" i="5"/>
  <c r="T434" i="7"/>
  <c r="S434" i="7"/>
  <c r="J393" i="5"/>
  <c r="H405" i="7" s="1"/>
  <c r="G405" i="7"/>
  <c r="AU254" i="5"/>
  <c r="T266" i="7"/>
  <c r="S266" i="7"/>
  <c r="BA380" i="5"/>
  <c r="V392" i="7"/>
  <c r="U392" i="7"/>
  <c r="O367" i="5"/>
  <c r="J379" i="7" s="1"/>
  <c r="I379" i="7"/>
  <c r="O512" i="5"/>
  <c r="J524" i="7" s="1"/>
  <c r="I524" i="7"/>
  <c r="S616" i="7"/>
  <c r="AU604" i="5"/>
  <c r="T616" i="7"/>
  <c r="AU434" i="5"/>
  <c r="T446" i="7"/>
  <c r="S446" i="7"/>
  <c r="J454" i="5"/>
  <c r="H466" i="7" s="1"/>
  <c r="G443" i="7"/>
  <c r="BJ286" i="5"/>
  <c r="BJ160" i="5"/>
  <c r="K290" i="7"/>
  <c r="W334" i="5"/>
  <c r="L346" i="7"/>
  <c r="V560" i="5"/>
  <c r="K572" i="7"/>
  <c r="BJ251" i="5"/>
  <c r="BJ281" i="5"/>
  <c r="BJ120" i="5"/>
  <c r="W247" i="5"/>
  <c r="BG415" i="5"/>
  <c r="BG230" i="5"/>
  <c r="K219" i="7"/>
  <c r="W352" i="5"/>
  <c r="W498" i="5"/>
  <c r="BJ327" i="5"/>
  <c r="BG55" i="5"/>
  <c r="BJ295" i="5"/>
  <c r="W130" i="5"/>
  <c r="L142" i="7"/>
  <c r="BG317" i="5"/>
  <c r="K242" i="7"/>
  <c r="K476" i="7"/>
  <c r="K631" i="7"/>
  <c r="K128" i="7"/>
  <c r="K29" i="7"/>
  <c r="W331" i="5"/>
  <c r="K298" i="7"/>
  <c r="K155" i="7"/>
  <c r="K516" i="7"/>
  <c r="BG19" i="5"/>
  <c r="V552" i="5"/>
  <c r="W552" i="5"/>
  <c r="L564" i="7"/>
  <c r="BJ401" i="5"/>
  <c r="BG333" i="5"/>
  <c r="S640" i="7"/>
  <c r="I658" i="7"/>
  <c r="BJ297" i="5"/>
  <c r="BJ185" i="5"/>
  <c r="BG403" i="5"/>
  <c r="BJ554" i="5"/>
  <c r="AO389" i="5"/>
  <c r="R401" i="7"/>
  <c r="Q401" i="7"/>
  <c r="Q321" i="7"/>
  <c r="AO309" i="5"/>
  <c r="R321" i="7"/>
  <c r="AO245" i="5"/>
  <c r="R257" i="7"/>
  <c r="Q257" i="7"/>
  <c r="AO173" i="5"/>
  <c r="R185" i="7"/>
  <c r="Q185" i="7"/>
  <c r="Q105" i="7"/>
  <c r="AO93" i="5"/>
  <c r="R105" i="7"/>
  <c r="Q33" i="7"/>
  <c r="AO21" i="5"/>
  <c r="R33" i="7"/>
  <c r="Q91" i="7"/>
  <c r="AO79" i="5"/>
  <c r="R91" i="7"/>
  <c r="AO512" i="5"/>
  <c r="R524" i="7"/>
  <c r="Q524" i="7"/>
  <c r="AO184" i="5"/>
  <c r="R196" i="7"/>
  <c r="Q196" i="7"/>
  <c r="Q200" i="7"/>
  <c r="AO188" i="5"/>
  <c r="R200" i="7"/>
  <c r="Q408" i="7"/>
  <c r="AO396" i="5"/>
  <c r="R408" i="7"/>
  <c r="Q656" i="7"/>
  <c r="AO644" i="5"/>
  <c r="R656" i="7"/>
  <c r="AU226" i="5"/>
  <c r="T238" i="7"/>
  <c r="S238" i="7"/>
  <c r="Q171" i="7"/>
  <c r="AO159" i="5"/>
  <c r="R171" i="7"/>
  <c r="AO335" i="5"/>
  <c r="R347" i="7"/>
  <c r="Q347" i="7"/>
  <c r="AO415" i="5"/>
  <c r="R427" i="7"/>
  <c r="Q427" i="7"/>
  <c r="Q507" i="7"/>
  <c r="AO495" i="5"/>
  <c r="R507" i="7"/>
  <c r="AO599" i="5"/>
  <c r="R611" i="7"/>
  <c r="Q611" i="7"/>
  <c r="BA80" i="5"/>
  <c r="V92" i="7"/>
  <c r="U92" i="7"/>
  <c r="O463" i="5"/>
  <c r="J475" i="7" s="1"/>
  <c r="AU388" i="5"/>
  <c r="T400" i="7"/>
  <c r="S400" i="7"/>
  <c r="BA264" i="5"/>
  <c r="V276" i="7"/>
  <c r="U276" i="7"/>
  <c r="S498" i="7"/>
  <c r="AU486" i="5"/>
  <c r="T498" i="7"/>
  <c r="BA547" i="5"/>
  <c r="V559" i="7"/>
  <c r="U559" i="7"/>
  <c r="S445" i="7"/>
  <c r="AU433" i="5"/>
  <c r="T445" i="7"/>
  <c r="O547" i="5"/>
  <c r="J559" i="7" s="1"/>
  <c r="I559" i="7"/>
  <c r="AU590" i="5"/>
  <c r="T602" i="7"/>
  <c r="S602" i="7"/>
  <c r="S385" i="7"/>
  <c r="AU373" i="5"/>
  <c r="T385" i="7"/>
  <c r="BA509" i="5"/>
  <c r="V521" i="7"/>
  <c r="U521" i="7"/>
  <c r="S321" i="7"/>
  <c r="AU309" i="5"/>
  <c r="T321" i="7"/>
  <c r="AU419" i="5"/>
  <c r="T431" i="7"/>
  <c r="S431" i="7"/>
  <c r="H552" i="7"/>
  <c r="G552" i="7"/>
  <c r="J417" i="5"/>
  <c r="H429" i="7" s="1"/>
  <c r="G429" i="7"/>
  <c r="J438" i="5"/>
  <c r="H450" i="7" s="1"/>
  <c r="Z450" i="7" s="1"/>
  <c r="AB450" i="7" s="1"/>
  <c r="G450" i="7"/>
  <c r="BG199" i="5"/>
  <c r="BG250" i="5"/>
  <c r="BG319" i="5"/>
  <c r="W199" i="5"/>
  <c r="W357" i="5"/>
  <c r="BJ128" i="5"/>
  <c r="BG532" i="5"/>
  <c r="W524" i="5"/>
  <c r="L536" i="7"/>
  <c r="BG227" i="5"/>
  <c r="BG47" i="5"/>
  <c r="AC5" i="5"/>
  <c r="W231" i="5"/>
  <c r="BJ227" i="5"/>
  <c r="BG583" i="5"/>
  <c r="BG203" i="5"/>
  <c r="W108" i="5"/>
  <c r="L120" i="7"/>
  <c r="BG526" i="5"/>
  <c r="BJ230" i="5"/>
  <c r="K215" i="7"/>
  <c r="W507" i="5"/>
  <c r="L519" i="7"/>
  <c r="BJ116" i="5"/>
  <c r="BJ342" i="5"/>
  <c r="W268" i="5"/>
  <c r="L280" i="7"/>
  <c r="W657" i="5"/>
  <c r="BJ77" i="5"/>
  <c r="BJ326" i="5"/>
  <c r="V432" i="5"/>
  <c r="K444" i="7"/>
  <c r="V579" i="5"/>
  <c r="BG589" i="5"/>
  <c r="V591" i="5"/>
  <c r="BG639" i="5"/>
  <c r="BJ316" i="5"/>
  <c r="O285" i="5"/>
  <c r="J297" i="7" s="1"/>
  <c r="BG648" i="5"/>
  <c r="BJ622" i="5"/>
  <c r="S525" i="7"/>
  <c r="AO381" i="5"/>
  <c r="R393" i="7"/>
  <c r="Q393" i="7"/>
  <c r="Q313" i="7"/>
  <c r="AO301" i="5"/>
  <c r="R313" i="7"/>
  <c r="Q249" i="7"/>
  <c r="AO237" i="5"/>
  <c r="R249" i="7"/>
  <c r="AO165" i="5"/>
  <c r="R177" i="7"/>
  <c r="Q177" i="7"/>
  <c r="AO85" i="5"/>
  <c r="R97" i="7"/>
  <c r="Q97" i="7"/>
  <c r="AO13" i="5"/>
  <c r="R25" i="7"/>
  <c r="Q25" i="7"/>
  <c r="Q99" i="7"/>
  <c r="AO87" i="5"/>
  <c r="R99" i="7"/>
  <c r="BA38" i="5"/>
  <c r="V50" i="7"/>
  <c r="U50" i="7"/>
  <c r="AO472" i="5"/>
  <c r="R484" i="7"/>
  <c r="Q484" i="7"/>
  <c r="AO144" i="5"/>
  <c r="R156" i="7"/>
  <c r="Q156" i="7"/>
  <c r="AO252" i="5"/>
  <c r="R264" i="7"/>
  <c r="Q264" i="7"/>
  <c r="AO404" i="5"/>
  <c r="R416" i="7"/>
  <c r="Q416" i="7"/>
  <c r="Q664" i="7"/>
  <c r="AO652" i="5"/>
  <c r="R664" i="7"/>
  <c r="BA69" i="5"/>
  <c r="V81" i="7"/>
  <c r="U81" i="7"/>
  <c r="AO175" i="5"/>
  <c r="R187" i="7"/>
  <c r="Q187" i="7"/>
  <c r="Q275" i="7"/>
  <c r="AO263" i="5"/>
  <c r="R275" i="7"/>
  <c r="AO343" i="5"/>
  <c r="R355" i="7"/>
  <c r="Q355" i="7"/>
  <c r="AO423" i="5"/>
  <c r="R435" i="7"/>
  <c r="Q435" i="7"/>
  <c r="AO503" i="5"/>
  <c r="R515" i="7"/>
  <c r="Q515" i="7"/>
  <c r="AO607" i="5"/>
  <c r="R619" i="7"/>
  <c r="Q619" i="7"/>
  <c r="BA147" i="5"/>
  <c r="V159" i="7"/>
  <c r="U159" i="7"/>
  <c r="O529" i="5"/>
  <c r="J541" i="7" s="1"/>
  <c r="I541" i="7"/>
  <c r="J407" i="5"/>
  <c r="H419" i="7" s="1"/>
  <c r="G419" i="7"/>
  <c r="BA644" i="5"/>
  <c r="V656" i="7"/>
  <c r="U656" i="7"/>
  <c r="BA342" i="5"/>
  <c r="V354" i="7"/>
  <c r="U354" i="7"/>
  <c r="BA500" i="5"/>
  <c r="V512" i="7"/>
  <c r="U512" i="7"/>
  <c r="BA441" i="5"/>
  <c r="V453" i="7"/>
  <c r="U453" i="7"/>
  <c r="AU517" i="5"/>
  <c r="T529" i="7"/>
  <c r="S529" i="7"/>
  <c r="BA516" i="5"/>
  <c r="V528" i="7"/>
  <c r="U528" i="7"/>
  <c r="AU558" i="5"/>
  <c r="T570" i="7"/>
  <c r="S570" i="7"/>
  <c r="AU583" i="5"/>
  <c r="T595" i="7"/>
  <c r="S595" i="7"/>
  <c r="AU612" i="5"/>
  <c r="T624" i="7"/>
  <c r="S624" i="7"/>
  <c r="J423" i="5"/>
  <c r="H435" i="7" s="1"/>
  <c r="G435" i="7"/>
  <c r="O438" i="5"/>
  <c r="J450" i="7" s="1"/>
  <c r="I450" i="7"/>
  <c r="BJ92" i="5"/>
  <c r="K104" i="7"/>
  <c r="K377" i="7"/>
  <c r="W365" i="5"/>
  <c r="L377" i="7"/>
  <c r="Q21" i="7"/>
  <c r="AO9" i="5"/>
  <c r="R21" i="7"/>
  <c r="Q85" i="7"/>
  <c r="AO73" i="5"/>
  <c r="R85" i="7"/>
  <c r="BA183" i="5"/>
  <c r="V195" i="7"/>
  <c r="U195" i="7"/>
  <c r="BA304" i="5"/>
  <c r="V316" i="7"/>
  <c r="U316" i="7"/>
  <c r="O173" i="5"/>
  <c r="BK173" i="5" s="1"/>
  <c r="I185" i="7"/>
  <c r="Y185" i="7" s="1"/>
  <c r="BJ619" i="5"/>
  <c r="BG376" i="5"/>
  <c r="W376" i="5"/>
  <c r="L388" i="7"/>
  <c r="BJ376" i="5"/>
  <c r="BA458" i="5"/>
  <c r="V470" i="7"/>
  <c r="U470" i="7"/>
  <c r="V442" i="5"/>
  <c r="W204" i="5"/>
  <c r="L216" i="7"/>
  <c r="W59" i="5"/>
  <c r="L71" i="7"/>
  <c r="W173" i="5"/>
  <c r="L185" i="7"/>
  <c r="K326" i="7"/>
  <c r="BG297" i="5"/>
  <c r="K205" i="7"/>
  <c r="K206" i="7"/>
  <c r="K141" i="7"/>
  <c r="BG149" i="5"/>
  <c r="W313" i="5"/>
  <c r="L325" i="7"/>
  <c r="K46" i="7"/>
  <c r="BJ219" i="5"/>
  <c r="BG12" i="5"/>
  <c r="K44" i="7"/>
  <c r="W32" i="5"/>
  <c r="L44" i="7"/>
  <c r="BJ592" i="5"/>
  <c r="BG592" i="5"/>
  <c r="K604" i="7"/>
  <c r="W592" i="5"/>
  <c r="BG204" i="5"/>
  <c r="BJ375" i="5"/>
  <c r="N599" i="5"/>
  <c r="O599" i="5" s="1"/>
  <c r="J611" i="7" s="1"/>
  <c r="V599" i="5"/>
  <c r="V645" i="5"/>
  <c r="K145" i="7"/>
  <c r="N487" i="5"/>
  <c r="V487" i="5"/>
  <c r="K499" i="7"/>
  <c r="K506" i="7"/>
  <c r="W516" i="5"/>
  <c r="L528" i="7"/>
  <c r="K528" i="7"/>
  <c r="AO525" i="5"/>
  <c r="R537" i="7"/>
  <c r="Q537" i="7"/>
  <c r="AO425" i="5"/>
  <c r="R437" i="7"/>
  <c r="Q437" i="7"/>
  <c r="BA451" i="5"/>
  <c r="V463" i="7"/>
  <c r="U463" i="7"/>
  <c r="BJ451" i="5"/>
  <c r="BG451" i="5"/>
  <c r="AU491" i="5"/>
  <c r="S503" i="7"/>
  <c r="BA554" i="5"/>
  <c r="V566" i="7"/>
  <c r="U566" i="7"/>
  <c r="J339" i="5"/>
  <c r="H351" i="7"/>
  <c r="G351" i="7"/>
  <c r="I616" i="7"/>
  <c r="O224" i="5"/>
  <c r="J236" i="7" s="1"/>
  <c r="I236" i="7"/>
  <c r="W344" i="5"/>
  <c r="L356" i="7"/>
  <c r="W437" i="5"/>
  <c r="AO453" i="5"/>
  <c r="R465" i="7"/>
  <c r="Q465" i="7"/>
  <c r="Q189" i="7"/>
  <c r="AO177" i="5"/>
  <c r="R189" i="7"/>
  <c r="J187" i="5"/>
  <c r="H199" i="7" s="1"/>
  <c r="G199" i="7"/>
  <c r="O507" i="5"/>
  <c r="J519" i="7" s="1"/>
  <c r="I519" i="7"/>
  <c r="AU406" i="5"/>
  <c r="T418" i="7"/>
  <c r="S418" i="7"/>
  <c r="AU499" i="5"/>
  <c r="T511" i="7"/>
  <c r="S511" i="7"/>
  <c r="BG499" i="5"/>
  <c r="AU342" i="5"/>
  <c r="T354" i="7"/>
  <c r="S354" i="7"/>
  <c r="BG342" i="5"/>
  <c r="AU597" i="5"/>
  <c r="T609" i="7"/>
  <c r="S609" i="7"/>
  <c r="BJ314" i="5"/>
  <c r="K642" i="7"/>
  <c r="BJ365" i="5"/>
  <c r="BJ73" i="5"/>
  <c r="BJ207" i="5"/>
  <c r="BJ287" i="5"/>
  <c r="W287" i="5"/>
  <c r="L299" i="7"/>
  <c r="BJ228" i="5"/>
  <c r="BJ163" i="5"/>
  <c r="AU530" i="5"/>
  <c r="T542" i="7"/>
  <c r="S542" i="7"/>
  <c r="W534" i="5"/>
  <c r="BG534" i="5"/>
  <c r="K501" i="7"/>
  <c r="W489" i="5"/>
  <c r="K347" i="7"/>
  <c r="W335" i="5"/>
  <c r="L347" i="7"/>
  <c r="BJ194" i="5"/>
  <c r="Q473" i="7"/>
  <c r="AO461" i="5"/>
  <c r="R473" i="7"/>
  <c r="AO545" i="5"/>
  <c r="R557" i="7"/>
  <c r="Q557" i="7"/>
  <c r="AU475" i="5"/>
  <c r="T487" i="7"/>
  <c r="S487" i="7"/>
  <c r="AU637" i="5"/>
  <c r="T649" i="7"/>
  <c r="S649" i="7"/>
  <c r="BG637" i="5"/>
  <c r="BA321" i="5"/>
  <c r="V333" i="7"/>
  <c r="U333" i="7"/>
  <c r="O637" i="5"/>
  <c r="I649" i="7"/>
  <c r="J449" i="5"/>
  <c r="H461" i="7" s="1"/>
  <c r="G461" i="7"/>
  <c r="AU9" i="5"/>
  <c r="T21" i="7"/>
  <c r="S21" i="7"/>
  <c r="AO517" i="5"/>
  <c r="R529" i="7"/>
  <c r="Q529" i="7"/>
  <c r="Q421" i="7"/>
  <c r="AO409" i="5"/>
  <c r="R421" i="7"/>
  <c r="Q301" i="7"/>
  <c r="AO289" i="5"/>
  <c r="R301" i="7"/>
  <c r="J548" i="5"/>
  <c r="H560" i="7" s="1"/>
  <c r="G560" i="7"/>
  <c r="J392" i="5"/>
  <c r="H404" i="7" s="1"/>
  <c r="G404" i="7"/>
  <c r="J93" i="5"/>
  <c r="H105" i="7" s="1"/>
  <c r="G105" i="7"/>
  <c r="BJ93" i="5"/>
  <c r="BG93" i="5"/>
  <c r="BA496" i="5"/>
  <c r="V508" i="7"/>
  <c r="U508" i="7"/>
  <c r="BA648" i="5"/>
  <c r="V660" i="7"/>
  <c r="U660" i="7"/>
  <c r="AU412" i="5"/>
  <c r="T424" i="7"/>
  <c r="S424" i="7"/>
  <c r="BA359" i="5"/>
  <c r="V371" i="7"/>
  <c r="U371" i="7"/>
  <c r="BA625" i="5"/>
  <c r="V637" i="7"/>
  <c r="U637" i="7"/>
  <c r="J626" i="5"/>
  <c r="H638" i="7" s="1"/>
  <c r="G638" i="7"/>
  <c r="O163" i="5"/>
  <c r="J175" i="7" s="1"/>
  <c r="I175" i="7"/>
  <c r="BJ246" i="5"/>
  <c r="W630" i="5"/>
  <c r="K258" i="7"/>
  <c r="W426" i="5"/>
  <c r="L438" i="7"/>
  <c r="W13" i="5"/>
  <c r="L25" i="7"/>
  <c r="K25" i="7"/>
  <c r="K492" i="7"/>
  <c r="BG480" i="5"/>
  <c r="W480" i="5"/>
  <c r="W132" i="5"/>
  <c r="L144" i="7"/>
  <c r="K144" i="7"/>
  <c r="K324" i="7"/>
  <c r="K396" i="7"/>
  <c r="W384" i="5"/>
  <c r="BG72" i="5"/>
  <c r="BJ72" i="5"/>
  <c r="N497" i="5"/>
  <c r="V497" i="5"/>
  <c r="W497" i="5"/>
  <c r="L509" i="7"/>
  <c r="BG113" i="5"/>
  <c r="BJ113" i="5"/>
  <c r="BG529" i="5"/>
  <c r="S614" i="7"/>
  <c r="AU602" i="5"/>
  <c r="T614" i="7"/>
  <c r="V551" i="5"/>
  <c r="W551" i="5"/>
  <c r="N551" i="5"/>
  <c r="O551" i="5" s="1"/>
  <c r="J563" i="7" s="1"/>
  <c r="BG619" i="5"/>
  <c r="AU617" i="5"/>
  <c r="T629" i="7"/>
  <c r="S629" i="7"/>
  <c r="W87" i="5"/>
  <c r="L99" i="7"/>
  <c r="AO597" i="5"/>
  <c r="R609" i="7"/>
  <c r="Q609" i="7"/>
  <c r="AO297" i="5"/>
  <c r="R309" i="7"/>
  <c r="Q309" i="7"/>
  <c r="I551" i="7"/>
  <c r="AU44" i="5"/>
  <c r="T56" i="7"/>
  <c r="S56" i="7"/>
  <c r="J564" i="5"/>
  <c r="H576" i="7" s="1"/>
  <c r="G576" i="7"/>
  <c r="BJ173" i="5"/>
  <c r="BJ354" i="5"/>
  <c r="BG354" i="5"/>
  <c r="K366" i="7"/>
  <c r="W354" i="5"/>
  <c r="L366" i="7"/>
  <c r="K569" i="7"/>
  <c r="K618" i="7"/>
  <c r="W606" i="5"/>
  <c r="L618" i="7"/>
  <c r="BJ606" i="5"/>
  <c r="AO581" i="5"/>
  <c r="R593" i="7"/>
  <c r="Q593" i="7"/>
  <c r="J11" i="5"/>
  <c r="H23" i="7" s="1"/>
  <c r="G23" i="7"/>
  <c r="AO537" i="5"/>
  <c r="R549" i="7"/>
  <c r="Q549" i="7"/>
  <c r="BA318" i="5"/>
  <c r="V330" i="7"/>
  <c r="U330" i="7"/>
  <c r="G583" i="7"/>
  <c r="BA26" i="5"/>
  <c r="U38" i="7"/>
  <c r="BA130" i="5"/>
  <c r="V142" i="7"/>
  <c r="U142" i="7"/>
  <c r="O622" i="5"/>
  <c r="J634" i="7" s="1"/>
  <c r="I634" i="7"/>
  <c r="J569" i="5"/>
  <c r="G581" i="7"/>
  <c r="O272" i="5"/>
  <c r="J284" i="7" s="1"/>
  <c r="I284" i="7"/>
  <c r="BJ272" i="5"/>
  <c r="BG272" i="5"/>
  <c r="BG59" i="5"/>
  <c r="N9" i="5"/>
  <c r="V9" i="5"/>
  <c r="W9" i="5"/>
  <c r="L21" i="7"/>
  <c r="K502" i="7"/>
  <c r="BJ490" i="5"/>
  <c r="BJ255" i="5"/>
  <c r="BG148" i="5"/>
  <c r="K297" i="7"/>
  <c r="BJ285" i="5"/>
  <c r="BJ504" i="5"/>
  <c r="N559" i="5"/>
  <c r="V559" i="5"/>
  <c r="BG130" i="5"/>
  <c r="BG228" i="5"/>
  <c r="BG194" i="5"/>
  <c r="BJ630" i="5"/>
  <c r="W246" i="5"/>
  <c r="L258" i="7"/>
  <c r="BG163" i="5"/>
  <c r="BG562" i="5"/>
  <c r="BJ360" i="5"/>
  <c r="BJ17" i="5"/>
  <c r="BG124" i="5"/>
  <c r="BG92" i="5"/>
  <c r="BG604" i="5"/>
  <c r="BJ400" i="5"/>
  <c r="W34" i="5"/>
  <c r="BG528" i="5"/>
  <c r="BG361" i="5"/>
  <c r="BJ595" i="5"/>
  <c r="K99" i="7"/>
  <c r="W74" i="5"/>
  <c r="W492" i="5"/>
  <c r="BJ40" i="5"/>
  <c r="K511" i="7"/>
  <c r="W499" i="5"/>
  <c r="L511" i="7"/>
  <c r="BG73" i="5"/>
  <c r="W73" i="5"/>
  <c r="K592" i="7"/>
  <c r="N621" i="5"/>
  <c r="V621" i="5"/>
  <c r="K633" i="7"/>
  <c r="W308" i="5"/>
  <c r="L320" i="7"/>
  <c r="BG308" i="5"/>
  <c r="K389" i="7"/>
  <c r="W377" i="5"/>
  <c r="W434" i="5"/>
  <c r="L446" i="7"/>
  <c r="K446" i="7"/>
  <c r="N549" i="5"/>
  <c r="O549" i="5"/>
  <c r="J561" i="7" s="1"/>
  <c r="V549" i="5"/>
  <c r="K176" i="7"/>
  <c r="W164" i="5"/>
  <c r="L176" i="7"/>
  <c r="K626" i="7"/>
  <c r="W614" i="5"/>
  <c r="N446" i="5"/>
  <c r="V446" i="5"/>
  <c r="K458" i="7"/>
  <c r="BJ137" i="5"/>
  <c r="V634" i="5"/>
  <c r="N634" i="5"/>
  <c r="BA12" i="5"/>
  <c r="U24" i="7"/>
  <c r="Q197" i="7"/>
  <c r="AO185" i="5"/>
  <c r="R197" i="7"/>
  <c r="BA378" i="5"/>
  <c r="V390" i="7"/>
  <c r="U390" i="7"/>
  <c r="J403" i="5"/>
  <c r="G415" i="7"/>
  <c r="Y415" i="7" s="1"/>
  <c r="BA125" i="5"/>
  <c r="V137" i="7"/>
  <c r="U137" i="7"/>
  <c r="J650" i="5"/>
  <c r="H662" i="7" s="1"/>
  <c r="G662" i="7"/>
  <c r="O562" i="5"/>
  <c r="I574" i="7"/>
  <c r="K150" i="7"/>
  <c r="G523" i="7"/>
  <c r="K442" i="7"/>
  <c r="BG430" i="5"/>
  <c r="W350" i="5"/>
  <c r="L362" i="7"/>
  <c r="K362" i="7"/>
  <c r="BG350" i="5"/>
  <c r="K224" i="7"/>
  <c r="W212" i="5"/>
  <c r="K541" i="7"/>
  <c r="W529" i="5"/>
  <c r="Q69" i="7"/>
  <c r="AO57" i="5"/>
  <c r="R69" i="7"/>
  <c r="BJ562" i="5"/>
  <c r="W360" i="5"/>
  <c r="L372" i="7"/>
  <c r="K540" i="7"/>
  <c r="W228" i="5"/>
  <c r="W562" i="5"/>
  <c r="L574" i="7"/>
  <c r="BJ220" i="5"/>
  <c r="BJ403" i="5"/>
  <c r="BG496" i="5"/>
  <c r="W400" i="5"/>
  <c r="L412" i="7"/>
  <c r="W590" i="5"/>
  <c r="L602" i="7"/>
  <c r="BG224" i="5"/>
  <c r="W92" i="5"/>
  <c r="W61" i="5"/>
  <c r="L73" i="7"/>
  <c r="BJ361" i="5"/>
  <c r="K607" i="7"/>
  <c r="W224" i="5"/>
  <c r="L236" i="7"/>
  <c r="BJ529" i="5"/>
  <c r="K232" i="7"/>
  <c r="BG285" i="5"/>
  <c r="W40" i="5"/>
  <c r="L52" i="7"/>
  <c r="V436" i="5"/>
  <c r="K475" i="7"/>
  <c r="W463" i="5"/>
  <c r="L475" i="7"/>
  <c r="V652" i="5"/>
  <c r="K664" i="7"/>
  <c r="N545" i="5"/>
  <c r="I557" i="7" s="1"/>
  <c r="V545" i="5"/>
  <c r="K557" i="7"/>
  <c r="BG325" i="5"/>
  <c r="W222" i="5"/>
  <c r="BG16" i="5"/>
  <c r="BJ156" i="5"/>
  <c r="BG304" i="5"/>
  <c r="BJ100" i="5"/>
  <c r="Q665" i="7"/>
  <c r="AO653" i="5"/>
  <c r="R665" i="7"/>
  <c r="AO573" i="5"/>
  <c r="R585" i="7"/>
  <c r="Q585" i="7"/>
  <c r="Q521" i="7"/>
  <c r="AO509" i="5"/>
  <c r="R521" i="7"/>
  <c r="Q457" i="7"/>
  <c r="AO445" i="5"/>
  <c r="R457" i="7"/>
  <c r="AO513" i="5"/>
  <c r="Q525" i="7"/>
  <c r="Q397" i="7"/>
  <c r="AO385" i="5"/>
  <c r="R397" i="7"/>
  <c r="AO281" i="5"/>
  <c r="R293" i="7"/>
  <c r="Q293" i="7"/>
  <c r="AO161" i="5"/>
  <c r="R173" i="7"/>
  <c r="Q173" i="7"/>
  <c r="AO41" i="5"/>
  <c r="Q53" i="7"/>
  <c r="BA469" i="5"/>
  <c r="V481" i="7"/>
  <c r="U481" i="7"/>
  <c r="BA189" i="5"/>
  <c r="V201" i="7"/>
  <c r="U201" i="7"/>
  <c r="BA431" i="5"/>
  <c r="V443" i="7"/>
  <c r="U443" i="7"/>
  <c r="BA518" i="5"/>
  <c r="V530" i="7"/>
  <c r="U530" i="7"/>
  <c r="BA114" i="5"/>
  <c r="V126" i="7"/>
  <c r="U126" i="7"/>
  <c r="AU357" i="5"/>
  <c r="T369" i="7"/>
  <c r="S369" i="7"/>
  <c r="BA415" i="5"/>
  <c r="V427" i="7"/>
  <c r="U427" i="7"/>
  <c r="BA503" i="5"/>
  <c r="V515" i="7"/>
  <c r="U515" i="7"/>
  <c r="J577" i="5"/>
  <c r="G589" i="7"/>
  <c r="Y589" i="7" s="1"/>
  <c r="BA222" i="5"/>
  <c r="V234" i="7"/>
  <c r="U234" i="7"/>
  <c r="AU423" i="5"/>
  <c r="T435" i="7"/>
  <c r="S435" i="7"/>
  <c r="S596" i="7"/>
  <c r="AU584" i="5"/>
  <c r="T596" i="7"/>
  <c r="BA144" i="5"/>
  <c r="V156" i="7"/>
  <c r="U156" i="7"/>
  <c r="AU348" i="5"/>
  <c r="T360" i="7"/>
  <c r="S360" i="7"/>
  <c r="J83" i="5"/>
  <c r="O386" i="5"/>
  <c r="J398" i="7" s="1"/>
  <c r="I398" i="7"/>
  <c r="AU564" i="5"/>
  <c r="T576" i="7"/>
  <c r="S576" i="7"/>
  <c r="J637" i="5"/>
  <c r="G649" i="7"/>
  <c r="Y649" i="7" s="1"/>
  <c r="J606" i="5"/>
  <c r="H618" i="7" s="1"/>
  <c r="G618" i="7"/>
  <c r="J607" i="5"/>
  <c r="H619" i="7" s="1"/>
  <c r="G619" i="7"/>
  <c r="O630" i="5"/>
  <c r="J642" i="7"/>
  <c r="I642" i="7"/>
  <c r="O626" i="5"/>
  <c r="J638" i="7" s="1"/>
  <c r="Z638" i="7" s="1"/>
  <c r="AB638" i="7" s="1"/>
  <c r="I638" i="7"/>
  <c r="Q657" i="7"/>
  <c r="AO645" i="5"/>
  <c r="R657" i="7"/>
  <c r="Q577" i="7"/>
  <c r="AO565" i="5"/>
  <c r="R577" i="7"/>
  <c r="Q513" i="7"/>
  <c r="AO501" i="5"/>
  <c r="R513" i="7"/>
  <c r="Q441" i="7"/>
  <c r="AO429" i="5"/>
  <c r="R441" i="7"/>
  <c r="AO497" i="5"/>
  <c r="R509" i="7"/>
  <c r="Q509" i="7"/>
  <c r="AO361" i="5"/>
  <c r="R373" i="7"/>
  <c r="Q373" i="7"/>
  <c r="AO265" i="5"/>
  <c r="R277" i="7"/>
  <c r="Q277" i="7"/>
  <c r="AO153" i="5"/>
  <c r="R165" i="7"/>
  <c r="Q165" i="7"/>
  <c r="Q45" i="7"/>
  <c r="AO33" i="5"/>
  <c r="R45" i="7"/>
  <c r="O396" i="5"/>
  <c r="BK396" i="5" s="1"/>
  <c r="I408" i="7"/>
  <c r="Y408" i="7" s="1"/>
  <c r="BA480" i="5"/>
  <c r="V492" i="7"/>
  <c r="U492" i="7"/>
  <c r="BA292" i="5"/>
  <c r="U304" i="7"/>
  <c r="BA438" i="5"/>
  <c r="V450" i="7"/>
  <c r="U450" i="7"/>
  <c r="J529" i="5"/>
  <c r="H541" i="7" s="1"/>
  <c r="Z541" i="7" s="1"/>
  <c r="AB541" i="7" s="1"/>
  <c r="G541" i="7"/>
  <c r="Y541" i="7" s="1"/>
  <c r="BA121" i="5"/>
  <c r="V133" i="7"/>
  <c r="U133" i="7"/>
  <c r="BA361" i="5"/>
  <c r="U373" i="7"/>
  <c r="BA426" i="5"/>
  <c r="V438" i="7"/>
  <c r="U438" i="7"/>
  <c r="BA513" i="5"/>
  <c r="V525" i="7"/>
  <c r="U525" i="7"/>
  <c r="J586" i="5"/>
  <c r="BK586" i="5" s="1"/>
  <c r="AU250" i="5"/>
  <c r="S262" i="7"/>
  <c r="O454" i="5"/>
  <c r="J466" i="7" s="1"/>
  <c r="I466" i="7"/>
  <c r="Y466" i="7" s="1"/>
  <c r="BA587" i="5"/>
  <c r="V599" i="7"/>
  <c r="U599" i="7"/>
  <c r="J62" i="5"/>
  <c r="G74" i="7"/>
  <c r="BA175" i="5"/>
  <c r="V187" i="7"/>
  <c r="U187" i="7"/>
  <c r="BA138" i="5"/>
  <c r="V150" i="7"/>
  <c r="U150" i="7"/>
  <c r="BA589" i="5"/>
  <c r="V601" i="7"/>
  <c r="U601" i="7"/>
  <c r="G580" i="7"/>
  <c r="Y580" i="7" s="1"/>
  <c r="AU641" i="5"/>
  <c r="T653" i="7"/>
  <c r="S653" i="7"/>
  <c r="O606" i="5"/>
  <c r="J618" i="7" s="1"/>
  <c r="I618" i="7"/>
  <c r="V607" i="5"/>
  <c r="N607" i="5"/>
  <c r="AU650" i="5"/>
  <c r="S662" i="7"/>
  <c r="O157" i="5"/>
  <c r="I169" i="7"/>
  <c r="BJ488" i="5"/>
  <c r="AO637" i="5"/>
  <c r="R649" i="7"/>
  <c r="Q649" i="7"/>
  <c r="AO557" i="5"/>
  <c r="R569" i="7"/>
  <c r="Q569" i="7"/>
  <c r="AO493" i="5"/>
  <c r="R505" i="7"/>
  <c r="Q505" i="7"/>
  <c r="AO421" i="5"/>
  <c r="R433" i="7"/>
  <c r="Q433" i="7"/>
  <c r="Q653" i="7"/>
  <c r="AO641" i="5"/>
  <c r="R653" i="7"/>
  <c r="AO481" i="5"/>
  <c r="R493" i="7"/>
  <c r="Q493" i="7"/>
  <c r="AO345" i="5"/>
  <c r="R357" i="7"/>
  <c r="Q357" i="7"/>
  <c r="AO241" i="5"/>
  <c r="R253" i="7"/>
  <c r="Q253" i="7"/>
  <c r="AO121" i="5"/>
  <c r="R133" i="7"/>
  <c r="Q133" i="7"/>
  <c r="AO25" i="5"/>
  <c r="R37" i="7"/>
  <c r="Q37" i="7"/>
  <c r="O406" i="5"/>
  <c r="I418" i="7"/>
  <c r="BA486" i="5"/>
  <c r="V498" i="7"/>
  <c r="U498" i="7"/>
  <c r="BA16" i="5"/>
  <c r="V28" i="7"/>
  <c r="U28" i="7"/>
  <c r="BA445" i="5"/>
  <c r="V457" i="7"/>
  <c r="U457" i="7"/>
  <c r="BA551" i="5"/>
  <c r="V563" i="7"/>
  <c r="U563" i="7"/>
  <c r="BA167" i="5"/>
  <c r="V179" i="7"/>
  <c r="U179" i="7"/>
  <c r="AU369" i="5"/>
  <c r="T381" i="7"/>
  <c r="S381" i="7"/>
  <c r="AU461" i="5"/>
  <c r="T473" i="7"/>
  <c r="S473" i="7"/>
  <c r="J542" i="5"/>
  <c r="H554" i="7" s="1"/>
  <c r="G554" i="7"/>
  <c r="Y554" i="7" s="1"/>
  <c r="BA255" i="5"/>
  <c r="V267" i="7"/>
  <c r="U267" i="7"/>
  <c r="AU588" i="5"/>
  <c r="T600" i="7"/>
  <c r="S600" i="7"/>
  <c r="J498" i="5"/>
  <c r="H510" i="7" s="1"/>
  <c r="G510" i="7"/>
  <c r="BA193" i="5"/>
  <c r="V205" i="7"/>
  <c r="U205" i="7"/>
  <c r="BA376" i="5"/>
  <c r="V388" i="7"/>
  <c r="U388" i="7"/>
  <c r="J654" i="5"/>
  <c r="H666" i="7" s="1"/>
  <c r="G666" i="7"/>
  <c r="BA557" i="5"/>
  <c r="V569" i="7"/>
  <c r="U569" i="7"/>
  <c r="O79" i="5"/>
  <c r="J91" i="7" s="1"/>
  <c r="I91" i="7"/>
  <c r="BG561" i="5"/>
  <c r="BJ68" i="5"/>
  <c r="BG256" i="5"/>
  <c r="AO629" i="5"/>
  <c r="R641" i="7"/>
  <c r="Q641" i="7"/>
  <c r="Q561" i="7"/>
  <c r="AO549" i="5"/>
  <c r="R561" i="7"/>
  <c r="AO485" i="5"/>
  <c r="R497" i="7"/>
  <c r="Q497" i="7"/>
  <c r="Q425" i="7"/>
  <c r="AO413" i="5"/>
  <c r="R425" i="7"/>
  <c r="AO633" i="5"/>
  <c r="R645" i="7"/>
  <c r="Q645" i="7"/>
  <c r="Q469" i="7"/>
  <c r="AO457" i="5"/>
  <c r="R469" i="7"/>
  <c r="Q341" i="7"/>
  <c r="AO329" i="5"/>
  <c r="R341" i="7"/>
  <c r="Q245" i="7"/>
  <c r="AO233" i="5"/>
  <c r="R245" i="7"/>
  <c r="Q125" i="7"/>
  <c r="AO113" i="5"/>
  <c r="R125" i="7"/>
  <c r="BA413" i="5"/>
  <c r="U425" i="7"/>
  <c r="BA501" i="5"/>
  <c r="V513" i="7"/>
  <c r="U513" i="7"/>
  <c r="BA48" i="5"/>
  <c r="V60" i="7"/>
  <c r="U60" i="7"/>
  <c r="AU331" i="5"/>
  <c r="T343" i="7"/>
  <c r="S343" i="7"/>
  <c r="BA465" i="5"/>
  <c r="V477" i="7"/>
  <c r="U477" i="7"/>
  <c r="AU580" i="5"/>
  <c r="T592" i="7"/>
  <c r="S592" i="7"/>
  <c r="BA271" i="5"/>
  <c r="V283" i="7"/>
  <c r="U283" i="7"/>
  <c r="BA388" i="5"/>
  <c r="V400" i="7"/>
  <c r="U400" i="7"/>
  <c r="O481" i="5"/>
  <c r="J493" i="7" s="1"/>
  <c r="I493" i="7"/>
  <c r="O361" i="5"/>
  <c r="J373" i="7" s="1"/>
  <c r="I373" i="7"/>
  <c r="AU279" i="5"/>
  <c r="T291" i="7"/>
  <c r="S291" i="7"/>
  <c r="S480" i="7"/>
  <c r="AU468" i="5"/>
  <c r="T480" i="7"/>
  <c r="BA592" i="5"/>
  <c r="V604" i="7"/>
  <c r="U604" i="7"/>
  <c r="AU501" i="5"/>
  <c r="T513" i="7"/>
  <c r="S513" i="7"/>
  <c r="BA396" i="5"/>
  <c r="V408" i="7"/>
  <c r="U408" i="7"/>
  <c r="O199" i="5"/>
  <c r="J211" i="7" s="1"/>
  <c r="I211" i="7"/>
  <c r="J636" i="5"/>
  <c r="H648" i="7" s="1"/>
  <c r="G648" i="7"/>
  <c r="BA576" i="5"/>
  <c r="V588" i="7"/>
  <c r="U588" i="7"/>
  <c r="BA463" i="5"/>
  <c r="V475" i="7"/>
  <c r="U475" i="7"/>
  <c r="O81" i="5"/>
  <c r="I93" i="7"/>
  <c r="J450" i="5"/>
  <c r="H462" i="7" s="1"/>
  <c r="G462" i="7"/>
  <c r="W445" i="5"/>
  <c r="L457" i="7"/>
  <c r="K398" i="7"/>
  <c r="BG567" i="5"/>
  <c r="K661" i="7"/>
  <c r="BJ468" i="5"/>
  <c r="BG321" i="5"/>
  <c r="BG257" i="5"/>
  <c r="M17" i="7"/>
  <c r="BJ495" i="5"/>
  <c r="S308" i="7"/>
  <c r="AO613" i="5"/>
  <c r="R625" i="7"/>
  <c r="Q625" i="7"/>
  <c r="AO541" i="5"/>
  <c r="R553" i="7"/>
  <c r="Q553" i="7"/>
  <c r="Q489" i="7"/>
  <c r="AO477" i="5"/>
  <c r="R489" i="7"/>
  <c r="AO405" i="5"/>
  <c r="R417" i="7"/>
  <c r="Q417" i="7"/>
  <c r="Q18" i="7"/>
  <c r="AO6" i="5"/>
  <c r="R18" i="7" s="1"/>
  <c r="R17" i="7" s="1"/>
  <c r="AO625" i="5"/>
  <c r="R637" i="7"/>
  <c r="Q637" i="7"/>
  <c r="AO449" i="5"/>
  <c r="R461" i="7"/>
  <c r="Q461" i="7"/>
  <c r="AO321" i="5"/>
  <c r="R333" i="7"/>
  <c r="Q333" i="7"/>
  <c r="Q229" i="7"/>
  <c r="AO217" i="5"/>
  <c r="R229" i="7"/>
  <c r="Q117" i="7"/>
  <c r="AO105" i="5"/>
  <c r="R117" i="7"/>
  <c r="BA418" i="5"/>
  <c r="V430" i="7"/>
  <c r="U430" i="7"/>
  <c r="BA511" i="5"/>
  <c r="V523" i="7"/>
  <c r="U523" i="7"/>
  <c r="BA60" i="5"/>
  <c r="V72" i="7"/>
  <c r="U72" i="7"/>
  <c r="BA360" i="5"/>
  <c r="V372" i="7"/>
  <c r="U372" i="7"/>
  <c r="AU471" i="5"/>
  <c r="T483" i="7"/>
  <c r="S483" i="7"/>
  <c r="J589" i="5"/>
  <c r="H601" i="7" s="1"/>
  <c r="G601" i="7"/>
  <c r="AU277" i="5"/>
  <c r="T289" i="7"/>
  <c r="S289" i="7"/>
  <c r="BA394" i="5"/>
  <c r="V406" i="7"/>
  <c r="U406" i="7"/>
  <c r="AU483" i="5"/>
  <c r="T495" i="7"/>
  <c r="S495" i="7"/>
  <c r="J551" i="5"/>
  <c r="G563" i="7"/>
  <c r="BA610" i="5"/>
  <c r="V622" i="7"/>
  <c r="U622" i="7"/>
  <c r="O394" i="5"/>
  <c r="J406" i="7"/>
  <c r="Z406" i="7" s="1"/>
  <c r="AB406" i="7" s="1"/>
  <c r="I406" i="7"/>
  <c r="Y406" i="7" s="1"/>
  <c r="O280" i="5"/>
  <c r="O471" i="5"/>
  <c r="J483" i="7" s="1"/>
  <c r="I483" i="7"/>
  <c r="AU595" i="5"/>
  <c r="T607" i="7"/>
  <c r="S607" i="7"/>
  <c r="AU507" i="5"/>
  <c r="T519" i="7"/>
  <c r="S519" i="7"/>
  <c r="J76" i="5"/>
  <c r="H88" i="7" s="1"/>
  <c r="G88" i="7"/>
  <c r="BA256" i="5"/>
  <c r="V268" i="7"/>
  <c r="U268" i="7"/>
  <c r="BA229" i="5"/>
  <c r="V241" i="7"/>
  <c r="U241" i="7"/>
  <c r="AU640" i="5"/>
  <c r="T652" i="7"/>
  <c r="S652" i="7"/>
  <c r="BA529" i="5"/>
  <c r="V541" i="7"/>
  <c r="U541" i="7"/>
  <c r="O574" i="5"/>
  <c r="BH574" i="5" s="1"/>
  <c r="O359" i="5"/>
  <c r="J371" i="7" s="1"/>
  <c r="W386" i="5"/>
  <c r="L398" i="7"/>
  <c r="W575" i="5"/>
  <c r="L587" i="7"/>
  <c r="W582" i="5"/>
  <c r="W488" i="5"/>
  <c r="BJ470" i="5"/>
  <c r="K573" i="7"/>
  <c r="BK656" i="5"/>
  <c r="BG564" i="5"/>
  <c r="BG291" i="5"/>
  <c r="BG542" i="5"/>
  <c r="BJ104" i="5"/>
  <c r="BJ308" i="5"/>
  <c r="BG161" i="5"/>
  <c r="BG232" i="5"/>
  <c r="AO605" i="5"/>
  <c r="R617" i="7"/>
  <c r="Q617" i="7"/>
  <c r="AO533" i="5"/>
  <c r="R545" i="7"/>
  <c r="Q545" i="7"/>
  <c r="Q481" i="7"/>
  <c r="AO469" i="5"/>
  <c r="R481" i="7"/>
  <c r="Q565" i="7"/>
  <c r="AO553" i="5"/>
  <c r="R565" i="7"/>
  <c r="Q453" i="7"/>
  <c r="AO441" i="5"/>
  <c r="R453" i="7"/>
  <c r="Q325" i="7"/>
  <c r="AO313" i="5"/>
  <c r="R325" i="7"/>
  <c r="AO201" i="5"/>
  <c r="Q213" i="7"/>
  <c r="AO97" i="5"/>
  <c r="R109" i="7"/>
  <c r="Q109" i="7"/>
  <c r="BA444" i="5"/>
  <c r="V456" i="7"/>
  <c r="U456" i="7"/>
  <c r="J118" i="5"/>
  <c r="H130" i="7" s="1"/>
  <c r="G130" i="7"/>
  <c r="BA366" i="5"/>
  <c r="U378" i="7"/>
  <c r="BA602" i="5"/>
  <c r="V614" i="7"/>
  <c r="U614" i="7"/>
  <c r="BA281" i="5"/>
  <c r="V293" i="7"/>
  <c r="U293" i="7"/>
  <c r="BA616" i="5"/>
  <c r="V628" i="7"/>
  <c r="U628" i="7"/>
  <c r="AU436" i="5"/>
  <c r="T448" i="7"/>
  <c r="S448" i="7"/>
  <c r="BA300" i="5"/>
  <c r="U312" i="7"/>
  <c r="AU607" i="5"/>
  <c r="T619" i="7"/>
  <c r="S619" i="7"/>
  <c r="AU550" i="5"/>
  <c r="T562" i="7"/>
  <c r="S562" i="7"/>
  <c r="BA84" i="5"/>
  <c r="V96" i="7"/>
  <c r="U96" i="7"/>
  <c r="BA327" i="5"/>
  <c r="V339" i="7"/>
  <c r="U339" i="7"/>
  <c r="O302" i="5"/>
  <c r="J314" i="7" s="1"/>
  <c r="I314" i="7"/>
  <c r="AU647" i="5"/>
  <c r="T659" i="7"/>
  <c r="S659" i="7"/>
  <c r="O526" i="5"/>
  <c r="J538" i="7" s="1"/>
  <c r="Z538" i="7" s="1"/>
  <c r="AB538" i="7" s="1"/>
  <c r="I538" i="7"/>
  <c r="J614" i="5"/>
  <c r="H626" i="7" s="1"/>
  <c r="G626" i="7"/>
  <c r="O313" i="5"/>
  <c r="I325" i="7"/>
  <c r="O511" i="5"/>
  <c r="J523" i="7" s="1"/>
  <c r="V449" i="5"/>
  <c r="N449" i="5"/>
  <c r="BG449" i="5" s="1"/>
  <c r="W172" i="5"/>
  <c r="L184" i="7"/>
  <c r="K184" i="7"/>
  <c r="V617" i="5"/>
  <c r="N617" i="5"/>
  <c r="BJ617" i="5" s="1"/>
  <c r="N277" i="5"/>
  <c r="V277" i="5"/>
  <c r="J429" i="5"/>
  <c r="H441" i="7" s="1"/>
  <c r="G441" i="7"/>
  <c r="K246" i="7"/>
  <c r="W234" i="5"/>
  <c r="L246" i="7"/>
  <c r="J409" i="5"/>
  <c r="H421" i="7" s="1"/>
  <c r="G421" i="7"/>
  <c r="J615" i="5"/>
  <c r="O115" i="5"/>
  <c r="J127" i="7" s="1"/>
  <c r="I127" i="7"/>
  <c r="O123" i="5"/>
  <c r="J135" i="7" s="1"/>
  <c r="I135" i="7"/>
  <c r="BJ123" i="5"/>
  <c r="O76" i="5"/>
  <c r="J88" i="7" s="1"/>
  <c r="Z88" i="7" s="1"/>
  <c r="AB88" i="7" s="1"/>
  <c r="BG76" i="5"/>
  <c r="BJ76" i="5"/>
  <c r="I88" i="7"/>
  <c r="BJ174" i="5"/>
  <c r="J293" i="5"/>
  <c r="H305" i="7" s="1"/>
  <c r="G305" i="7"/>
  <c r="N603" i="5"/>
  <c r="O603" i="5" s="1"/>
  <c r="V603" i="5"/>
  <c r="W289" i="5"/>
  <c r="K301" i="7"/>
  <c r="K190" i="7"/>
  <c r="W178" i="5"/>
  <c r="L190" i="7"/>
  <c r="AO628" i="5"/>
  <c r="R640" i="7"/>
  <c r="Q640" i="7"/>
  <c r="AO548" i="5"/>
  <c r="R560" i="7"/>
  <c r="Q560" i="7"/>
  <c r="AO452" i="5"/>
  <c r="R464" i="7"/>
  <c r="Q464" i="7"/>
  <c r="BJ452" i="5"/>
  <c r="BG452" i="5"/>
  <c r="AO324" i="5"/>
  <c r="R336" i="7"/>
  <c r="Q336" i="7"/>
  <c r="AO212" i="5"/>
  <c r="R224" i="7"/>
  <c r="Q224" i="7"/>
  <c r="BJ212" i="5"/>
  <c r="BG212" i="5"/>
  <c r="AO358" i="5"/>
  <c r="R370" i="7"/>
  <c r="Q370" i="7"/>
  <c r="BA21" i="5"/>
  <c r="V33" i="7"/>
  <c r="U33" i="7"/>
  <c r="BJ21" i="5"/>
  <c r="BG21" i="5"/>
  <c r="S134" i="7"/>
  <c r="AU122" i="5"/>
  <c r="T134" i="7"/>
  <c r="BJ122" i="5"/>
  <c r="AO611" i="5"/>
  <c r="R623" i="7"/>
  <c r="Q623" i="7"/>
  <c r="Q543" i="7"/>
  <c r="AO531" i="5"/>
  <c r="R543" i="7"/>
  <c r="AO427" i="5"/>
  <c r="R439" i="7"/>
  <c r="Q439" i="7"/>
  <c r="BG427" i="5"/>
  <c r="AO323" i="5"/>
  <c r="R335" i="7"/>
  <c r="Q335" i="7"/>
  <c r="Q223" i="7"/>
  <c r="AO211" i="5"/>
  <c r="R223" i="7"/>
  <c r="Q151" i="7"/>
  <c r="AO139" i="5"/>
  <c r="R151" i="7"/>
  <c r="BJ139" i="5"/>
  <c r="AO49" i="5"/>
  <c r="R61" i="7"/>
  <c r="Q61" i="7"/>
  <c r="AO377" i="5"/>
  <c r="R389" i="7"/>
  <c r="Q389" i="7"/>
  <c r="AO585" i="5"/>
  <c r="R597" i="7"/>
  <c r="Q597" i="7"/>
  <c r="BA67" i="5"/>
  <c r="U79" i="7"/>
  <c r="Y79" i="7"/>
  <c r="BG67" i="5"/>
  <c r="BJ67" i="5"/>
  <c r="Q152" i="7"/>
  <c r="AO140" i="5"/>
  <c r="R152" i="7"/>
  <c r="AO60" i="5"/>
  <c r="R72" i="7"/>
  <c r="Q72" i="7"/>
  <c r="AO32" i="5"/>
  <c r="R44" i="7"/>
  <c r="Q44" i="7"/>
  <c r="AO112" i="5"/>
  <c r="R124" i="7"/>
  <c r="Q124" i="7"/>
  <c r="Q204" i="7"/>
  <c r="AO192" i="5"/>
  <c r="R204" i="7"/>
  <c r="Q276" i="7"/>
  <c r="AO264" i="5"/>
  <c r="R276" i="7"/>
  <c r="Q356" i="7"/>
  <c r="AO344" i="5"/>
  <c r="R356" i="7"/>
  <c r="BJ344" i="5"/>
  <c r="BG344" i="5"/>
  <c r="AO424" i="5"/>
  <c r="R436" i="7"/>
  <c r="Q436" i="7"/>
  <c r="Q532" i="7"/>
  <c r="AO520" i="5"/>
  <c r="R532" i="7"/>
  <c r="Q620" i="7"/>
  <c r="AO608" i="5"/>
  <c r="R620" i="7"/>
  <c r="BA126" i="5"/>
  <c r="V138" i="7"/>
  <c r="U138" i="7"/>
  <c r="BA267" i="5"/>
  <c r="V279" i="7"/>
  <c r="U279" i="7"/>
  <c r="BA348" i="5"/>
  <c r="V360" i="7"/>
  <c r="U360" i="7"/>
  <c r="BA422" i="5"/>
  <c r="V434" i="7"/>
  <c r="U434" i="7"/>
  <c r="BJ422" i="5"/>
  <c r="BG422" i="5"/>
  <c r="Q343" i="7"/>
  <c r="AO331" i="5"/>
  <c r="R343" i="7"/>
  <c r="BA117" i="5"/>
  <c r="V129" i="7"/>
  <c r="U129" i="7"/>
  <c r="BJ117" i="5"/>
  <c r="BG117" i="5"/>
  <c r="BA279" i="5"/>
  <c r="V291" i="7"/>
  <c r="U291" i="7"/>
  <c r="O260" i="5"/>
  <c r="J272" i="7" s="1"/>
  <c r="I272" i="7"/>
  <c r="BA168" i="5"/>
  <c r="V180" i="7"/>
  <c r="U180" i="7"/>
  <c r="BA280" i="5"/>
  <c r="V292" i="7"/>
  <c r="U292" i="7"/>
  <c r="BA411" i="5"/>
  <c r="U423" i="7"/>
  <c r="Y423" i="7"/>
  <c r="O540" i="5"/>
  <c r="J552" i="7" s="1"/>
  <c r="Z552" i="7" s="1"/>
  <c r="I552" i="7"/>
  <c r="BJ243" i="5"/>
  <c r="BA370" i="5"/>
  <c r="V382" i="7"/>
  <c r="U382" i="7"/>
  <c r="BJ370" i="5"/>
  <c r="BG370" i="5"/>
  <c r="BA512" i="5"/>
  <c r="U524" i="7"/>
  <c r="AU535" i="5"/>
  <c r="T547" i="7"/>
  <c r="S547" i="7"/>
  <c r="Q646" i="7"/>
  <c r="AO634" i="5"/>
  <c r="R646" i="7"/>
  <c r="AO514" i="5"/>
  <c r="R526" i="7"/>
  <c r="Q526" i="7"/>
  <c r="Q438" i="7"/>
  <c r="AO426" i="5"/>
  <c r="R438" i="7"/>
  <c r="BG426" i="5"/>
  <c r="BJ426" i="5"/>
  <c r="AO282" i="5"/>
  <c r="R294" i="7"/>
  <c r="Q294" i="7"/>
  <c r="Q222" i="7"/>
  <c r="AO210" i="5"/>
  <c r="R222" i="7"/>
  <c r="AO114" i="5"/>
  <c r="R126" i="7"/>
  <c r="Q126" i="7"/>
  <c r="BA313" i="5"/>
  <c r="V325" i="7"/>
  <c r="U325" i="7"/>
  <c r="BG313" i="5"/>
  <c r="BJ313" i="5"/>
  <c r="J481" i="5"/>
  <c r="H493" i="7" s="1"/>
  <c r="G493" i="7"/>
  <c r="Y493" i="7" s="1"/>
  <c r="BA612" i="5"/>
  <c r="V624" i="7"/>
  <c r="U624" i="7"/>
  <c r="BA653" i="5"/>
  <c r="V665" i="7"/>
  <c r="U665" i="7"/>
  <c r="BJ653" i="5"/>
  <c r="BA259" i="5"/>
  <c r="V271" i="7"/>
  <c r="U271" i="7"/>
  <c r="BG259" i="5"/>
  <c r="BJ259" i="5"/>
  <c r="BA464" i="5"/>
  <c r="V476" i="7"/>
  <c r="U476" i="7"/>
  <c r="BA552" i="5"/>
  <c r="V564" i="7"/>
  <c r="U564" i="7"/>
  <c r="BA632" i="5"/>
  <c r="V644" i="7"/>
  <c r="U644" i="7"/>
  <c r="AO658" i="5"/>
  <c r="BK658" i="5"/>
  <c r="BJ658" i="5"/>
  <c r="BG658" i="5"/>
  <c r="Q326" i="7"/>
  <c r="AO314" i="5"/>
  <c r="R326" i="7"/>
  <c r="BG314" i="5"/>
  <c r="AO50" i="5"/>
  <c r="R62" i="7"/>
  <c r="Q62" i="7"/>
  <c r="J447" i="5"/>
  <c r="H459" i="7" s="1"/>
  <c r="G459" i="7"/>
  <c r="BA541" i="5"/>
  <c r="V553" i="7"/>
  <c r="U553" i="7"/>
  <c r="O575" i="5"/>
  <c r="J587" i="7" s="1"/>
  <c r="I587" i="7"/>
  <c r="BG575" i="5"/>
  <c r="BJ575" i="5"/>
  <c r="AU621" i="5"/>
  <c r="T633" i="7"/>
  <c r="S633" i="7"/>
  <c r="J474" i="5"/>
  <c r="H486" i="7" s="1"/>
  <c r="G486" i="7"/>
  <c r="AU563" i="5"/>
  <c r="T575" i="7"/>
  <c r="S575" i="7"/>
  <c r="BG563" i="5"/>
  <c r="J648" i="5"/>
  <c r="G660" i="7"/>
  <c r="Y660" i="7" s="1"/>
  <c r="O615" i="5"/>
  <c r="J627" i="7" s="1"/>
  <c r="I627" i="7"/>
  <c r="BJ63" i="5"/>
  <c r="BG63" i="5"/>
  <c r="G20" i="7"/>
  <c r="K653" i="7"/>
  <c r="W641" i="5"/>
  <c r="L653" i="7"/>
  <c r="BG450" i="5"/>
  <c r="BJ450" i="5"/>
  <c r="BJ431" i="5"/>
  <c r="W431" i="5"/>
  <c r="BG431" i="5"/>
  <c r="N636" i="5"/>
  <c r="V636" i="5"/>
  <c r="W636" i="5"/>
  <c r="L648" i="7"/>
  <c r="BJ57" i="5"/>
  <c r="BG57" i="5"/>
  <c r="W200" i="5"/>
  <c r="L212" i="7"/>
  <c r="K212" i="7"/>
  <c r="BJ162" i="5"/>
  <c r="K174" i="7"/>
  <c r="V517" i="5"/>
  <c r="W517" i="5"/>
  <c r="W481" i="5"/>
  <c r="L493" i="7"/>
  <c r="K493" i="7"/>
  <c r="W373" i="5"/>
  <c r="L385" i="7"/>
  <c r="K385" i="7"/>
  <c r="K622" i="7"/>
  <c r="W610" i="5"/>
  <c r="L622" i="7"/>
  <c r="BG187" i="5"/>
  <c r="K315" i="7"/>
  <c r="W303" i="5"/>
  <c r="L315" i="7"/>
  <c r="BJ303" i="5"/>
  <c r="BG303" i="5"/>
  <c r="BJ42" i="5"/>
  <c r="W42" i="5"/>
  <c r="K54" i="7"/>
  <c r="BG42" i="5"/>
  <c r="BJ35" i="5"/>
  <c r="K47" i="7"/>
  <c r="W35" i="5"/>
  <c r="BG35" i="5"/>
  <c r="W21" i="5"/>
  <c r="L33" i="7"/>
  <c r="K33" i="7"/>
  <c r="BJ10" i="5"/>
  <c r="W10" i="5"/>
  <c r="K364" i="7"/>
  <c r="BG352" i="5"/>
  <c r="K527" i="7"/>
  <c r="W515" i="5"/>
  <c r="W609" i="5"/>
  <c r="L621" i="7"/>
  <c r="K621" i="7"/>
  <c r="BJ395" i="5"/>
  <c r="BG395" i="5"/>
  <c r="BJ167" i="5"/>
  <c r="BG167" i="5"/>
  <c r="BJ30" i="5"/>
  <c r="BG30" i="5"/>
  <c r="BJ115" i="5"/>
  <c r="N398" i="5"/>
  <c r="V398" i="5"/>
  <c r="BJ304" i="5"/>
  <c r="K515" i="7"/>
  <c r="BG627" i="5"/>
  <c r="K639" i="7"/>
  <c r="W477" i="5"/>
  <c r="L489" i="7"/>
  <c r="K489" i="7"/>
  <c r="W555" i="5"/>
  <c r="K567" i="7"/>
  <c r="W457" i="5"/>
  <c r="L469" i="7"/>
  <c r="K469" i="7"/>
  <c r="K420" i="7"/>
  <c r="W408" i="5"/>
  <c r="L420" i="7"/>
  <c r="BJ408" i="5"/>
  <c r="BG408" i="5"/>
  <c r="K543" i="7"/>
  <c r="K660" i="7"/>
  <c r="W648" i="5"/>
  <c r="L660" i="7"/>
  <c r="BJ648" i="5"/>
  <c r="K441" i="7"/>
  <c r="W429" i="5"/>
  <c r="K530" i="7"/>
  <c r="W518" i="5"/>
  <c r="L530" i="7"/>
  <c r="K632" i="7"/>
  <c r="W620" i="5"/>
  <c r="L632" i="7"/>
  <c r="W341" i="5"/>
  <c r="L353" i="7"/>
  <c r="BJ341" i="5"/>
  <c r="BJ484" i="5"/>
  <c r="K496" i="7"/>
  <c r="W591" i="5"/>
  <c r="L603" i="7"/>
  <c r="BG166" i="5"/>
  <c r="AU8" i="5"/>
  <c r="T20" i="7"/>
  <c r="S20" i="7"/>
  <c r="AO620" i="5"/>
  <c r="R632" i="7"/>
  <c r="Q632" i="7"/>
  <c r="AO540" i="5"/>
  <c r="R552" i="7"/>
  <c r="Q552" i="7"/>
  <c r="Q432" i="7"/>
  <c r="AO420" i="5"/>
  <c r="R432" i="7"/>
  <c r="Q304" i="7"/>
  <c r="AO292" i="5"/>
  <c r="R304" i="7"/>
  <c r="Q216" i="7"/>
  <c r="AO204" i="5"/>
  <c r="R216" i="7"/>
  <c r="AO326" i="5"/>
  <c r="R338" i="7"/>
  <c r="Q338" i="7"/>
  <c r="BA35" i="5"/>
  <c r="V47" i="7"/>
  <c r="U47" i="7"/>
  <c r="BA170" i="5"/>
  <c r="V182" i="7"/>
  <c r="U182" i="7"/>
  <c r="Q615" i="7"/>
  <c r="AO603" i="5"/>
  <c r="R615" i="7"/>
  <c r="AO507" i="5"/>
  <c r="R519" i="7"/>
  <c r="Q519" i="7"/>
  <c r="AO419" i="5"/>
  <c r="R431" i="7"/>
  <c r="Q431" i="7"/>
  <c r="AO291" i="5"/>
  <c r="R303" i="7"/>
  <c r="Q303" i="7"/>
  <c r="AO203" i="5"/>
  <c r="R215" i="7"/>
  <c r="Q215" i="7"/>
  <c r="Q127" i="7"/>
  <c r="AO115" i="5"/>
  <c r="R127" i="7"/>
  <c r="Q101" i="7"/>
  <c r="AO89" i="5"/>
  <c r="R101" i="7"/>
  <c r="AO393" i="5"/>
  <c r="R405" i="7"/>
  <c r="Q405" i="7"/>
  <c r="AO593" i="5"/>
  <c r="R605" i="7"/>
  <c r="Q605" i="7"/>
  <c r="Q144" i="7"/>
  <c r="AO132" i="5"/>
  <c r="R144" i="7"/>
  <c r="AO52" i="5"/>
  <c r="R64" i="7"/>
  <c r="Q64" i="7"/>
  <c r="Q52" i="7"/>
  <c r="AO40" i="5"/>
  <c r="R52" i="7"/>
  <c r="AO120" i="5"/>
  <c r="R132" i="7"/>
  <c r="Q132" i="7"/>
  <c r="Q212" i="7"/>
  <c r="AO200" i="5"/>
  <c r="R212" i="7"/>
  <c r="Q284" i="7"/>
  <c r="AO272" i="5"/>
  <c r="R284" i="7"/>
  <c r="Q372" i="7"/>
  <c r="AO360" i="5"/>
  <c r="R372" i="7"/>
  <c r="AO432" i="5"/>
  <c r="R444" i="7"/>
  <c r="Q444" i="7"/>
  <c r="Q540" i="7"/>
  <c r="AO528" i="5"/>
  <c r="R540" i="7"/>
  <c r="AO616" i="5"/>
  <c r="R628" i="7"/>
  <c r="Q628" i="7"/>
  <c r="O203" i="5"/>
  <c r="J215" i="7" s="1"/>
  <c r="I215" i="7"/>
  <c r="BA295" i="5"/>
  <c r="V307" i="7"/>
  <c r="U307" i="7"/>
  <c r="BA352" i="5"/>
  <c r="V364" i="7"/>
  <c r="U364" i="7"/>
  <c r="AU440" i="5"/>
  <c r="T452" i="7"/>
  <c r="S452" i="7"/>
  <c r="O140" i="5"/>
  <c r="J152" i="7" s="1"/>
  <c r="I152" i="7"/>
  <c r="BA294" i="5"/>
  <c r="V306" i="7"/>
  <c r="U306" i="7"/>
  <c r="BA173" i="5"/>
  <c r="V185" i="7"/>
  <c r="U185" i="7"/>
  <c r="BA284" i="5"/>
  <c r="V296" i="7"/>
  <c r="U296" i="7"/>
  <c r="BA420" i="5"/>
  <c r="V432" i="7"/>
  <c r="U432" i="7"/>
  <c r="AU545" i="5"/>
  <c r="T557" i="7"/>
  <c r="S557" i="7"/>
  <c r="O304" i="5"/>
  <c r="J316" i="7" s="1"/>
  <c r="Z316" i="7" s="1"/>
  <c r="AB316" i="7" s="1"/>
  <c r="I316" i="7"/>
  <c r="Y316" i="7" s="1"/>
  <c r="BA403" i="5"/>
  <c r="U415" i="7"/>
  <c r="BA550" i="5"/>
  <c r="V562" i="7"/>
  <c r="U562" i="7"/>
  <c r="AO626" i="5"/>
  <c r="R638" i="7"/>
  <c r="Q638" i="7"/>
  <c r="AO506" i="5"/>
  <c r="R518" i="7"/>
  <c r="Q518" i="7"/>
  <c r="Q422" i="7"/>
  <c r="AO410" i="5"/>
  <c r="R422" i="7"/>
  <c r="Q286" i="7"/>
  <c r="AO274" i="5"/>
  <c r="R286" i="7"/>
  <c r="Q214" i="7"/>
  <c r="AO202" i="5"/>
  <c r="R214" i="7"/>
  <c r="Q118" i="7"/>
  <c r="AO106" i="5"/>
  <c r="R118" i="7"/>
  <c r="BA325" i="5"/>
  <c r="V337" i="7"/>
  <c r="U337" i="7"/>
  <c r="AU484" i="5"/>
  <c r="T496" i="7"/>
  <c r="S496" i="7"/>
  <c r="AU614" i="5"/>
  <c r="T626" i="7"/>
  <c r="S626" i="7"/>
  <c r="O300" i="5"/>
  <c r="I312" i="7"/>
  <c r="Y312" i="7" s="1"/>
  <c r="AU299" i="5"/>
  <c r="T311" i="7"/>
  <c r="S311" i="7"/>
  <c r="AU634" i="5"/>
  <c r="T646" i="7"/>
  <c r="S646" i="7"/>
  <c r="AO650" i="5"/>
  <c r="R662" i="7"/>
  <c r="Q662" i="7"/>
  <c r="Q310" i="7"/>
  <c r="AO298" i="5"/>
  <c r="R310" i="7"/>
  <c r="AO42" i="5"/>
  <c r="R54" i="7"/>
  <c r="Q54" i="7"/>
  <c r="O653" i="5"/>
  <c r="J665" i="7" s="1"/>
  <c r="Z665" i="7" s="1"/>
  <c r="I665" i="7"/>
  <c r="BA449" i="5"/>
  <c r="V461" i="7"/>
  <c r="U461" i="7"/>
  <c r="BA548" i="5"/>
  <c r="V560" i="7"/>
  <c r="U560" i="7"/>
  <c r="O577" i="5"/>
  <c r="J589" i="7" s="1"/>
  <c r="I589" i="7"/>
  <c r="AU626" i="5"/>
  <c r="T638" i="7"/>
  <c r="S638" i="7"/>
  <c r="AU477" i="5"/>
  <c r="T489" i="7"/>
  <c r="S489" i="7"/>
  <c r="BA568" i="5"/>
  <c r="V580" i="7"/>
  <c r="U580" i="7"/>
  <c r="O542" i="5"/>
  <c r="J554" i="7" s="1"/>
  <c r="I554" i="7"/>
  <c r="O351" i="5"/>
  <c r="J363" i="7" s="1"/>
  <c r="I363" i="7"/>
  <c r="O579" i="5"/>
  <c r="J591" i="7" s="1"/>
  <c r="I591" i="7"/>
  <c r="N17" i="7"/>
  <c r="BG131" i="5"/>
  <c r="W647" i="5"/>
  <c r="L659" i="7"/>
  <c r="W605" i="5"/>
  <c r="L617" i="7"/>
  <c r="BG188" i="5"/>
  <c r="W218" i="5"/>
  <c r="K195" i="7"/>
  <c r="K453" i="7"/>
  <c r="BG488" i="5"/>
  <c r="BJ232" i="5"/>
  <c r="K617" i="7"/>
  <c r="K534" i="7"/>
  <c r="K483" i="7"/>
  <c r="BG123" i="5"/>
  <c r="AO612" i="5"/>
  <c r="R624" i="7"/>
  <c r="Q624" i="7"/>
  <c r="Q544" i="7"/>
  <c r="AO532" i="5"/>
  <c r="R544" i="7"/>
  <c r="Q424" i="7"/>
  <c r="AO412" i="5"/>
  <c r="R424" i="7"/>
  <c r="Q288" i="7"/>
  <c r="AO276" i="5"/>
  <c r="R288" i="7"/>
  <c r="AO196" i="5"/>
  <c r="R208" i="7"/>
  <c r="Q208" i="7"/>
  <c r="Q330" i="7"/>
  <c r="AO318" i="5"/>
  <c r="R330" i="7"/>
  <c r="BA186" i="5"/>
  <c r="V198" i="7"/>
  <c r="U198" i="7"/>
  <c r="Q607" i="7"/>
  <c r="AO595" i="5"/>
  <c r="R607" i="7"/>
  <c r="Q495" i="7"/>
  <c r="AO483" i="5"/>
  <c r="R495" i="7"/>
  <c r="AO379" i="5"/>
  <c r="R391" i="7"/>
  <c r="Q391" i="7"/>
  <c r="Q295" i="7"/>
  <c r="AO283" i="5"/>
  <c r="R295" i="7"/>
  <c r="Q207" i="7"/>
  <c r="AO195" i="5"/>
  <c r="R207" i="7"/>
  <c r="Q111" i="7"/>
  <c r="AO99" i="5"/>
  <c r="R111" i="7"/>
  <c r="Q149" i="7"/>
  <c r="AO137" i="5"/>
  <c r="R149" i="7"/>
  <c r="AO417" i="5"/>
  <c r="R429" i="7"/>
  <c r="Q429" i="7"/>
  <c r="Q613" i="7"/>
  <c r="AO601" i="5"/>
  <c r="R613" i="7"/>
  <c r="AO564" i="5"/>
  <c r="R576" i="7"/>
  <c r="Q576" i="7"/>
  <c r="Q136" i="7"/>
  <c r="AO124" i="5"/>
  <c r="R136" i="7"/>
  <c r="Q56" i="7"/>
  <c r="AO44" i="5"/>
  <c r="R56" i="7"/>
  <c r="Q60" i="7"/>
  <c r="AO48" i="5"/>
  <c r="R60" i="7"/>
  <c r="Q140" i="7"/>
  <c r="AO128" i="5"/>
  <c r="R140" i="7"/>
  <c r="Q220" i="7"/>
  <c r="AO208" i="5"/>
  <c r="R220" i="7"/>
  <c r="AO288" i="5"/>
  <c r="R300" i="7"/>
  <c r="Q300" i="7"/>
  <c r="AO368" i="5"/>
  <c r="R380" i="7"/>
  <c r="Q380" i="7"/>
  <c r="Q460" i="7"/>
  <c r="AO448" i="5"/>
  <c r="R460" i="7"/>
  <c r="Q548" i="7"/>
  <c r="AO536" i="5"/>
  <c r="R548" i="7"/>
  <c r="Q636" i="7"/>
  <c r="AO624" i="5"/>
  <c r="R636" i="7"/>
  <c r="BA215" i="5"/>
  <c r="V227" i="7"/>
  <c r="U227" i="7"/>
  <c r="BA357" i="5"/>
  <c r="V369" i="7"/>
  <c r="U369" i="7"/>
  <c r="BA456" i="5"/>
  <c r="V468" i="7"/>
  <c r="U468" i="7"/>
  <c r="S225" i="7"/>
  <c r="AU213" i="5"/>
  <c r="T225" i="7"/>
  <c r="S307" i="7"/>
  <c r="AU295" i="5"/>
  <c r="T307" i="7"/>
  <c r="BA184" i="5"/>
  <c r="V196" i="7"/>
  <c r="U196" i="7"/>
  <c r="J348" i="5"/>
  <c r="H360" i="7" s="1"/>
  <c r="G360" i="7"/>
  <c r="O428" i="5"/>
  <c r="J440" i="7" s="1"/>
  <c r="I440" i="7"/>
  <c r="BA483" i="5"/>
  <c r="V495" i="7"/>
  <c r="U495" i="7"/>
  <c r="J547" i="5"/>
  <c r="G559" i="7"/>
  <c r="BA59" i="5"/>
  <c r="V71" i="7"/>
  <c r="U71" i="7"/>
  <c r="BA328" i="5"/>
  <c r="V340" i="7"/>
  <c r="U340" i="7"/>
  <c r="AU404" i="5"/>
  <c r="T416" i="7"/>
  <c r="S416" i="7"/>
  <c r="BA555" i="5"/>
  <c r="V567" i="7"/>
  <c r="U567" i="7"/>
  <c r="AO618" i="5"/>
  <c r="R630" i="7"/>
  <c r="Q630" i="7"/>
  <c r="AO498" i="5"/>
  <c r="R510" i="7"/>
  <c r="Q510" i="7"/>
  <c r="AO386" i="5"/>
  <c r="R398" i="7"/>
  <c r="Q398" i="7"/>
  <c r="Q278" i="7"/>
  <c r="AO266" i="5"/>
  <c r="R278" i="7"/>
  <c r="AO178" i="5"/>
  <c r="R190" i="7"/>
  <c r="Q190" i="7"/>
  <c r="Q102" i="7"/>
  <c r="AO90" i="5"/>
  <c r="R102" i="7"/>
  <c r="AU435" i="5"/>
  <c r="T447" i="7"/>
  <c r="S447" i="7"/>
  <c r="BA527" i="5"/>
  <c r="V539" i="7"/>
  <c r="U539" i="7"/>
  <c r="BA617" i="5"/>
  <c r="V629" i="7"/>
  <c r="U629" i="7"/>
  <c r="O419" i="5"/>
  <c r="J431" i="7" s="1"/>
  <c r="I431" i="7"/>
  <c r="O354" i="5"/>
  <c r="J366" i="7" s="1"/>
  <c r="I366" i="7"/>
  <c r="J483" i="5"/>
  <c r="H495" i="7" s="1"/>
  <c r="G495" i="7"/>
  <c r="AU589" i="5"/>
  <c r="T601" i="7"/>
  <c r="S601" i="7"/>
  <c r="BA637" i="5"/>
  <c r="V649" i="7"/>
  <c r="U649" i="7"/>
  <c r="Q622" i="7"/>
  <c r="AO610" i="5"/>
  <c r="R622" i="7"/>
  <c r="Q302" i="7"/>
  <c r="AO290" i="5"/>
  <c r="R302" i="7"/>
  <c r="Q46" i="7"/>
  <c r="AO34" i="5"/>
  <c r="R46" i="7"/>
  <c r="BA293" i="5"/>
  <c r="V305" i="7"/>
  <c r="U305" i="7"/>
  <c r="O117" i="5"/>
  <c r="J129" i="7" s="1"/>
  <c r="I129" i="7"/>
  <c r="BA487" i="5"/>
  <c r="U499" i="7"/>
  <c r="S581" i="7"/>
  <c r="AU569" i="5"/>
  <c r="T581" i="7"/>
  <c r="AU653" i="5"/>
  <c r="T665" i="7"/>
  <c r="S665" i="7"/>
  <c r="O457" i="5"/>
  <c r="J469" i="7" s="1"/>
  <c r="I469" i="7"/>
  <c r="O375" i="5"/>
  <c r="J387" i="7" s="1"/>
  <c r="I387" i="7"/>
  <c r="J414" i="5"/>
  <c r="G426" i="7"/>
  <c r="J287" i="5"/>
  <c r="H299" i="7" s="1"/>
  <c r="G299" i="7"/>
  <c r="J525" i="5"/>
  <c r="H537" i="7" s="1"/>
  <c r="G537" i="7"/>
  <c r="BG474" i="5"/>
  <c r="BG119" i="5"/>
  <c r="W348" i="5"/>
  <c r="L360" i="7"/>
  <c r="W513" i="5"/>
  <c r="L525" i="7"/>
  <c r="W363" i="5"/>
  <c r="K581" i="7"/>
  <c r="BG441" i="5"/>
  <c r="K395" i="7"/>
  <c r="W447" i="5"/>
  <c r="K500" i="7"/>
  <c r="BJ291" i="5"/>
  <c r="V453" i="5"/>
  <c r="V576" i="5"/>
  <c r="BG506" i="5"/>
  <c r="AO604" i="5"/>
  <c r="R616" i="7"/>
  <c r="Q616" i="7"/>
  <c r="AO524" i="5"/>
  <c r="R536" i="7"/>
  <c r="Q536" i="7"/>
  <c r="AO380" i="5"/>
  <c r="R392" i="7"/>
  <c r="Q392" i="7"/>
  <c r="Q280" i="7"/>
  <c r="AO268" i="5"/>
  <c r="R280" i="7"/>
  <c r="Q192" i="7"/>
  <c r="AO180" i="5"/>
  <c r="R192" i="7"/>
  <c r="Q306" i="7"/>
  <c r="AO294" i="5"/>
  <c r="R306" i="7"/>
  <c r="BA51" i="5"/>
  <c r="V63" i="7"/>
  <c r="U63" i="7"/>
  <c r="BA202" i="5"/>
  <c r="V214" i="7"/>
  <c r="U214" i="7"/>
  <c r="Q599" i="7"/>
  <c r="AO587" i="5"/>
  <c r="R599" i="7"/>
  <c r="AO467" i="5"/>
  <c r="R479" i="7"/>
  <c r="Q479" i="7"/>
  <c r="AO371" i="5"/>
  <c r="R383" i="7"/>
  <c r="Q383" i="7"/>
  <c r="Q287" i="7"/>
  <c r="AO275" i="5"/>
  <c r="R287" i="7"/>
  <c r="Q199" i="7"/>
  <c r="AO187" i="5"/>
  <c r="R199" i="7"/>
  <c r="Q103" i="7"/>
  <c r="AO91" i="5"/>
  <c r="R103" i="7"/>
  <c r="AO169" i="5"/>
  <c r="R181" i="7"/>
  <c r="Q181" i="7"/>
  <c r="AO433" i="5"/>
  <c r="R445" i="7"/>
  <c r="Q445" i="7"/>
  <c r="AO609" i="5"/>
  <c r="R621" i="7"/>
  <c r="Q621" i="7"/>
  <c r="Q448" i="7"/>
  <c r="AO436" i="5"/>
  <c r="R448" i="7"/>
  <c r="AO108" i="5"/>
  <c r="R120" i="7"/>
  <c r="Q120" i="7"/>
  <c r="Q48" i="7"/>
  <c r="AO36" i="5"/>
  <c r="R48" i="7"/>
  <c r="AO56" i="5"/>
  <c r="R68" i="7"/>
  <c r="Q68" i="7"/>
  <c r="Q148" i="7"/>
  <c r="AO136" i="5"/>
  <c r="R148" i="7"/>
  <c r="AO216" i="5"/>
  <c r="R228" i="7"/>
  <c r="Q228" i="7"/>
  <c r="Q308" i="7"/>
  <c r="AO296" i="5"/>
  <c r="R308" i="7"/>
  <c r="AO376" i="5"/>
  <c r="R388" i="7"/>
  <c r="Q388" i="7"/>
  <c r="AO456" i="5"/>
  <c r="R468" i="7"/>
  <c r="Q468" i="7"/>
  <c r="Q556" i="7"/>
  <c r="AO544" i="5"/>
  <c r="R556" i="7"/>
  <c r="Q644" i="7"/>
  <c r="AO632" i="5"/>
  <c r="R644" i="7"/>
  <c r="BA315" i="5"/>
  <c r="V327" i="7"/>
  <c r="U327" i="7"/>
  <c r="AU363" i="5"/>
  <c r="T375" i="7"/>
  <c r="S375" i="7"/>
  <c r="AU457" i="5"/>
  <c r="T469" i="7"/>
  <c r="S469" i="7"/>
  <c r="BA221" i="5"/>
  <c r="V233" i="7"/>
  <c r="U233" i="7"/>
  <c r="BA414" i="5"/>
  <c r="V426" i="7"/>
  <c r="U426" i="7"/>
  <c r="S204" i="7"/>
  <c r="AU192" i="5"/>
  <c r="T204" i="7"/>
  <c r="AU360" i="5"/>
  <c r="T372" i="7"/>
  <c r="S372" i="7"/>
  <c r="BA430" i="5"/>
  <c r="V442" i="7"/>
  <c r="U442" i="7"/>
  <c r="O486" i="5"/>
  <c r="J498" i="7" s="1"/>
  <c r="BA553" i="5"/>
  <c r="U565" i="7"/>
  <c r="BA76" i="5"/>
  <c r="V88" i="7"/>
  <c r="U88" i="7"/>
  <c r="BA66" i="5"/>
  <c r="V78" i="7"/>
  <c r="U78" i="7"/>
  <c r="J333" i="5"/>
  <c r="H345" i="7" s="1"/>
  <c r="G345" i="7"/>
  <c r="BA412" i="5"/>
  <c r="V424" i="7"/>
  <c r="U424" i="7"/>
  <c r="BA575" i="5"/>
  <c r="V587" i="7"/>
  <c r="U587" i="7"/>
  <c r="AO594" i="5"/>
  <c r="R606" i="7"/>
  <c r="Q606" i="7"/>
  <c r="AO490" i="5"/>
  <c r="R502" i="7"/>
  <c r="Q502" i="7"/>
  <c r="Q390" i="7"/>
  <c r="AO378" i="5"/>
  <c r="R390" i="7"/>
  <c r="AO258" i="5"/>
  <c r="R270" i="7"/>
  <c r="Q270" i="7"/>
  <c r="Q182" i="7"/>
  <c r="AO170" i="5"/>
  <c r="R182" i="7"/>
  <c r="Q94" i="7"/>
  <c r="AO82" i="5"/>
  <c r="R94" i="7"/>
  <c r="BA27" i="5"/>
  <c r="U39" i="7"/>
  <c r="BA467" i="5"/>
  <c r="V479" i="7"/>
  <c r="U479" i="7"/>
  <c r="J561" i="5"/>
  <c r="H573" i="7" s="1"/>
  <c r="Z573" i="7" s="1"/>
  <c r="AB573" i="7" s="1"/>
  <c r="G573" i="7"/>
  <c r="Y573" i="7" s="1"/>
  <c r="BA622" i="5"/>
  <c r="V634" i="7"/>
  <c r="U634" i="7"/>
  <c r="J471" i="5"/>
  <c r="H483" i="7" s="1"/>
  <c r="Z483" i="7" s="1"/>
  <c r="AB483" i="7" s="1"/>
  <c r="G483" i="7"/>
  <c r="BA371" i="5"/>
  <c r="V383" i="7"/>
  <c r="U383" i="7"/>
  <c r="BA498" i="5"/>
  <c r="V510" i="7"/>
  <c r="U510" i="7"/>
  <c r="AU603" i="5"/>
  <c r="T615" i="7"/>
  <c r="S615" i="7"/>
  <c r="AU639" i="5"/>
  <c r="T651" i="7"/>
  <c r="S651" i="7"/>
  <c r="Q598" i="7"/>
  <c r="AO586" i="5"/>
  <c r="R598" i="7"/>
  <c r="AO194" i="5"/>
  <c r="R206" i="7"/>
  <c r="Q206" i="7"/>
  <c r="Q38" i="7"/>
  <c r="AO26" i="5"/>
  <c r="R38" i="7"/>
  <c r="BA351" i="5"/>
  <c r="V363" i="7"/>
  <c r="U363" i="7"/>
  <c r="BA485" i="5"/>
  <c r="V497" i="7"/>
  <c r="U497" i="7"/>
  <c r="AU561" i="5"/>
  <c r="T573" i="7"/>
  <c r="S573" i="7"/>
  <c r="BA593" i="5"/>
  <c r="V605" i="7"/>
  <c r="U605" i="7"/>
  <c r="J629" i="5"/>
  <c r="G641" i="7"/>
  <c r="BA506" i="5"/>
  <c r="V518" i="7"/>
  <c r="U518" i="7"/>
  <c r="G585" i="7"/>
  <c r="O418" i="5"/>
  <c r="J430" i="7" s="1"/>
  <c r="I430" i="7"/>
  <c r="Y430" i="7" s="1"/>
  <c r="O493" i="5"/>
  <c r="I505" i="7"/>
  <c r="V329" i="5"/>
  <c r="N329" i="5"/>
  <c r="O474" i="5"/>
  <c r="I486" i="7"/>
  <c r="J318" i="5"/>
  <c r="H330" i="7" s="1"/>
  <c r="G330" i="7"/>
  <c r="O566" i="5"/>
  <c r="J578" i="7" s="1"/>
  <c r="Z578" i="7" s="1"/>
  <c r="AB578" i="7" s="1"/>
  <c r="I578" i="7"/>
  <c r="BJ660" i="5"/>
  <c r="BG66" i="5"/>
  <c r="BJ571" i="5"/>
  <c r="BG539" i="5"/>
  <c r="BG104" i="5"/>
  <c r="K321" i="7"/>
  <c r="BJ644" i="5"/>
  <c r="BJ441" i="5"/>
  <c r="BJ292" i="5"/>
  <c r="BJ180" i="5"/>
  <c r="BJ474" i="5"/>
  <c r="V541" i="5"/>
  <c r="W541" i="5"/>
  <c r="L553" i="7"/>
  <c r="BG374" i="5"/>
  <c r="G475" i="7"/>
  <c r="BJ216" i="5"/>
  <c r="S19" i="7"/>
  <c r="AU7" i="5"/>
  <c r="T19" i="7"/>
  <c r="AO596" i="5"/>
  <c r="R608" i="7"/>
  <c r="Q608" i="7"/>
  <c r="AO516" i="5"/>
  <c r="R528" i="7"/>
  <c r="Q528" i="7"/>
  <c r="AO372" i="5"/>
  <c r="R384" i="7"/>
  <c r="Q384" i="7"/>
  <c r="Q272" i="7"/>
  <c r="AO260" i="5"/>
  <c r="R272" i="7"/>
  <c r="AO262" i="5"/>
  <c r="R274" i="7"/>
  <c r="Q274" i="7"/>
  <c r="BA72" i="5"/>
  <c r="V84" i="7"/>
  <c r="U84" i="7"/>
  <c r="BA228" i="5"/>
  <c r="V240" i="7"/>
  <c r="U240" i="7"/>
  <c r="AO571" i="5"/>
  <c r="R583" i="7"/>
  <c r="Q583" i="7"/>
  <c r="AO459" i="5"/>
  <c r="R471" i="7"/>
  <c r="Q471" i="7"/>
  <c r="AO363" i="5"/>
  <c r="R375" i="7"/>
  <c r="Q375" i="7"/>
  <c r="Q279" i="7"/>
  <c r="AO267" i="5"/>
  <c r="R279" i="7"/>
  <c r="AO179" i="5"/>
  <c r="R191" i="7"/>
  <c r="Q191" i="7"/>
  <c r="Q95" i="7"/>
  <c r="AO83" i="5"/>
  <c r="R95" i="7"/>
  <c r="AO225" i="5"/>
  <c r="R237" i="7"/>
  <c r="Q237" i="7"/>
  <c r="AO465" i="5"/>
  <c r="Q477" i="7"/>
  <c r="AO617" i="5"/>
  <c r="R629" i="7"/>
  <c r="Q629" i="7"/>
  <c r="Q360" i="7"/>
  <c r="AO348" i="5"/>
  <c r="R360" i="7"/>
  <c r="AO92" i="5"/>
  <c r="R104" i="7"/>
  <c r="Q104" i="7"/>
  <c r="Q40" i="7"/>
  <c r="AO28" i="5"/>
  <c r="R40" i="7"/>
  <c r="Q76" i="7"/>
  <c r="AO64" i="5"/>
  <c r="R76" i="7"/>
  <c r="AO152" i="5"/>
  <c r="R164" i="7"/>
  <c r="Q164" i="7"/>
  <c r="AO224" i="5"/>
  <c r="R236" i="7"/>
  <c r="Q236" i="7"/>
  <c r="Q316" i="7"/>
  <c r="AO304" i="5"/>
  <c r="R316" i="7"/>
  <c r="AO392" i="5"/>
  <c r="R404" i="7"/>
  <c r="Q404" i="7"/>
  <c r="AO464" i="5"/>
  <c r="R476" i="7"/>
  <c r="Q476" i="7"/>
  <c r="AO552" i="5"/>
  <c r="R564" i="7"/>
  <c r="Q564" i="7"/>
  <c r="AO640" i="5"/>
  <c r="R652" i="7"/>
  <c r="Q652" i="7"/>
  <c r="BA234" i="5"/>
  <c r="V246" i="7"/>
  <c r="U246" i="7"/>
  <c r="AU323" i="5"/>
  <c r="T335" i="7"/>
  <c r="S335" i="7"/>
  <c r="BA372" i="5"/>
  <c r="V384" i="7"/>
  <c r="U384" i="7"/>
  <c r="I479" i="7"/>
  <c r="BA226" i="5"/>
  <c r="V238" i="7"/>
  <c r="U238" i="7"/>
  <c r="BA419" i="5"/>
  <c r="V431" i="7"/>
  <c r="U431" i="7"/>
  <c r="BA232" i="5"/>
  <c r="V244" i="7"/>
  <c r="U244" i="7"/>
  <c r="BA363" i="5"/>
  <c r="V375" i="7"/>
  <c r="U375" i="7"/>
  <c r="AU432" i="5"/>
  <c r="T444" i="7"/>
  <c r="S444" i="7"/>
  <c r="BA494" i="5"/>
  <c r="V506" i="7"/>
  <c r="U506" i="7"/>
  <c r="BA558" i="5"/>
  <c r="V570" i="7"/>
  <c r="U570" i="7"/>
  <c r="BA93" i="5"/>
  <c r="V105" i="7"/>
  <c r="U105" i="7"/>
  <c r="BA70" i="5"/>
  <c r="V82" i="7"/>
  <c r="U82" i="7"/>
  <c r="AU341" i="5"/>
  <c r="T353" i="7"/>
  <c r="S353" i="7"/>
  <c r="O431" i="5"/>
  <c r="I443" i="7"/>
  <c r="O524" i="5"/>
  <c r="I536" i="7"/>
  <c r="AU577" i="5"/>
  <c r="T589" i="7"/>
  <c r="S589" i="7"/>
  <c r="AO570" i="5"/>
  <c r="R582" i="7"/>
  <c r="Q582" i="7"/>
  <c r="Q494" i="7"/>
  <c r="AO482" i="5"/>
  <c r="R494" i="7"/>
  <c r="Q374" i="7"/>
  <c r="AO362" i="5"/>
  <c r="R374" i="7"/>
  <c r="AO250" i="5"/>
  <c r="R262" i="7"/>
  <c r="Q262" i="7"/>
  <c r="AO146" i="5"/>
  <c r="R158" i="7"/>
  <c r="Q158" i="7"/>
  <c r="AO74" i="5"/>
  <c r="R86" i="7"/>
  <c r="Q86" i="7"/>
  <c r="BA37" i="5"/>
  <c r="V49" i="7"/>
  <c r="U49" i="7"/>
  <c r="AU469" i="5"/>
  <c r="T481" i="7"/>
  <c r="S481" i="7"/>
  <c r="O578" i="5"/>
  <c r="J590" i="7" s="1"/>
  <c r="I590" i="7"/>
  <c r="BA627" i="5"/>
  <c r="V639" i="7"/>
  <c r="U639" i="7"/>
  <c r="O543" i="5"/>
  <c r="J555" i="7" s="1"/>
  <c r="I555" i="7"/>
  <c r="O389" i="5"/>
  <c r="J401" i="7" s="1"/>
  <c r="Z401" i="7" s="1"/>
  <c r="AB401" i="7" s="1"/>
  <c r="I401" i="7"/>
  <c r="AU514" i="5"/>
  <c r="T526" i="7"/>
  <c r="S526" i="7"/>
  <c r="J612" i="5"/>
  <c r="H624" i="7" s="1"/>
  <c r="G624" i="7"/>
  <c r="BA654" i="5"/>
  <c r="V666" i="7"/>
  <c r="U666" i="7"/>
  <c r="AO530" i="5"/>
  <c r="R542" i="7"/>
  <c r="Q542" i="7"/>
  <c r="Q198" i="7"/>
  <c r="AO186" i="5"/>
  <c r="R198" i="7"/>
  <c r="Q30" i="7"/>
  <c r="AO18" i="5"/>
  <c r="R30" i="7"/>
  <c r="BA356" i="5"/>
  <c r="V368" i="7"/>
  <c r="U368" i="7"/>
  <c r="BA519" i="5"/>
  <c r="U531" i="7"/>
  <c r="G577" i="7"/>
  <c r="AU630" i="5"/>
  <c r="T642" i="7"/>
  <c r="S642" i="7"/>
  <c r="I260" i="7"/>
  <c r="BA510" i="5"/>
  <c r="V522" i="7"/>
  <c r="U522" i="7"/>
  <c r="BA586" i="5"/>
  <c r="V598" i="7"/>
  <c r="U598" i="7"/>
  <c r="O276" i="5"/>
  <c r="J288" i="7" s="1"/>
  <c r="I288" i="7"/>
  <c r="Y288" i="7" s="1"/>
  <c r="J282" i="5"/>
  <c r="G294" i="7"/>
  <c r="V505" i="5"/>
  <c r="N505" i="5"/>
  <c r="J493" i="5"/>
  <c r="H505" i="7" s="1"/>
  <c r="G505" i="7"/>
  <c r="Y505" i="7" s="1"/>
  <c r="O450" i="5"/>
  <c r="I462" i="7"/>
  <c r="Y462" i="7" s="1"/>
  <c r="J419" i="5"/>
  <c r="H431" i="7" s="1"/>
  <c r="G431" i="7"/>
  <c r="Y431" i="7" s="1"/>
  <c r="O347" i="5"/>
  <c r="J359" i="7" s="1"/>
  <c r="O480" i="5"/>
  <c r="J492" i="7"/>
  <c r="I492" i="7"/>
  <c r="V318" i="5"/>
  <c r="N318" i="5"/>
  <c r="O318" i="5" s="1"/>
  <c r="BG183" i="5"/>
  <c r="BJ343" i="5"/>
  <c r="W474" i="5"/>
  <c r="L486" i="7"/>
  <c r="BJ235" i="5"/>
  <c r="K447" i="7"/>
  <c r="K55" i="7"/>
  <c r="BJ639" i="5"/>
  <c r="K304" i="7"/>
  <c r="BJ49" i="5"/>
  <c r="BG242" i="5"/>
  <c r="BG433" i="5"/>
  <c r="V611" i="5"/>
  <c r="BG11" i="5"/>
  <c r="AO588" i="5"/>
  <c r="R600" i="7"/>
  <c r="Q600" i="7"/>
  <c r="AO492" i="5"/>
  <c r="R504" i="7"/>
  <c r="Q504" i="7"/>
  <c r="AO364" i="5"/>
  <c r="R376" i="7"/>
  <c r="Q376" i="7"/>
  <c r="Q248" i="7"/>
  <c r="AO236" i="5"/>
  <c r="R248" i="7"/>
  <c r="AO246" i="5"/>
  <c r="R258" i="7"/>
  <c r="Q258" i="7"/>
  <c r="BA83" i="5"/>
  <c r="V95" i="7"/>
  <c r="U95" i="7"/>
  <c r="BA250" i="5"/>
  <c r="V262" i="7"/>
  <c r="U262" i="7"/>
  <c r="AO643" i="5"/>
  <c r="R655" i="7"/>
  <c r="Q655" i="7"/>
  <c r="AO563" i="5"/>
  <c r="R575" i="7"/>
  <c r="Q575" i="7"/>
  <c r="AO451" i="5"/>
  <c r="Q463" i="7"/>
  <c r="Q367" i="7"/>
  <c r="AO355" i="5"/>
  <c r="R367" i="7"/>
  <c r="AO259" i="5"/>
  <c r="R271" i="7"/>
  <c r="Q271" i="7"/>
  <c r="AO171" i="5"/>
  <c r="Q183" i="7"/>
  <c r="AO75" i="5"/>
  <c r="Q87" i="7"/>
  <c r="Q261" i="7"/>
  <c r="AO249" i="5"/>
  <c r="R261" i="7"/>
  <c r="Q517" i="7"/>
  <c r="AO505" i="5"/>
  <c r="R517" i="7"/>
  <c r="AO172" i="5"/>
  <c r="R184" i="7"/>
  <c r="Q184" i="7"/>
  <c r="AO84" i="5"/>
  <c r="R96" i="7"/>
  <c r="Q96" i="7"/>
  <c r="Q32" i="7"/>
  <c r="AO20" i="5"/>
  <c r="R32" i="7"/>
  <c r="AO72" i="5"/>
  <c r="R84" i="7"/>
  <c r="Q84" i="7"/>
  <c r="AO160" i="5"/>
  <c r="R172" i="7"/>
  <c r="Q172" i="7"/>
  <c r="Q244" i="7"/>
  <c r="AO232" i="5"/>
  <c r="R244" i="7"/>
  <c r="AO320" i="5"/>
  <c r="R332" i="7"/>
  <c r="Q332" i="7"/>
  <c r="AO400" i="5"/>
  <c r="R412" i="7"/>
  <c r="Q412" i="7"/>
  <c r="AO488" i="5"/>
  <c r="R500" i="7"/>
  <c r="Q500" i="7"/>
  <c r="AO560" i="5"/>
  <c r="R572" i="7"/>
  <c r="Q572" i="7"/>
  <c r="BA89" i="5"/>
  <c r="U101" i="7"/>
  <c r="S254" i="7"/>
  <c r="AU242" i="5"/>
  <c r="T254" i="7"/>
  <c r="BA326" i="5"/>
  <c r="V338" i="7"/>
  <c r="U338" i="7"/>
  <c r="AU379" i="5"/>
  <c r="S391" i="7"/>
  <c r="BA248" i="5"/>
  <c r="V260" i="7"/>
  <c r="U260" i="7"/>
  <c r="BA424" i="5"/>
  <c r="V436" i="7"/>
  <c r="U436" i="7"/>
  <c r="BA261" i="5"/>
  <c r="V273" i="7"/>
  <c r="U273" i="7"/>
  <c r="BA373" i="5"/>
  <c r="U385" i="7"/>
  <c r="J435" i="5"/>
  <c r="G447" i="7"/>
  <c r="BA499" i="5"/>
  <c r="V511" i="7"/>
  <c r="U511" i="7"/>
  <c r="BA563" i="5"/>
  <c r="V575" i="7"/>
  <c r="U575" i="7"/>
  <c r="O275" i="5"/>
  <c r="J287" i="7" s="1"/>
  <c r="I287" i="7"/>
  <c r="BA103" i="5"/>
  <c r="V115" i="7"/>
  <c r="U115" i="7"/>
  <c r="BA345" i="5"/>
  <c r="V357" i="7"/>
  <c r="U357" i="7"/>
  <c r="BA504" i="5"/>
  <c r="V516" i="7"/>
  <c r="U516" i="7"/>
  <c r="J581" i="5"/>
  <c r="H593" i="7" s="1"/>
  <c r="G593" i="7"/>
  <c r="Q574" i="7"/>
  <c r="AO562" i="5"/>
  <c r="R574" i="7"/>
  <c r="AO466" i="5"/>
  <c r="Q478" i="7"/>
  <c r="AO354" i="5"/>
  <c r="Q366" i="7"/>
  <c r="Q246" i="7"/>
  <c r="AO234" i="5"/>
  <c r="R246" i="7"/>
  <c r="AO138" i="5"/>
  <c r="R150" i="7"/>
  <c r="Q150" i="7"/>
  <c r="Q78" i="7"/>
  <c r="AO66" i="5"/>
  <c r="R78" i="7"/>
  <c r="BA42" i="5"/>
  <c r="V54" i="7"/>
  <c r="U54" i="7"/>
  <c r="AU473" i="5"/>
  <c r="T485" i="7"/>
  <c r="S485" i="7"/>
  <c r="BA595" i="5"/>
  <c r="V607" i="7"/>
  <c r="U607" i="7"/>
  <c r="J605" i="5"/>
  <c r="H617" i="7" s="1"/>
  <c r="G617" i="7"/>
  <c r="BA539" i="5"/>
  <c r="V551" i="7"/>
  <c r="U551" i="7"/>
  <c r="BA623" i="5"/>
  <c r="V635" i="7"/>
  <c r="U635" i="7"/>
  <c r="AU655" i="5"/>
  <c r="T667" i="7"/>
  <c r="S667" i="7"/>
  <c r="Q486" i="7"/>
  <c r="AO474" i="5"/>
  <c r="R486" i="7"/>
  <c r="Q174" i="7"/>
  <c r="AO162" i="5"/>
  <c r="R174" i="7"/>
  <c r="BA367" i="5"/>
  <c r="V379" i="7"/>
  <c r="U379" i="7"/>
  <c r="O522" i="5"/>
  <c r="I534" i="7"/>
  <c r="BA566" i="5"/>
  <c r="V578" i="7"/>
  <c r="U578" i="7"/>
  <c r="BA609" i="5"/>
  <c r="V621" i="7"/>
  <c r="U621" i="7"/>
  <c r="J638" i="5"/>
  <c r="H650" i="7" s="1"/>
  <c r="G650" i="7"/>
  <c r="O122" i="5"/>
  <c r="J134" i="7" s="1"/>
  <c r="I134" i="7"/>
  <c r="BA604" i="5"/>
  <c r="V616" i="7"/>
  <c r="U616" i="7"/>
  <c r="I294" i="7"/>
  <c r="O339" i="5"/>
  <c r="I351" i="7"/>
  <c r="O593" i="5"/>
  <c r="J605" i="7" s="1"/>
  <c r="I605" i="7"/>
  <c r="O619" i="5"/>
  <c r="J631" i="7" s="1"/>
  <c r="I631" i="7"/>
  <c r="I518" i="7"/>
  <c r="O328" i="5"/>
  <c r="J340" i="7" s="1"/>
  <c r="I340" i="7"/>
  <c r="J480" i="5"/>
  <c r="H492" i="7" s="1"/>
  <c r="G492" i="7"/>
  <c r="O475" i="5"/>
  <c r="J487" i="7" s="1"/>
  <c r="I487" i="7"/>
  <c r="W424" i="5"/>
  <c r="W642" i="5"/>
  <c r="L654" i="7"/>
  <c r="W66" i="5"/>
  <c r="L78" i="7"/>
  <c r="BJ298" i="5"/>
  <c r="W383" i="5"/>
  <c r="L395" i="7"/>
  <c r="BG644" i="5"/>
  <c r="BJ183" i="5"/>
  <c r="W298" i="5"/>
  <c r="L310" i="7"/>
  <c r="W557" i="5"/>
  <c r="L569" i="7"/>
  <c r="W539" i="5"/>
  <c r="L551" i="7"/>
  <c r="BG109" i="5"/>
  <c r="BG540" i="5"/>
  <c r="K254" i="7"/>
  <c r="BJ435" i="5"/>
  <c r="BG208" i="5"/>
  <c r="W430" i="5"/>
  <c r="L442" i="7"/>
  <c r="BJ66" i="5"/>
  <c r="K151" i="7"/>
  <c r="W203" i="5"/>
  <c r="K372" i="7"/>
  <c r="K548" i="7"/>
  <c r="W337" i="5"/>
  <c r="L349" i="7"/>
  <c r="BG292" i="5"/>
  <c r="K367" i="7"/>
  <c r="BJ420" i="5"/>
  <c r="BJ242" i="5"/>
  <c r="K28" i="7"/>
  <c r="K449" i="7"/>
  <c r="K233" i="7"/>
  <c r="K486" i="7"/>
  <c r="W493" i="5"/>
  <c r="L505" i="7"/>
  <c r="K478" i="7"/>
  <c r="V624" i="5"/>
  <c r="BJ608" i="5"/>
  <c r="BJ14" i="5"/>
  <c r="BG56" i="5"/>
  <c r="BJ310" i="5"/>
  <c r="BG393" i="5"/>
  <c r="BG419" i="5"/>
  <c r="U480" i="7"/>
  <c r="AO572" i="5"/>
  <c r="R584" i="7"/>
  <c r="Q584" i="7"/>
  <c r="AO468" i="5"/>
  <c r="R480" i="7"/>
  <c r="Q480" i="7"/>
  <c r="Q352" i="7"/>
  <c r="AO340" i="5"/>
  <c r="R352" i="7"/>
  <c r="Q240" i="7"/>
  <c r="AO228" i="5"/>
  <c r="R240" i="7"/>
  <c r="AO558" i="5"/>
  <c r="R570" i="7"/>
  <c r="Q570" i="7"/>
  <c r="AO158" i="5"/>
  <c r="R170" i="7"/>
  <c r="Q170" i="7"/>
  <c r="S109" i="7"/>
  <c r="AU97" i="5"/>
  <c r="T109" i="7"/>
  <c r="AO635" i="5"/>
  <c r="R647" i="7"/>
  <c r="Q647" i="7"/>
  <c r="AO555" i="5"/>
  <c r="R567" i="7"/>
  <c r="Q567" i="7"/>
  <c r="Q455" i="7"/>
  <c r="AO443" i="5"/>
  <c r="R455" i="7"/>
  <c r="Q359" i="7"/>
  <c r="AO347" i="5"/>
  <c r="R359" i="7"/>
  <c r="Q263" i="7"/>
  <c r="AO251" i="5"/>
  <c r="R263" i="7"/>
  <c r="Q175" i="7"/>
  <c r="AO163" i="5"/>
  <c r="R175" i="7"/>
  <c r="Q71" i="7"/>
  <c r="AO59" i="5"/>
  <c r="R71" i="7"/>
  <c r="Q317" i="7"/>
  <c r="AO305" i="5"/>
  <c r="R317" i="7"/>
  <c r="Q573" i="7"/>
  <c r="AO561" i="5"/>
  <c r="R573" i="7"/>
  <c r="BA19" i="5"/>
  <c r="V31" i="7"/>
  <c r="U31" i="7"/>
  <c r="Q168" i="7"/>
  <c r="AO156" i="5"/>
  <c r="R168" i="7"/>
  <c r="AO76" i="5"/>
  <c r="R88" i="7"/>
  <c r="Q88" i="7"/>
  <c r="Q24" i="7"/>
  <c r="AO12" i="5"/>
  <c r="R24" i="7"/>
  <c r="Q92" i="7"/>
  <c r="AO80" i="5"/>
  <c r="R92" i="7"/>
  <c r="Q180" i="7"/>
  <c r="AO168" i="5"/>
  <c r="R180" i="7"/>
  <c r="Q252" i="7"/>
  <c r="AO240" i="5"/>
  <c r="R252" i="7"/>
  <c r="Q340" i="7"/>
  <c r="AO328" i="5"/>
  <c r="AO408" i="5"/>
  <c r="R420" i="7"/>
  <c r="Q420" i="7"/>
  <c r="AO496" i="5"/>
  <c r="R508" i="7"/>
  <c r="Q508" i="7"/>
  <c r="AO584" i="5"/>
  <c r="R596" i="7"/>
  <c r="Q596" i="7"/>
  <c r="BA107" i="5"/>
  <c r="V119" i="7"/>
  <c r="U119" i="7"/>
  <c r="J256" i="5"/>
  <c r="H268" i="7" s="1"/>
  <c r="G268" i="7"/>
  <c r="BA331" i="5"/>
  <c r="V343" i="7"/>
  <c r="U343" i="7"/>
  <c r="BA399" i="5"/>
  <c r="V411" i="7"/>
  <c r="U411" i="7"/>
  <c r="BA254" i="5"/>
  <c r="V266" i="7"/>
  <c r="U266" i="7"/>
  <c r="BA435" i="5"/>
  <c r="V447" i="7"/>
  <c r="U447" i="7"/>
  <c r="BA102" i="5"/>
  <c r="V114" i="7"/>
  <c r="U114" i="7"/>
  <c r="BA266" i="5"/>
  <c r="V278" i="7"/>
  <c r="U278" i="7"/>
  <c r="BA392" i="5"/>
  <c r="V404" i="7"/>
  <c r="U404" i="7"/>
  <c r="BA437" i="5"/>
  <c r="V449" i="7"/>
  <c r="U449" i="7"/>
  <c r="BA523" i="5"/>
  <c r="V535" i="7"/>
  <c r="U535" i="7"/>
  <c r="BA569" i="5"/>
  <c r="V581" i="7"/>
  <c r="U581" i="7"/>
  <c r="BA145" i="5"/>
  <c r="V157" i="7"/>
  <c r="U157" i="7"/>
  <c r="BA355" i="5"/>
  <c r="U367" i="7"/>
  <c r="BA582" i="5"/>
  <c r="V594" i="7"/>
  <c r="U594" i="7"/>
  <c r="Q550" i="7"/>
  <c r="AO538" i="5"/>
  <c r="R550" i="7"/>
  <c r="AO458" i="5"/>
  <c r="R470" i="7"/>
  <c r="Q470" i="7"/>
  <c r="Q342" i="7"/>
  <c r="AO330" i="5"/>
  <c r="R342" i="7"/>
  <c r="AO226" i="5"/>
  <c r="R238" i="7"/>
  <c r="Q238" i="7"/>
  <c r="AO130" i="5"/>
  <c r="R142" i="7"/>
  <c r="Q142" i="7"/>
  <c r="Q70" i="7"/>
  <c r="AO58" i="5"/>
  <c r="R70" i="7"/>
  <c r="BA32" i="5"/>
  <c r="V44" i="7"/>
  <c r="U44" i="7"/>
  <c r="BA476" i="5"/>
  <c r="V488" i="7"/>
  <c r="U488" i="7"/>
  <c r="BA600" i="5"/>
  <c r="V612" i="7"/>
  <c r="U612" i="7"/>
  <c r="AU643" i="5"/>
  <c r="T655" i="7"/>
  <c r="S655" i="7"/>
  <c r="J627" i="5"/>
  <c r="G639" i="7"/>
  <c r="AU450" i="5"/>
  <c r="T462" i="7"/>
  <c r="S462" i="7"/>
  <c r="AU542" i="5"/>
  <c r="T554" i="7"/>
  <c r="S554" i="7"/>
  <c r="BA628" i="5"/>
  <c r="V640" i="7"/>
  <c r="U640" i="7"/>
  <c r="AO442" i="5"/>
  <c r="R454" i="7"/>
  <c r="Q454" i="7"/>
  <c r="Q166" i="7"/>
  <c r="AO154" i="5"/>
  <c r="R166" i="7"/>
  <c r="O504" i="5"/>
  <c r="J516" i="7" s="1"/>
  <c r="Z516" i="7" s="1"/>
  <c r="AB516" i="7" s="1"/>
  <c r="I516" i="7"/>
  <c r="Y516" i="7" s="1"/>
  <c r="O370" i="5"/>
  <c r="J382" i="7" s="1"/>
  <c r="I382" i="7"/>
  <c r="J535" i="5"/>
  <c r="G547" i="7"/>
  <c r="AU568" i="5"/>
  <c r="T580" i="7"/>
  <c r="S580" i="7"/>
  <c r="BA615" i="5"/>
  <c r="V627" i="7"/>
  <c r="U627" i="7"/>
  <c r="BA647" i="5"/>
  <c r="V659" i="7"/>
  <c r="U659" i="7"/>
  <c r="BA341" i="5"/>
  <c r="V353" i="7"/>
  <c r="U353" i="7"/>
  <c r="BA531" i="5"/>
  <c r="V543" i="7"/>
  <c r="U543" i="7"/>
  <c r="J610" i="5"/>
  <c r="H622" i="7" s="1"/>
  <c r="G622" i="7"/>
  <c r="O62" i="5"/>
  <c r="I74" i="7"/>
  <c r="O323" i="5"/>
  <c r="J335" i="7"/>
  <c r="I335" i="7"/>
  <c r="O133" i="5"/>
  <c r="J145" i="7" s="1"/>
  <c r="Z145" i="7" s="1"/>
  <c r="AB145" i="7" s="1"/>
  <c r="I145" i="7"/>
  <c r="Y145" i="7" s="1"/>
  <c r="J487" i="5"/>
  <c r="H499" i="7" s="1"/>
  <c r="G499" i="7"/>
  <c r="G487" i="7"/>
  <c r="J634" i="5"/>
  <c r="H646" i="7" s="1"/>
  <c r="G646" i="7"/>
  <c r="BG50" i="5"/>
  <c r="W644" i="5"/>
  <c r="BJ539" i="5"/>
  <c r="W546" i="5"/>
  <c r="L558" i="7"/>
  <c r="BG320" i="5"/>
  <c r="BG365" i="5"/>
  <c r="BJ149" i="5"/>
  <c r="K655" i="7"/>
  <c r="BG337" i="5"/>
  <c r="K71" i="7"/>
  <c r="BJ355" i="5"/>
  <c r="K337" i="7"/>
  <c r="K466" i="7"/>
  <c r="W221" i="5"/>
  <c r="L233" i="7"/>
  <c r="BG509" i="5"/>
  <c r="L478" i="7"/>
  <c r="BJ236" i="5"/>
  <c r="BG417" i="5"/>
  <c r="V581" i="5"/>
  <c r="BJ206" i="5"/>
  <c r="BJ397" i="5"/>
  <c r="BA33" i="5"/>
  <c r="V45" i="7"/>
  <c r="U45" i="7"/>
  <c r="Q648" i="7"/>
  <c r="AO636" i="5"/>
  <c r="R648" i="7"/>
  <c r="AO556" i="5"/>
  <c r="R568" i="7"/>
  <c r="Q568" i="7"/>
  <c r="Q472" i="7"/>
  <c r="AO460" i="5"/>
  <c r="R472" i="7"/>
  <c r="AO332" i="5"/>
  <c r="R344" i="7"/>
  <c r="Q344" i="7"/>
  <c r="AO220" i="5"/>
  <c r="R232" i="7"/>
  <c r="Q232" i="7"/>
  <c r="AO398" i="5"/>
  <c r="R410" i="7"/>
  <c r="Q410" i="7"/>
  <c r="Q122" i="7"/>
  <c r="AO110" i="5"/>
  <c r="R122" i="7"/>
  <c r="BA104" i="5"/>
  <c r="V116" i="7"/>
  <c r="U116" i="7"/>
  <c r="Q639" i="7"/>
  <c r="AO627" i="5"/>
  <c r="R639" i="7"/>
  <c r="AO547" i="5"/>
  <c r="R559" i="7"/>
  <c r="Q559" i="7"/>
  <c r="AO435" i="5"/>
  <c r="R447" i="7"/>
  <c r="Q447" i="7"/>
  <c r="AO339" i="5"/>
  <c r="R351" i="7"/>
  <c r="Q351" i="7"/>
  <c r="Q247" i="7"/>
  <c r="AO235" i="5"/>
  <c r="AO147" i="5"/>
  <c r="R159" i="7"/>
  <c r="Q159" i="7"/>
  <c r="AO17" i="5"/>
  <c r="R29" i="7"/>
  <c r="Q29" i="7"/>
  <c r="AO369" i="5"/>
  <c r="R381" i="7"/>
  <c r="Q381" i="7"/>
  <c r="Q589" i="7"/>
  <c r="AO577" i="5"/>
  <c r="R589" i="7"/>
  <c r="BA62" i="5"/>
  <c r="V74" i="7"/>
  <c r="U74" i="7"/>
  <c r="Q160" i="7"/>
  <c r="AO148" i="5"/>
  <c r="R160" i="7"/>
  <c r="Q80" i="7"/>
  <c r="AO68" i="5"/>
  <c r="R80" i="7"/>
  <c r="Q28" i="7"/>
  <c r="AO16" i="5"/>
  <c r="R28" i="7"/>
  <c r="AO96" i="5"/>
  <c r="R108" i="7"/>
  <c r="Q108" i="7"/>
  <c r="AO176" i="5"/>
  <c r="R188" i="7"/>
  <c r="Q188" i="7"/>
  <c r="Q260" i="7"/>
  <c r="AO248" i="5"/>
  <c r="R260" i="7"/>
  <c r="Q348" i="7"/>
  <c r="AO336" i="5"/>
  <c r="R348" i="7"/>
  <c r="Q428" i="7"/>
  <c r="AO416" i="5"/>
  <c r="R428" i="7"/>
  <c r="AO504" i="5"/>
  <c r="R516" i="7"/>
  <c r="Q516" i="7"/>
  <c r="AO600" i="5"/>
  <c r="R612" i="7"/>
  <c r="Q612" i="7"/>
  <c r="BA113" i="5"/>
  <c r="V125" i="7"/>
  <c r="U125" i="7"/>
  <c r="BA257" i="5"/>
  <c r="V269" i="7"/>
  <c r="U269" i="7"/>
  <c r="J336" i="5"/>
  <c r="G348" i="7"/>
  <c r="AU410" i="5"/>
  <c r="T422" i="7"/>
  <c r="S422" i="7"/>
  <c r="Q663" i="7"/>
  <c r="AO651" i="5"/>
  <c r="R663" i="7"/>
  <c r="BA18" i="5"/>
  <c r="U30" i="7"/>
  <c r="BA260" i="5"/>
  <c r="V272" i="7"/>
  <c r="U272" i="7"/>
  <c r="BA118" i="5"/>
  <c r="V130" i="7"/>
  <c r="U130" i="7"/>
  <c r="BA150" i="5"/>
  <c r="V162" i="7"/>
  <c r="U162" i="7"/>
  <c r="BA406" i="5"/>
  <c r="V418" i="7"/>
  <c r="U418" i="7"/>
  <c r="J441" i="5"/>
  <c r="G453" i="7"/>
  <c r="AU529" i="5"/>
  <c r="T541" i="7"/>
  <c r="S541" i="7"/>
  <c r="BA365" i="5"/>
  <c r="V377" i="7"/>
  <c r="U377" i="7"/>
  <c r="AU509" i="5"/>
  <c r="S521" i="7"/>
  <c r="BA533" i="5"/>
  <c r="U545" i="7"/>
  <c r="AO642" i="5"/>
  <c r="R654" i="7"/>
  <c r="Q654" i="7"/>
  <c r="Q534" i="7"/>
  <c r="AO522" i="5"/>
  <c r="R534" i="7"/>
  <c r="AO450" i="5"/>
  <c r="R462" i="7"/>
  <c r="Q462" i="7"/>
  <c r="Q334" i="7"/>
  <c r="AO322" i="5"/>
  <c r="R334" i="7"/>
  <c r="Q230" i="7"/>
  <c r="AO218" i="5"/>
  <c r="Q134" i="7"/>
  <c r="AO122" i="5"/>
  <c r="R134" i="7"/>
  <c r="BA263" i="5"/>
  <c r="V275" i="7"/>
  <c r="U275" i="7"/>
  <c r="AU478" i="5"/>
  <c r="T490" i="7"/>
  <c r="S490" i="7"/>
  <c r="BA645" i="5"/>
  <c r="V657" i="7"/>
  <c r="U657" i="7"/>
  <c r="BA141" i="5"/>
  <c r="V153" i="7"/>
  <c r="U153" i="7"/>
  <c r="AU456" i="5"/>
  <c r="T468" i="7"/>
  <c r="S468" i="7"/>
  <c r="J632" i="5"/>
  <c r="H644" i="7" s="1"/>
  <c r="Z644" i="7" s="1"/>
  <c r="AB644" i="7" s="1"/>
  <c r="G644" i="7"/>
  <c r="Q406" i="7"/>
  <c r="AO394" i="5"/>
  <c r="R406" i="7"/>
  <c r="Q110" i="7"/>
  <c r="AO98" i="5"/>
  <c r="R110" i="7"/>
  <c r="J583" i="5"/>
  <c r="G595" i="7"/>
  <c r="BA442" i="5"/>
  <c r="V454" i="7"/>
  <c r="U454" i="7"/>
  <c r="BA535" i="5"/>
  <c r="V547" i="7"/>
  <c r="U547" i="7"/>
  <c r="BA572" i="5"/>
  <c r="V584" i="7"/>
  <c r="U584" i="7"/>
  <c r="BA619" i="5"/>
  <c r="V631" i="7"/>
  <c r="U631" i="7"/>
  <c r="BA651" i="5"/>
  <c r="V663" i="7"/>
  <c r="U663" i="7"/>
  <c r="BA347" i="5"/>
  <c r="V359" i="7"/>
  <c r="U359" i="7"/>
  <c r="AU562" i="5"/>
  <c r="T574" i="7"/>
  <c r="S574" i="7"/>
  <c r="J277" i="5"/>
  <c r="H289" i="7" s="1"/>
  <c r="J501" i="5"/>
  <c r="H513" i="7" s="1"/>
  <c r="G513" i="7"/>
  <c r="V293" i="5"/>
  <c r="N293" i="5"/>
  <c r="K498" i="7"/>
  <c r="W486" i="5"/>
  <c r="K503" i="7"/>
  <c r="K649" i="7"/>
  <c r="W637" i="5"/>
  <c r="K357" i="7"/>
  <c r="BG345" i="5"/>
  <c r="BJ345" i="5"/>
  <c r="K409" i="7"/>
  <c r="W397" i="5"/>
  <c r="L409" i="7"/>
  <c r="BA316" i="5"/>
  <c r="V328" i="7"/>
  <c r="U328" i="7"/>
  <c r="BA621" i="5"/>
  <c r="V633" i="7"/>
  <c r="U633" i="7"/>
  <c r="O478" i="5"/>
  <c r="I490" i="7"/>
  <c r="BJ478" i="5"/>
  <c r="J521" i="5"/>
  <c r="H533" i="7" s="1"/>
  <c r="G533" i="7"/>
  <c r="BJ521" i="5"/>
  <c r="BG396" i="5"/>
  <c r="W249" i="5"/>
  <c r="L261" i="7"/>
  <c r="BG467" i="5"/>
  <c r="BJ396" i="5"/>
  <c r="BJ637" i="5"/>
  <c r="BG206" i="5"/>
  <c r="W345" i="5"/>
  <c r="W491" i="5"/>
  <c r="L503" i="7"/>
  <c r="K495" i="7"/>
  <c r="K406" i="7"/>
  <c r="K62" i="7"/>
  <c r="W100" i="5"/>
  <c r="W396" i="5"/>
  <c r="K248" i="7"/>
  <c r="W417" i="5"/>
  <c r="L429" i="7"/>
  <c r="W484" i="5"/>
  <c r="L496" i="7"/>
  <c r="W50" i="5"/>
  <c r="W413" i="5"/>
  <c r="L425" i="7"/>
  <c r="K139" i="7"/>
  <c r="W180" i="5"/>
  <c r="L192" i="7"/>
  <c r="BJ27" i="5"/>
  <c r="BG27" i="5"/>
  <c r="W27" i="5"/>
  <c r="L39" i="7"/>
  <c r="K313" i="7"/>
  <c r="K136" i="7"/>
  <c r="W124" i="5"/>
  <c r="L136" i="7"/>
  <c r="K208" i="7"/>
  <c r="BG196" i="5"/>
  <c r="K386" i="7"/>
  <c r="W374" i="5"/>
  <c r="L386" i="7"/>
  <c r="K566" i="7"/>
  <c r="W554" i="5"/>
  <c r="BJ564" i="5"/>
  <c r="K576" i="7"/>
  <c r="W564" i="5"/>
  <c r="BA319" i="5"/>
  <c r="U331" i="7"/>
  <c r="BA136" i="5"/>
  <c r="U148" i="7"/>
  <c r="BJ136" i="5"/>
  <c r="BA308" i="5"/>
  <c r="V320" i="7"/>
  <c r="U320" i="7"/>
  <c r="BA440" i="5"/>
  <c r="U452" i="7"/>
  <c r="BA536" i="5"/>
  <c r="U548" i="7"/>
  <c r="BA608" i="5"/>
  <c r="V620" i="7"/>
  <c r="U620" i="7"/>
  <c r="BA650" i="5"/>
  <c r="V662" i="7"/>
  <c r="U662" i="7"/>
  <c r="BJ650" i="5"/>
  <c r="BA245" i="5"/>
  <c r="V257" i="7"/>
  <c r="U257" i="7"/>
  <c r="BA387" i="5"/>
  <c r="U399" i="7"/>
  <c r="BA479" i="5"/>
  <c r="V491" i="7"/>
  <c r="U491" i="7"/>
  <c r="BA584" i="5"/>
  <c r="V596" i="7"/>
  <c r="U596" i="7"/>
  <c r="BJ584" i="5"/>
  <c r="K72" i="7"/>
  <c r="BG60" i="5"/>
  <c r="BG284" i="5"/>
  <c r="BJ284" i="5"/>
  <c r="K336" i="7"/>
  <c r="W324" i="5"/>
  <c r="L336" i="7"/>
  <c r="BJ428" i="5"/>
  <c r="K440" i="7"/>
  <c r="BJ632" i="5"/>
  <c r="W632" i="5"/>
  <c r="L644" i="7"/>
  <c r="K418" i="7"/>
  <c r="BJ406" i="5"/>
  <c r="BG406" i="5"/>
  <c r="K575" i="7"/>
  <c r="BA14" i="5"/>
  <c r="V26" i="7"/>
  <c r="U26" i="7"/>
  <c r="BG14" i="5"/>
  <c r="BA56" i="5"/>
  <c r="V68" i="7"/>
  <c r="U68" i="7"/>
  <c r="BJ56" i="5"/>
  <c r="K276" i="7"/>
  <c r="K584" i="7"/>
  <c r="W572" i="5"/>
  <c r="L584" i="7"/>
  <c r="W54" i="5"/>
  <c r="L66" i="7"/>
  <c r="K66" i="7"/>
  <c r="BG336" i="5"/>
  <c r="BJ336" i="5"/>
  <c r="Q581" i="7"/>
  <c r="AO569" i="5"/>
  <c r="BG569" i="5"/>
  <c r="Q269" i="7"/>
  <c r="AO257" i="5"/>
  <c r="R269" i="7"/>
  <c r="BA31" i="5"/>
  <c r="V43" i="7"/>
  <c r="U43" i="7"/>
  <c r="BG31" i="5"/>
  <c r="BJ31" i="5"/>
  <c r="BA97" i="5"/>
  <c r="V109" i="7"/>
  <c r="U109" i="7"/>
  <c r="BJ97" i="5"/>
  <c r="BA188" i="5"/>
  <c r="U200" i="7"/>
  <c r="BA258" i="5"/>
  <c r="V270" i="7"/>
  <c r="U270" i="7"/>
  <c r="BJ258" i="5"/>
  <c r="BG258" i="5"/>
  <c r="BA310" i="5"/>
  <c r="V322" i="7"/>
  <c r="U322" i="7"/>
  <c r="BG310" i="5"/>
  <c r="BA379" i="5"/>
  <c r="V391" i="7"/>
  <c r="U391" i="7"/>
  <c r="BJ379" i="5"/>
  <c r="BG379" i="5"/>
  <c r="P479" i="7"/>
  <c r="BA75" i="5"/>
  <c r="V87" i="7"/>
  <c r="U87" i="7"/>
  <c r="BG75" i="5"/>
  <c r="BA159" i="5"/>
  <c r="V171" i="7"/>
  <c r="U171" i="7"/>
  <c r="BJ159" i="5"/>
  <c r="BG159" i="5"/>
  <c r="BA233" i="5"/>
  <c r="V245" i="7"/>
  <c r="U245" i="7"/>
  <c r="AO527" i="5"/>
  <c r="R539" i="7"/>
  <c r="Q539" i="7"/>
  <c r="Q243" i="7"/>
  <c r="AO231" i="5"/>
  <c r="R243" i="7"/>
  <c r="BJ231" i="5"/>
  <c r="BA40" i="5"/>
  <c r="U52" i="7"/>
  <c r="BG40" i="5"/>
  <c r="BA101" i="5"/>
  <c r="U113" i="7"/>
  <c r="BJ101" i="5"/>
  <c r="BA185" i="5"/>
  <c r="V197" i="7"/>
  <c r="U197" i="7"/>
  <c r="BG185" i="5"/>
  <c r="BA243" i="5"/>
  <c r="V255" i="7"/>
  <c r="U255" i="7"/>
  <c r="BA307" i="5"/>
  <c r="V319" i="7"/>
  <c r="U319" i="7"/>
  <c r="BJ307" i="5"/>
  <c r="BA405" i="5"/>
  <c r="V417" i="7"/>
  <c r="U417" i="7"/>
  <c r="BG405" i="5"/>
  <c r="BA489" i="5"/>
  <c r="V501" i="7"/>
  <c r="U501" i="7"/>
  <c r="BJ489" i="5"/>
  <c r="BA559" i="5"/>
  <c r="V571" i="7"/>
  <c r="U571" i="7"/>
  <c r="Q594" i="7"/>
  <c r="AO582" i="5"/>
  <c r="R594" i="7"/>
  <c r="AO214" i="5"/>
  <c r="R226" i="7"/>
  <c r="Q226" i="7"/>
  <c r="Q98" i="7"/>
  <c r="AO86" i="5"/>
  <c r="R98" i="7"/>
  <c r="P340" i="7"/>
  <c r="BA96" i="5"/>
  <c r="U108" i="7"/>
  <c r="BG96" i="5"/>
  <c r="BJ96" i="5"/>
  <c r="BA171" i="5"/>
  <c r="V183" i="7"/>
  <c r="U183" i="7"/>
  <c r="BG171" i="5"/>
  <c r="BA276" i="5"/>
  <c r="V288" i="7"/>
  <c r="U288" i="7"/>
  <c r="BJ276" i="5"/>
  <c r="BG276" i="5"/>
  <c r="BA142" i="5"/>
  <c r="V154" i="7"/>
  <c r="U154" i="7"/>
  <c r="O130" i="5"/>
  <c r="J142" i="7" s="1"/>
  <c r="Z142" i="7" s="1"/>
  <c r="AB142" i="7" s="1"/>
  <c r="I142" i="7"/>
  <c r="G525" i="7"/>
  <c r="BJ513" i="5"/>
  <c r="N594" i="5"/>
  <c r="V594" i="5"/>
  <c r="BA273" i="5"/>
  <c r="V285" i="7"/>
  <c r="U285" i="7"/>
  <c r="BJ273" i="5"/>
  <c r="BA172" i="5"/>
  <c r="U184" i="7"/>
  <c r="BA54" i="5"/>
  <c r="U66" i="7"/>
  <c r="BA195" i="5"/>
  <c r="V207" i="7"/>
  <c r="U207" i="7"/>
  <c r="BA249" i="5"/>
  <c r="V261" i="7"/>
  <c r="U261" i="7"/>
  <c r="BG249" i="5"/>
  <c r="BA335" i="5"/>
  <c r="V347" i="7"/>
  <c r="U347" i="7"/>
  <c r="BA425" i="5"/>
  <c r="V437" i="7"/>
  <c r="U437" i="7"/>
  <c r="BG425" i="5"/>
  <c r="BJ425" i="5"/>
  <c r="BA505" i="5"/>
  <c r="V517" i="7"/>
  <c r="U517" i="7"/>
  <c r="AO518" i="5"/>
  <c r="R530" i="7"/>
  <c r="Q530" i="7"/>
  <c r="Q202" i="7"/>
  <c r="AO190" i="5"/>
  <c r="R202" i="7"/>
  <c r="Q74" i="7"/>
  <c r="AO62" i="5"/>
  <c r="R74" i="7"/>
  <c r="BA30" i="5"/>
  <c r="V42" i="7"/>
  <c r="U42" i="7"/>
  <c r="Y42" i="7"/>
  <c r="BA115" i="5"/>
  <c r="V127" i="7"/>
  <c r="U127" i="7"/>
  <c r="BG115" i="5"/>
  <c r="BA209" i="5"/>
  <c r="V221" i="7"/>
  <c r="U221" i="7"/>
  <c r="BG209" i="5"/>
  <c r="BA323" i="5"/>
  <c r="V335" i="7"/>
  <c r="U335" i="7"/>
  <c r="BA74" i="5"/>
  <c r="V86" i="7"/>
  <c r="U86" i="7"/>
  <c r="BJ74" i="5"/>
  <c r="BA210" i="5"/>
  <c r="V222" i="7"/>
  <c r="U222" i="7"/>
  <c r="BA339" i="5"/>
  <c r="V351" i="7"/>
  <c r="U351" i="7"/>
  <c r="BA477" i="5"/>
  <c r="U489" i="7"/>
  <c r="BA564" i="5"/>
  <c r="V576" i="7"/>
  <c r="U576" i="7"/>
  <c r="BA631" i="5"/>
  <c r="V643" i="7"/>
  <c r="U643" i="7"/>
  <c r="BA105" i="5"/>
  <c r="V117" i="7"/>
  <c r="U117" i="7"/>
  <c r="BJ105" i="5"/>
  <c r="BA190" i="5"/>
  <c r="V202" i="7"/>
  <c r="U202" i="7"/>
  <c r="BG190" i="5"/>
  <c r="W147" i="5"/>
  <c r="K159" i="7"/>
  <c r="BG394" i="5"/>
  <c r="W394" i="5"/>
  <c r="L406" i="7"/>
  <c r="W438" i="5"/>
  <c r="L450" i="7"/>
  <c r="K450" i="7"/>
  <c r="K403" i="7"/>
  <c r="W391" i="5"/>
  <c r="L403" i="7"/>
  <c r="K421" i="7"/>
  <c r="BA206" i="5"/>
  <c r="V218" i="7"/>
  <c r="U218" i="7"/>
  <c r="BA560" i="5"/>
  <c r="V572" i="7"/>
  <c r="U572" i="7"/>
  <c r="P539" i="7"/>
  <c r="BA397" i="5"/>
  <c r="U409" i="7"/>
  <c r="BJ480" i="5"/>
  <c r="K620" i="7"/>
  <c r="BJ372" i="5"/>
  <c r="BG132" i="5"/>
  <c r="K160" i="7"/>
  <c r="BG478" i="5"/>
  <c r="BG54" i="5"/>
  <c r="BG326" i="5"/>
  <c r="K338" i="7"/>
  <c r="W326" i="5"/>
  <c r="W304" i="5"/>
  <c r="L316" i="7"/>
  <c r="K316" i="7"/>
  <c r="BG26" i="5"/>
  <c r="W26" i="5"/>
  <c r="L38" i="7"/>
  <c r="BJ26" i="5"/>
  <c r="K38" i="7"/>
  <c r="W166" i="5"/>
  <c r="L178" i="7"/>
  <c r="K178" i="7"/>
  <c r="BJ414" i="5"/>
  <c r="K426" i="7"/>
  <c r="K456" i="7"/>
  <c r="W444" i="5"/>
  <c r="BA9" i="5"/>
  <c r="U21" i="7"/>
  <c r="BA20" i="5"/>
  <c r="V32" i="7"/>
  <c r="U32" i="7"/>
  <c r="K361" i="7"/>
  <c r="W349" i="5"/>
  <c r="L361" i="7"/>
  <c r="BG349" i="5"/>
  <c r="BJ349" i="5"/>
  <c r="Q205" i="7"/>
  <c r="AO193" i="5"/>
  <c r="R205" i="7"/>
  <c r="BJ193" i="5"/>
  <c r="BA127" i="5"/>
  <c r="V139" i="7"/>
  <c r="U139" i="7"/>
  <c r="BG127" i="5"/>
  <c r="BJ127" i="5"/>
  <c r="BA324" i="5"/>
  <c r="V336" i="7"/>
  <c r="U336" i="7"/>
  <c r="BJ324" i="5"/>
  <c r="BA124" i="5"/>
  <c r="V136" i="7"/>
  <c r="U136" i="7"/>
  <c r="AO455" i="5"/>
  <c r="R467" i="7"/>
  <c r="Q467" i="7"/>
  <c r="BA134" i="5"/>
  <c r="U146" i="7"/>
  <c r="BJ438" i="5"/>
  <c r="BG632" i="5"/>
  <c r="W616" i="5"/>
  <c r="BG62" i="5"/>
  <c r="W563" i="5"/>
  <c r="L575" i="7"/>
  <c r="BJ260" i="5"/>
  <c r="BG608" i="5"/>
  <c r="W443" i="5"/>
  <c r="L455" i="7"/>
  <c r="K112" i="7"/>
  <c r="BJ50" i="5"/>
  <c r="BG372" i="5"/>
  <c r="BJ58" i="5"/>
  <c r="BJ132" i="5"/>
  <c r="BJ267" i="5"/>
  <c r="BG147" i="5"/>
  <c r="BJ148" i="5"/>
  <c r="BG323" i="5"/>
  <c r="K429" i="7"/>
  <c r="W370" i="5"/>
  <c r="K382" i="7"/>
  <c r="K327" i="7"/>
  <c r="BJ315" i="5"/>
  <c r="BG315" i="5"/>
  <c r="K484" i="7"/>
  <c r="BJ472" i="5"/>
  <c r="W472" i="5"/>
  <c r="L484" i="7"/>
  <c r="K152" i="7"/>
  <c r="BJ140" i="5"/>
  <c r="BG140" i="5"/>
  <c r="K473" i="7"/>
  <c r="W461" i="5"/>
  <c r="L473" i="7"/>
  <c r="K654" i="7"/>
  <c r="K659" i="7"/>
  <c r="BG577" i="5"/>
  <c r="BJ577" i="5"/>
  <c r="K589" i="7"/>
  <c r="BA23" i="5"/>
  <c r="V35" i="7"/>
  <c r="U35" i="7"/>
  <c r="BG23" i="5"/>
  <c r="BJ23" i="5"/>
  <c r="BA15" i="5"/>
  <c r="V27" i="7"/>
  <c r="U27" i="7"/>
  <c r="K153" i="7"/>
  <c r="W141" i="5"/>
  <c r="L153" i="7"/>
  <c r="BJ141" i="5"/>
  <c r="BJ363" i="5"/>
  <c r="K375" i="7"/>
  <c r="W615" i="5"/>
  <c r="L627" i="7"/>
  <c r="Q485" i="7"/>
  <c r="AO473" i="5"/>
  <c r="R485" i="7"/>
  <c r="BG473" i="5"/>
  <c r="AO145" i="5"/>
  <c r="R157" i="7"/>
  <c r="Q157" i="7"/>
  <c r="BG145" i="5"/>
  <c r="BA78" i="5"/>
  <c r="U90" i="7"/>
  <c r="BJ78" i="5"/>
  <c r="BG78" i="5"/>
  <c r="BA143" i="5"/>
  <c r="V155" i="7"/>
  <c r="U155" i="7"/>
  <c r="BG143" i="5"/>
  <c r="BJ143" i="5"/>
  <c r="BA207" i="5"/>
  <c r="V219" i="7"/>
  <c r="U219" i="7"/>
  <c r="BA283" i="5"/>
  <c r="V295" i="7"/>
  <c r="U295" i="7"/>
  <c r="BG283" i="5"/>
  <c r="BA334" i="5"/>
  <c r="V346" i="7"/>
  <c r="U346" i="7"/>
  <c r="BA398" i="5"/>
  <c r="V410" i="7"/>
  <c r="U410" i="7"/>
  <c r="P450" i="7"/>
  <c r="BA131" i="5"/>
  <c r="V143" i="7"/>
  <c r="U143" i="7"/>
  <c r="BA198" i="5"/>
  <c r="V210" i="7"/>
  <c r="U210" i="7"/>
  <c r="BG198" i="5"/>
  <c r="Q387" i="7"/>
  <c r="AO375" i="5"/>
  <c r="R387" i="7"/>
  <c r="Q131" i="7"/>
  <c r="AO119" i="5"/>
  <c r="R131" i="7"/>
  <c r="BA61" i="5"/>
  <c r="V73" i="7"/>
  <c r="U73" i="7"/>
  <c r="BJ61" i="5"/>
  <c r="BG61" i="5"/>
  <c r="BA156" i="5"/>
  <c r="V168" i="7"/>
  <c r="U168" i="7"/>
  <c r="BG156" i="5"/>
  <c r="BA208" i="5"/>
  <c r="V220" i="7"/>
  <c r="U220" i="7"/>
  <c r="BA274" i="5"/>
  <c r="V286" i="7"/>
  <c r="U286" i="7"/>
  <c r="BA338" i="5"/>
  <c r="U350" i="7"/>
  <c r="BJ338" i="5"/>
  <c r="BG338" i="5"/>
  <c r="BA428" i="5"/>
  <c r="V440" i="7"/>
  <c r="U440" i="7"/>
  <c r="BA515" i="5"/>
  <c r="V527" i="7"/>
  <c r="U527" i="7"/>
  <c r="Q514" i="7"/>
  <c r="AO502" i="5"/>
  <c r="R514" i="7"/>
  <c r="BJ502" i="5"/>
  <c r="AO166" i="5"/>
  <c r="R178" i="7"/>
  <c r="Q178" i="7"/>
  <c r="BJ166" i="5"/>
  <c r="Q58" i="7"/>
  <c r="AO46" i="5"/>
  <c r="R58" i="7"/>
  <c r="BA49" i="5"/>
  <c r="V61" i="7"/>
  <c r="U61" i="7"/>
  <c r="BA119" i="5"/>
  <c r="U131" i="7"/>
  <c r="BA213" i="5"/>
  <c r="V225" i="7"/>
  <c r="U225" i="7"/>
  <c r="BA330" i="5"/>
  <c r="V342" i="7"/>
  <c r="U342" i="7"/>
  <c r="BA100" i="5"/>
  <c r="V112" i="7"/>
  <c r="U112" i="7"/>
  <c r="BG100" i="5"/>
  <c r="BA574" i="5"/>
  <c r="V586" i="7"/>
  <c r="U586" i="7"/>
  <c r="BA599" i="5"/>
  <c r="V611" i="7"/>
  <c r="U611" i="7"/>
  <c r="BJ262" i="5"/>
  <c r="O289" i="5"/>
  <c r="J301" i="7" s="1"/>
  <c r="I301" i="7"/>
  <c r="O178" i="5"/>
  <c r="J190" i="7" s="1"/>
  <c r="I190" i="7"/>
  <c r="BJ178" i="5"/>
  <c r="L119" i="7"/>
  <c r="BJ43" i="5"/>
  <c r="BG43" i="5"/>
  <c r="K562" i="7"/>
  <c r="BA446" i="5"/>
  <c r="V458" i="7"/>
  <c r="U458" i="7"/>
  <c r="BA659" i="5"/>
  <c r="BA289" i="5"/>
  <c r="V301" i="7"/>
  <c r="U301" i="7"/>
  <c r="BA590" i="5"/>
  <c r="V602" i="7"/>
  <c r="U602" i="7"/>
  <c r="J597" i="5"/>
  <c r="H609" i="7" s="1"/>
  <c r="BG438" i="5"/>
  <c r="BG616" i="5"/>
  <c r="K455" i="7"/>
  <c r="BJ417" i="5"/>
  <c r="BG51" i="5"/>
  <c r="W51" i="5"/>
  <c r="L63" i="7"/>
  <c r="W627" i="5"/>
  <c r="L639" i="7"/>
  <c r="BJ627" i="5"/>
  <c r="K314" i="7"/>
  <c r="K662" i="7"/>
  <c r="W650" i="5"/>
  <c r="L662" i="7"/>
  <c r="BG341" i="5"/>
  <c r="K353" i="7"/>
  <c r="AO489" i="5"/>
  <c r="R501" i="7"/>
  <c r="Q501" i="7"/>
  <c r="BA64" i="5"/>
  <c r="V76" i="7"/>
  <c r="U76" i="7"/>
  <c r="BJ64" i="5"/>
  <c r="BA204" i="5"/>
  <c r="V216" i="7"/>
  <c r="U216" i="7"/>
  <c r="BA395" i="5"/>
  <c r="V407" i="7"/>
  <c r="U407" i="7"/>
  <c r="Q179" i="7"/>
  <c r="AO167" i="5"/>
  <c r="AZ5" i="5"/>
  <c r="W455" i="5"/>
  <c r="W414" i="5"/>
  <c r="L426" i="7"/>
  <c r="BJ188" i="5"/>
  <c r="BG193" i="5"/>
  <c r="AN5" i="5"/>
  <c r="BJ249" i="5"/>
  <c r="W368" i="5"/>
  <c r="L380" i="7"/>
  <c r="BG414" i="5"/>
  <c r="BJ616" i="5"/>
  <c r="W302" i="5"/>
  <c r="L314" i="7"/>
  <c r="W336" i="5"/>
  <c r="W276" i="5"/>
  <c r="L288" i="7"/>
  <c r="BG521" i="5"/>
  <c r="W568" i="5"/>
  <c r="L580" i="7"/>
  <c r="BG489" i="5"/>
  <c r="BJ323" i="5"/>
  <c r="W264" i="5"/>
  <c r="W510" i="5"/>
  <c r="L522" i="7"/>
  <c r="BG572" i="5"/>
  <c r="K168" i="7"/>
  <c r="K272" i="7"/>
  <c r="W372" i="5"/>
  <c r="L384" i="7"/>
  <c r="BJ339" i="5"/>
  <c r="W58" i="5"/>
  <c r="L70" i="7"/>
  <c r="BJ147" i="5"/>
  <c r="W148" i="5"/>
  <c r="L160" i="7"/>
  <c r="BG105" i="5"/>
  <c r="K296" i="7"/>
  <c r="BJ334" i="5"/>
  <c r="W577" i="5"/>
  <c r="L589" i="7"/>
  <c r="BJ587" i="5"/>
  <c r="K599" i="7"/>
  <c r="W587" i="5"/>
  <c r="L599" i="7"/>
  <c r="O61" i="5"/>
  <c r="BA450" i="5"/>
  <c r="U462" i="7"/>
  <c r="BA455" i="5"/>
  <c r="V467" i="7"/>
  <c r="U467" i="7"/>
  <c r="BA545" i="5"/>
  <c r="V557" i="7"/>
  <c r="U557" i="7"/>
  <c r="BA635" i="5"/>
  <c r="V647" i="7"/>
  <c r="U647" i="7"/>
  <c r="O57" i="5"/>
  <c r="J69" i="7" s="1"/>
  <c r="I69" i="7"/>
  <c r="V330" i="5"/>
  <c r="N330" i="5"/>
  <c r="N635" i="5"/>
  <c r="V635" i="5"/>
  <c r="AU495" i="5"/>
  <c r="T507" i="7"/>
  <c r="S507" i="7"/>
  <c r="K295" i="7"/>
  <c r="W283" i="5"/>
  <c r="L295" i="7"/>
  <c r="T148" i="7"/>
  <c r="W267" i="5"/>
  <c r="BG267" i="5"/>
  <c r="BG289" i="5"/>
  <c r="BG324" i="5"/>
  <c r="BG397" i="5"/>
  <c r="BG260" i="5"/>
  <c r="W156" i="5"/>
  <c r="L168" i="7"/>
  <c r="BG97" i="5"/>
  <c r="BG335" i="5"/>
  <c r="K605" i="7"/>
  <c r="W284" i="5"/>
  <c r="L296" i="7"/>
  <c r="K63" i="7"/>
  <c r="K522" i="7"/>
  <c r="W409" i="5"/>
  <c r="L421" i="7"/>
  <c r="W527" i="5"/>
  <c r="K539" i="7"/>
  <c r="BJ476" i="5"/>
  <c r="K488" i="7"/>
  <c r="K529" i="7"/>
  <c r="BA439" i="5"/>
  <c r="V451" i="7"/>
  <c r="U451" i="7"/>
  <c r="N573" i="5"/>
  <c r="I585" i="7" s="1"/>
  <c r="V573" i="5"/>
  <c r="O643" i="5"/>
  <c r="J655" i="7" s="1"/>
  <c r="I655" i="7"/>
  <c r="N416" i="5"/>
  <c r="V416" i="5"/>
  <c r="J621" i="5"/>
  <c r="H633" i="7" s="1"/>
  <c r="G633" i="7"/>
  <c r="O308" i="5"/>
  <c r="J320" i="7" s="1"/>
  <c r="I320" i="7"/>
  <c r="W467" i="5"/>
  <c r="L479" i="7"/>
  <c r="K479" i="7"/>
  <c r="W593" i="5"/>
  <c r="L605" i="7"/>
  <c r="BG273" i="5"/>
  <c r="W427" i="5"/>
  <c r="BJ427" i="5"/>
  <c r="K532" i="7"/>
  <c r="BG305" i="5"/>
  <c r="K317" i="7"/>
  <c r="K225" i="7"/>
  <c r="W213" i="5"/>
  <c r="L225" i="7"/>
  <c r="W502" i="5"/>
  <c r="K514" i="7"/>
  <c r="W586" i="5"/>
  <c r="L598" i="7"/>
  <c r="BG331" i="5"/>
  <c r="BJ331" i="5"/>
  <c r="BJ485" i="5"/>
  <c r="W485" i="5"/>
  <c r="BG485" i="5"/>
  <c r="W275" i="5"/>
  <c r="K287" i="7"/>
  <c r="W543" i="5"/>
  <c r="L555" i="7"/>
  <c r="BJ543" i="5"/>
  <c r="BG543" i="5"/>
  <c r="K555" i="7"/>
  <c r="K553" i="7"/>
  <c r="W623" i="5"/>
  <c r="L635" i="7"/>
  <c r="K635" i="7"/>
  <c r="O211" i="5"/>
  <c r="BG211" i="5"/>
  <c r="BA45" i="5"/>
  <c r="V57" i="7"/>
  <c r="U57" i="7"/>
  <c r="BA165" i="5"/>
  <c r="V177" i="7"/>
  <c r="U177" i="7"/>
  <c r="BA244" i="5"/>
  <c r="V256" i="7"/>
  <c r="U256" i="7"/>
  <c r="BA381" i="5"/>
  <c r="U393" i="7"/>
  <c r="BA492" i="5"/>
  <c r="V504" i="7"/>
  <c r="U504" i="7"/>
  <c r="BA81" i="5"/>
  <c r="V93" i="7"/>
  <c r="U93" i="7"/>
  <c r="BA196" i="5"/>
  <c r="V208" i="7"/>
  <c r="U208" i="7"/>
  <c r="BA302" i="5"/>
  <c r="V314" i="7"/>
  <c r="U314" i="7"/>
  <c r="BA452" i="5"/>
  <c r="U464" i="7"/>
  <c r="BG207" i="5"/>
  <c r="BA549" i="5"/>
  <c r="V561" i="7"/>
  <c r="U561" i="7"/>
  <c r="BA639" i="5"/>
  <c r="V651" i="7"/>
  <c r="U651" i="7"/>
  <c r="BA565" i="5"/>
  <c r="V577" i="7"/>
  <c r="U577" i="7"/>
  <c r="BA633" i="5"/>
  <c r="V645" i="7"/>
  <c r="U645" i="7"/>
  <c r="BA491" i="5"/>
  <c r="V503" i="7"/>
  <c r="U503" i="7"/>
  <c r="O585" i="5"/>
  <c r="J597" i="7" s="1"/>
  <c r="I597" i="7"/>
  <c r="J651" i="5"/>
  <c r="H663" i="7" s="1"/>
  <c r="G663" i="7"/>
  <c r="I383" i="7"/>
  <c r="V479" i="5"/>
  <c r="N479" i="5"/>
  <c r="BA514" i="5"/>
  <c r="V526" i="7"/>
  <c r="U526" i="7"/>
  <c r="V601" i="5"/>
  <c r="N601" i="5"/>
  <c r="AU504" i="5"/>
  <c r="S516" i="7"/>
  <c r="J559" i="5"/>
  <c r="H571" i="7" s="1"/>
  <c r="G571" i="7"/>
  <c r="O633" i="5"/>
  <c r="J645" i="7" s="1"/>
  <c r="I645" i="7"/>
  <c r="O78" i="5"/>
  <c r="J90" i="7"/>
  <c r="Z90" i="7" s="1"/>
  <c r="AB90" i="7" s="1"/>
  <c r="I90" i="7"/>
  <c r="Y90" i="7" s="1"/>
  <c r="V306" i="5"/>
  <c r="N306" i="5"/>
  <c r="J639" i="5"/>
  <c r="H651" i="7" s="1"/>
  <c r="G651" i="7"/>
  <c r="O91" i="5"/>
  <c r="I103" i="7"/>
  <c r="J591" i="5"/>
  <c r="H603" i="7" s="1"/>
  <c r="G603" i="7"/>
  <c r="O508" i="5"/>
  <c r="J520" i="7" s="1"/>
  <c r="I520" i="7"/>
  <c r="J523" i="5"/>
  <c r="H535" i="7" s="1"/>
  <c r="G535" i="7"/>
  <c r="I227" i="7"/>
  <c r="Y227" i="7" s="1"/>
  <c r="BA432" i="5"/>
  <c r="V444" i="7"/>
  <c r="U444" i="7"/>
  <c r="V225" i="5"/>
  <c r="N225" i="5"/>
  <c r="BG278" i="5"/>
  <c r="O638" i="5"/>
  <c r="I650" i="7"/>
  <c r="BJ145" i="5"/>
  <c r="O184" i="5"/>
  <c r="J196" i="7" s="1"/>
  <c r="I196" i="7"/>
  <c r="O654" i="5"/>
  <c r="J666" i="7" s="1"/>
  <c r="I666" i="7"/>
  <c r="O232" i="5"/>
  <c r="I244" i="7"/>
  <c r="Y244" i="7" s="1"/>
  <c r="J641" i="5"/>
  <c r="O303" i="5"/>
  <c r="J315" i="7" s="1"/>
  <c r="I315" i="7"/>
  <c r="O297" i="5"/>
  <c r="I309" i="7"/>
  <c r="O84" i="5"/>
  <c r="I96" i="7"/>
  <c r="O251" i="5"/>
  <c r="J263" i="7" s="1"/>
  <c r="Z263" i="7" s="1"/>
  <c r="AB263" i="7" s="1"/>
  <c r="I263" i="7"/>
  <c r="Y263" i="7" s="1"/>
  <c r="O137" i="5"/>
  <c r="BH137" i="5" s="1"/>
  <c r="I149" i="7"/>
  <c r="K388" i="7"/>
  <c r="K303" i="7"/>
  <c r="BJ499" i="5"/>
  <c r="K521" i="7"/>
  <c r="BA17" i="5"/>
  <c r="V29" i="7"/>
  <c r="U29" i="7"/>
  <c r="BJ335" i="5"/>
  <c r="BG584" i="5"/>
  <c r="AO529" i="5"/>
  <c r="R541" i="7"/>
  <c r="Q541" i="7"/>
  <c r="AO209" i="5"/>
  <c r="R221" i="7"/>
  <c r="Q221" i="7"/>
  <c r="BA46" i="5"/>
  <c r="U58" i="7"/>
  <c r="BA120" i="5"/>
  <c r="V132" i="7"/>
  <c r="U132" i="7"/>
  <c r="BA191" i="5"/>
  <c r="U203" i="7"/>
  <c r="BA270" i="5"/>
  <c r="V282" i="7"/>
  <c r="U282" i="7"/>
  <c r="BA317" i="5"/>
  <c r="V329" i="7"/>
  <c r="U329" i="7"/>
  <c r="BA382" i="5"/>
  <c r="V394" i="7"/>
  <c r="U394" i="7"/>
  <c r="BA166" i="5"/>
  <c r="V178" i="7"/>
  <c r="U178" i="7"/>
  <c r="BA252" i="5"/>
  <c r="V264" i="7"/>
  <c r="U264" i="7"/>
  <c r="Q483" i="7"/>
  <c r="AO471" i="5"/>
  <c r="AO183" i="5"/>
  <c r="R195" i="7"/>
  <c r="Q195" i="7"/>
  <c r="BA43" i="5"/>
  <c r="V55" i="7"/>
  <c r="U55" i="7"/>
  <c r="BA128" i="5"/>
  <c r="V140" i="7"/>
  <c r="U140" i="7"/>
  <c r="BA192" i="5"/>
  <c r="U204" i="7"/>
  <c r="BA246" i="5"/>
  <c r="V258" i="7"/>
  <c r="U258" i="7"/>
  <c r="BA311" i="5"/>
  <c r="V323" i="7"/>
  <c r="U323" i="7"/>
  <c r="BA408" i="5"/>
  <c r="V420" i="7"/>
  <c r="U420" i="7"/>
  <c r="BA502" i="5"/>
  <c r="U514" i="7"/>
  <c r="BA578" i="5"/>
  <c r="V590" i="7"/>
  <c r="U590" i="7"/>
  <c r="AO566" i="5"/>
  <c r="R578" i="7"/>
  <c r="Q578" i="7"/>
  <c r="AO206" i="5"/>
  <c r="R218" i="7"/>
  <c r="Q218" i="7"/>
  <c r="Q82" i="7"/>
  <c r="AO70" i="5"/>
  <c r="R82" i="7"/>
  <c r="BA111" i="5"/>
  <c r="V123" i="7"/>
  <c r="U123" i="7"/>
  <c r="BA180" i="5"/>
  <c r="V192" i="7"/>
  <c r="U192" i="7"/>
  <c r="BA299" i="5"/>
  <c r="V311" i="7"/>
  <c r="U311" i="7"/>
  <c r="BA13" i="5"/>
  <c r="U25" i="7"/>
  <c r="BA160" i="5"/>
  <c r="V172" i="7"/>
  <c r="U172" i="7"/>
  <c r="BA312" i="5"/>
  <c r="V324" i="7"/>
  <c r="U324" i="7"/>
  <c r="BA443" i="5"/>
  <c r="V455" i="7"/>
  <c r="U455" i="7"/>
  <c r="BA543" i="5"/>
  <c r="V555" i="7"/>
  <c r="U555" i="7"/>
  <c r="BA618" i="5"/>
  <c r="V630" i="7"/>
  <c r="U630" i="7"/>
  <c r="BA87" i="5"/>
  <c r="V99" i="7"/>
  <c r="U99" i="7"/>
  <c r="BA177" i="5"/>
  <c r="V189" i="7"/>
  <c r="U189" i="7"/>
  <c r="BA278" i="5"/>
  <c r="V290" i="7"/>
  <c r="U290" i="7"/>
  <c r="BA385" i="5"/>
  <c r="V397" i="7"/>
  <c r="U397" i="7"/>
  <c r="BA106" i="5"/>
  <c r="V118" i="7"/>
  <c r="U118" i="7"/>
  <c r="BA200" i="5"/>
  <c r="V212" i="7"/>
  <c r="U212" i="7"/>
  <c r="BA333" i="5"/>
  <c r="V345" i="7"/>
  <c r="U345" i="7"/>
  <c r="BA459" i="5"/>
  <c r="V471" i="7"/>
  <c r="U471" i="7"/>
  <c r="BA340" i="5"/>
  <c r="V352" i="7"/>
  <c r="U352" i="7"/>
  <c r="O409" i="5"/>
  <c r="J421" i="7" s="1"/>
  <c r="Z421" i="7" s="1"/>
  <c r="AB421" i="7" s="1"/>
  <c r="O569" i="5"/>
  <c r="J581" i="7"/>
  <c r="I581" i="7"/>
  <c r="O320" i="5"/>
  <c r="J332" i="7"/>
  <c r="Z332" i="7" s="1"/>
  <c r="AB332" i="7" s="1"/>
  <c r="I332" i="7"/>
  <c r="Y332" i="7" s="1"/>
  <c r="O439" i="5"/>
  <c r="I451" i="7"/>
  <c r="BA562" i="5"/>
  <c r="V574" i="7"/>
  <c r="U574" i="7"/>
  <c r="J596" i="5"/>
  <c r="H608" i="7"/>
  <c r="G608" i="7"/>
  <c r="O37" i="5"/>
  <c r="J49" i="7" s="1"/>
  <c r="I49" i="7"/>
  <c r="O88" i="5"/>
  <c r="J100" i="7" s="1"/>
  <c r="Z100" i="7" s="1"/>
  <c r="AB100" i="7" s="1"/>
  <c r="I100" i="7"/>
  <c r="BA199" i="5"/>
  <c r="V211" i="7"/>
  <c r="U211" i="7"/>
  <c r="J479" i="5"/>
  <c r="H491" i="7" s="1"/>
  <c r="G491" i="7"/>
  <c r="O165" i="5"/>
  <c r="BA524" i="5"/>
  <c r="V536" i="7"/>
  <c r="U536" i="7"/>
  <c r="BA613" i="5"/>
  <c r="V625" i="7"/>
  <c r="U625" i="7"/>
  <c r="J158" i="5"/>
  <c r="H170" i="7" s="1"/>
  <c r="G170" i="7"/>
  <c r="O559" i="5"/>
  <c r="J571" i="7" s="1"/>
  <c r="I571" i="7"/>
  <c r="O120" i="5"/>
  <c r="I132" i="7"/>
  <c r="V340" i="5"/>
  <c r="N340" i="5"/>
  <c r="O639" i="5"/>
  <c r="J651" i="7" s="1"/>
  <c r="I651" i="7"/>
  <c r="Y651" i="7" s="1"/>
  <c r="BA532" i="5"/>
  <c r="V544" i="7"/>
  <c r="U544" i="7"/>
  <c r="O600" i="5"/>
  <c r="J612" i="7" s="1"/>
  <c r="I612" i="7"/>
  <c r="O432" i="5"/>
  <c r="J444" i="7"/>
  <c r="I444" i="7"/>
  <c r="O98" i="5"/>
  <c r="I110" i="7"/>
  <c r="I446" i="7"/>
  <c r="Y446" i="7" s="1"/>
  <c r="J613" i="5"/>
  <c r="H625" i="7" s="1"/>
  <c r="G625" i="7"/>
  <c r="V597" i="5"/>
  <c r="N597" i="5"/>
  <c r="BG84" i="5"/>
  <c r="O327" i="5"/>
  <c r="J339" i="7" s="1"/>
  <c r="Z339" i="7" s="1"/>
  <c r="AB339" i="7" s="1"/>
  <c r="I339" i="7"/>
  <c r="BA94" i="5"/>
  <c r="V106" i="7"/>
  <c r="U106" i="7"/>
  <c r="BA181" i="5"/>
  <c r="U193" i="7"/>
  <c r="BA282" i="5"/>
  <c r="V294" i="7"/>
  <c r="U294" i="7"/>
  <c r="BA393" i="5"/>
  <c r="V405" i="7"/>
  <c r="U405" i="7"/>
  <c r="BA122" i="5"/>
  <c r="V134" i="7"/>
  <c r="U134" i="7"/>
  <c r="BA241" i="5"/>
  <c r="V253" i="7"/>
  <c r="U253" i="7"/>
  <c r="BA375" i="5"/>
  <c r="V387" i="7"/>
  <c r="U387" i="7"/>
  <c r="BA472" i="5"/>
  <c r="V484" i="7"/>
  <c r="U484" i="7"/>
  <c r="BA374" i="5"/>
  <c r="V386" i="7"/>
  <c r="U386" i="7"/>
  <c r="O179" i="5"/>
  <c r="J191" i="7" s="1"/>
  <c r="I191" i="7"/>
  <c r="Y191" i="7" s="1"/>
  <c r="O60" i="5"/>
  <c r="I72" i="7"/>
  <c r="BA434" i="5"/>
  <c r="V446" i="7"/>
  <c r="U446" i="7"/>
  <c r="BJ569" i="5"/>
  <c r="BA636" i="5"/>
  <c r="U648" i="7"/>
  <c r="BG81" i="5"/>
  <c r="BA570" i="5"/>
  <c r="V582" i="7"/>
  <c r="U582" i="7"/>
  <c r="BA596" i="5"/>
  <c r="V608" i="7"/>
  <c r="U608" i="7"/>
  <c r="O151" i="5"/>
  <c r="J163" i="7" s="1"/>
  <c r="Z163" i="7" s="1"/>
  <c r="AB163" i="7" s="1"/>
  <c r="I163" i="7"/>
  <c r="O342" i="5"/>
  <c r="I354" i="7"/>
  <c r="O496" i="5"/>
  <c r="I508" i="7"/>
  <c r="G558" i="7"/>
  <c r="BA429" i="5"/>
  <c r="V441" i="7"/>
  <c r="U441" i="7"/>
  <c r="BA528" i="5"/>
  <c r="V540" i="7"/>
  <c r="U540" i="7"/>
  <c r="AU633" i="5"/>
  <c r="T645" i="7"/>
  <c r="S645" i="7"/>
  <c r="O154" i="5"/>
  <c r="J166" i="7" s="1"/>
  <c r="I166" i="7"/>
  <c r="O158" i="5"/>
  <c r="J170" i="7" s="1"/>
  <c r="I170" i="7"/>
  <c r="AU587" i="5"/>
  <c r="T599" i="7"/>
  <c r="S599" i="7"/>
  <c r="J340" i="5"/>
  <c r="H352" i="7" s="1"/>
  <c r="G352" i="7"/>
  <c r="O298" i="5"/>
  <c r="J310" i="7" s="1"/>
  <c r="Z310" i="7" s="1"/>
  <c r="AB310" i="7" s="1"/>
  <c r="I310" i="7"/>
  <c r="J541" i="5"/>
  <c r="G553" i="7"/>
  <c r="S630" i="7"/>
  <c r="AU618" i="5"/>
  <c r="T630" i="7"/>
  <c r="O523" i="5"/>
  <c r="J535" i="7" s="1"/>
  <c r="I535" i="7"/>
  <c r="I212" i="7"/>
  <c r="J330" i="5"/>
  <c r="H342" i="7" s="1"/>
  <c r="G342" i="7"/>
  <c r="O162" i="5"/>
  <c r="J174" i="7" s="1"/>
  <c r="I174" i="7"/>
  <c r="J432" i="5"/>
  <c r="H444" i="7" s="1"/>
  <c r="G444" i="7"/>
  <c r="BJ98" i="5"/>
  <c r="BG434" i="5"/>
  <c r="O287" i="5"/>
  <c r="J299" i="7" s="1"/>
  <c r="Z299" i="7" s="1"/>
  <c r="AB299" i="7" s="1"/>
  <c r="I299" i="7"/>
  <c r="Y299" i="7" s="1"/>
  <c r="O283" i="5"/>
  <c r="J295" i="7" s="1"/>
  <c r="I295" i="7"/>
  <c r="O107" i="5"/>
  <c r="I119" i="7"/>
  <c r="G561" i="7"/>
  <c r="BJ179" i="5"/>
  <c r="K443" i="7"/>
  <c r="K268" i="7"/>
  <c r="K508" i="7"/>
  <c r="BG74" i="5"/>
  <c r="BJ204" i="5"/>
  <c r="BJ492" i="5"/>
  <c r="V158" i="5"/>
  <c r="V523" i="5"/>
  <c r="V662" i="5"/>
  <c r="K481" i="7"/>
  <c r="BA52" i="5"/>
  <c r="V64" i="7"/>
  <c r="U64" i="7"/>
  <c r="BA44" i="5"/>
  <c r="V56" i="7"/>
  <c r="U56" i="7"/>
  <c r="BJ393" i="5"/>
  <c r="Q413" i="7"/>
  <c r="AO401" i="5"/>
  <c r="R413" i="7"/>
  <c r="AO129" i="5"/>
  <c r="R141" i="7"/>
  <c r="Q141" i="7"/>
  <c r="BA82" i="5"/>
  <c r="V94" i="7"/>
  <c r="U94" i="7"/>
  <c r="BA146" i="5"/>
  <c r="V158" i="7"/>
  <c r="U158" i="7"/>
  <c r="BA220" i="5"/>
  <c r="U232" i="7"/>
  <c r="BA286" i="5"/>
  <c r="V298" i="7"/>
  <c r="U298" i="7"/>
  <c r="BA337" i="5"/>
  <c r="V349" i="7"/>
  <c r="U349" i="7"/>
  <c r="BA401" i="5"/>
  <c r="V413" i="7"/>
  <c r="U413" i="7"/>
  <c r="BA25" i="5"/>
  <c r="V37" i="7"/>
  <c r="U37" i="7"/>
  <c r="BA137" i="5"/>
  <c r="V149" i="7"/>
  <c r="U149" i="7"/>
  <c r="BA201" i="5"/>
  <c r="V213" i="7"/>
  <c r="U213" i="7"/>
  <c r="Q587" i="7"/>
  <c r="AO575" i="5"/>
  <c r="R587" i="7"/>
  <c r="AO359" i="5"/>
  <c r="R371" i="7"/>
  <c r="Q371" i="7"/>
  <c r="Q115" i="7"/>
  <c r="AO103" i="5"/>
  <c r="R115" i="7"/>
  <c r="BA79" i="5"/>
  <c r="V91" i="7"/>
  <c r="U91" i="7"/>
  <c r="BA163" i="5"/>
  <c r="U175" i="7"/>
  <c r="BA211" i="5"/>
  <c r="V223" i="7"/>
  <c r="U223" i="7"/>
  <c r="BA277" i="5"/>
  <c r="V289" i="7"/>
  <c r="U289" i="7"/>
  <c r="BA354" i="5"/>
  <c r="V366" i="7"/>
  <c r="U366" i="7"/>
  <c r="BA447" i="5"/>
  <c r="V459" i="7"/>
  <c r="U459" i="7"/>
  <c r="BA521" i="5"/>
  <c r="V533" i="7"/>
  <c r="U533" i="7"/>
  <c r="AO486" i="5"/>
  <c r="R498" i="7"/>
  <c r="Q498" i="7"/>
  <c r="Q162" i="7"/>
  <c r="AO150" i="5"/>
  <c r="R162" i="7"/>
  <c r="AO38" i="5"/>
  <c r="R50" i="7"/>
  <c r="Q50" i="7"/>
  <c r="BA63" i="5"/>
  <c r="V75" i="7"/>
  <c r="U75" i="7"/>
  <c r="BA123" i="5"/>
  <c r="V135" i="7"/>
  <c r="U135" i="7"/>
  <c r="BA238" i="5"/>
  <c r="V250" i="7"/>
  <c r="U250" i="7"/>
  <c r="BA349" i="5"/>
  <c r="V361" i="7"/>
  <c r="U361" i="7"/>
  <c r="BA112" i="5"/>
  <c r="V124" i="7"/>
  <c r="U124" i="7"/>
  <c r="BA90" i="5"/>
  <c r="V102" i="7"/>
  <c r="U102" i="7"/>
  <c r="BA235" i="5"/>
  <c r="V247" i="7"/>
  <c r="U247" i="7"/>
  <c r="BA343" i="5"/>
  <c r="V355" i="7"/>
  <c r="U355" i="7"/>
  <c r="BA481" i="5"/>
  <c r="U493" i="7"/>
  <c r="BA571" i="5"/>
  <c r="V583" i="7"/>
  <c r="U583" i="7"/>
  <c r="BA634" i="5"/>
  <c r="V646" i="7"/>
  <c r="U646" i="7"/>
  <c r="BA109" i="5"/>
  <c r="V121" i="7"/>
  <c r="U121" i="7"/>
  <c r="BA194" i="5"/>
  <c r="V206" i="7"/>
  <c r="U206" i="7"/>
  <c r="BA309" i="5"/>
  <c r="V321" i="7"/>
  <c r="U321" i="7"/>
  <c r="BA423" i="5"/>
  <c r="V435" i="7"/>
  <c r="U435" i="7"/>
  <c r="BG146" i="5"/>
  <c r="BA253" i="5"/>
  <c r="V265" i="7"/>
  <c r="U265" i="7"/>
  <c r="BA391" i="5"/>
  <c r="V403" i="7"/>
  <c r="U403" i="7"/>
  <c r="BA490" i="5"/>
  <c r="V502" i="7"/>
  <c r="U502" i="7"/>
  <c r="BA460" i="5"/>
  <c r="V472" i="7"/>
  <c r="U472" i="7"/>
  <c r="BA591" i="5"/>
  <c r="V603" i="7"/>
  <c r="U603" i="7"/>
  <c r="BJ106" i="5"/>
  <c r="J469" i="5"/>
  <c r="H481" i="7" s="1"/>
  <c r="G481" i="7"/>
  <c r="BA573" i="5"/>
  <c r="V585" i="7"/>
  <c r="U585" i="7"/>
  <c r="J37" i="5"/>
  <c r="G49" i="7"/>
  <c r="J96" i="5"/>
  <c r="H108" i="7" s="1"/>
  <c r="Z108" i="7" s="1"/>
  <c r="AB108" i="7" s="1"/>
  <c r="G108" i="7"/>
  <c r="Y108" i="7" s="1"/>
  <c r="O453" i="5"/>
  <c r="J465" i="7" s="1"/>
  <c r="I465" i="7"/>
  <c r="BA577" i="5"/>
  <c r="V589" i="7"/>
  <c r="U589" i="7"/>
  <c r="BA607" i="5"/>
  <c r="V619" i="7"/>
  <c r="U619" i="7"/>
  <c r="O63" i="5"/>
  <c r="J75" i="7" s="1"/>
  <c r="Z75" i="7" s="1"/>
  <c r="AB75" i="7" s="1"/>
  <c r="I75" i="7"/>
  <c r="O343" i="5"/>
  <c r="J355" i="7" s="1"/>
  <c r="I355" i="7"/>
  <c r="O385" i="5"/>
  <c r="J397" i="7" s="1"/>
  <c r="I397" i="7"/>
  <c r="G542" i="7"/>
  <c r="Y542" i="7" s="1"/>
  <c r="BA475" i="5"/>
  <c r="U487" i="7"/>
  <c r="BA579" i="5"/>
  <c r="V591" i="7"/>
  <c r="U591" i="7"/>
  <c r="J649" i="5"/>
  <c r="H661" i="7" s="1"/>
  <c r="G661" i="7"/>
  <c r="V514" i="5"/>
  <c r="N514" i="5"/>
  <c r="J594" i="5"/>
  <c r="H606" i="7" s="1"/>
  <c r="G606" i="7"/>
  <c r="O119" i="5"/>
  <c r="BK119" i="5" s="1"/>
  <c r="I131" i="7"/>
  <c r="J416" i="5"/>
  <c r="H428" i="7" s="1"/>
  <c r="G428" i="7"/>
  <c r="O590" i="5"/>
  <c r="J602" i="7" s="1"/>
  <c r="I602" i="7"/>
  <c r="O87" i="5"/>
  <c r="J99" i="7" s="1"/>
  <c r="I99" i="7"/>
  <c r="J446" i="5"/>
  <c r="H458" i="7" s="1"/>
  <c r="G458" i="7"/>
  <c r="J552" i="5"/>
  <c r="H564" i="7" s="1"/>
  <c r="G564" i="7"/>
  <c r="O161" i="5"/>
  <c r="BK161" i="5" s="1"/>
  <c r="I173" i="7"/>
  <c r="O377" i="5"/>
  <c r="I389" i="7"/>
  <c r="BA517" i="5"/>
  <c r="U529" i="7"/>
  <c r="O641" i="5"/>
  <c r="J653" i="7" s="1"/>
  <c r="I204" i="7"/>
  <c r="O521" i="5"/>
  <c r="J533" i="7" s="1"/>
  <c r="Z533" i="7" s="1"/>
  <c r="AB533" i="7" s="1"/>
  <c r="I533" i="7"/>
  <c r="J436" i="5"/>
  <c r="H448" i="7" s="1"/>
  <c r="G448" i="7"/>
  <c r="O482" i="5"/>
  <c r="J494" i="7" s="1"/>
  <c r="I494" i="7"/>
  <c r="Y494" i="7" s="1"/>
  <c r="O544" i="5"/>
  <c r="I556" i="7"/>
  <c r="O216" i="5"/>
  <c r="J228" i="7" s="1"/>
  <c r="I228" i="7"/>
  <c r="O279" i="5"/>
  <c r="BH279" i="5" s="1"/>
  <c r="I291" i="7"/>
  <c r="O516" i="5"/>
  <c r="I528" i="7"/>
  <c r="O56" i="5"/>
  <c r="I68" i="7"/>
  <c r="AU521" i="5"/>
  <c r="T533" i="7"/>
  <c r="S533" i="7"/>
  <c r="O563" i="5"/>
  <c r="I575" i="7"/>
  <c r="BG94" i="5"/>
  <c r="W20" i="5"/>
  <c r="W316" i="5"/>
  <c r="L328" i="7"/>
  <c r="BG165" i="5"/>
  <c r="BJ434" i="5"/>
  <c r="K161" i="7"/>
  <c r="BG355" i="5"/>
  <c r="BA55" i="5"/>
  <c r="V67" i="7"/>
  <c r="U67" i="7"/>
  <c r="Y67" i="7"/>
  <c r="BA47" i="5"/>
  <c r="V59" i="7"/>
  <c r="U59" i="7"/>
  <c r="AO353" i="5"/>
  <c r="R365" i="7"/>
  <c r="Q365" i="7"/>
  <c r="Q93" i="7"/>
  <c r="AO81" i="5"/>
  <c r="R93" i="7"/>
  <c r="BA85" i="5"/>
  <c r="V97" i="7"/>
  <c r="U97" i="7"/>
  <c r="BA155" i="5"/>
  <c r="V167" i="7"/>
  <c r="U167" i="7"/>
  <c r="BA223" i="5"/>
  <c r="V235" i="7"/>
  <c r="U235" i="7"/>
  <c r="BA296" i="5"/>
  <c r="U308" i="7"/>
  <c r="BA350" i="5"/>
  <c r="V362" i="7"/>
  <c r="U362" i="7"/>
  <c r="BA407" i="5"/>
  <c r="V419" i="7"/>
  <c r="U419" i="7"/>
  <c r="BA39" i="5"/>
  <c r="V51" i="7"/>
  <c r="U51" i="7"/>
  <c r="BA140" i="5"/>
  <c r="V152" i="7"/>
  <c r="U152" i="7"/>
  <c r="BA214" i="5"/>
  <c r="V226" i="7"/>
  <c r="U226" i="7"/>
  <c r="AO567" i="5"/>
  <c r="R579" i="7"/>
  <c r="Q579" i="7"/>
  <c r="Q315" i="7"/>
  <c r="AO303" i="5"/>
  <c r="R315" i="7"/>
  <c r="Q83" i="7"/>
  <c r="AO71" i="5"/>
  <c r="R83" i="7"/>
  <c r="BA92" i="5"/>
  <c r="V104" i="7"/>
  <c r="U104" i="7"/>
  <c r="BA176" i="5"/>
  <c r="V188" i="7"/>
  <c r="U188" i="7"/>
  <c r="BA224" i="5"/>
  <c r="V236" i="7"/>
  <c r="U236" i="7"/>
  <c r="BA287" i="5"/>
  <c r="V299" i="7"/>
  <c r="U299" i="7"/>
  <c r="BA383" i="5"/>
  <c r="V395" i="7"/>
  <c r="U395" i="7"/>
  <c r="BA457" i="5"/>
  <c r="V469" i="7"/>
  <c r="U469" i="7"/>
  <c r="BA530" i="5"/>
  <c r="V542" i="7"/>
  <c r="U542" i="7"/>
  <c r="Q474" i="7"/>
  <c r="AO462" i="5"/>
  <c r="R474" i="7"/>
  <c r="Q154" i="7"/>
  <c r="AO142" i="5"/>
  <c r="R154" i="7"/>
  <c r="Q26" i="7"/>
  <c r="AO14" i="5"/>
  <c r="BA139" i="5"/>
  <c r="U151" i="7"/>
  <c r="BA242" i="5"/>
  <c r="V254" i="7"/>
  <c r="U254" i="7"/>
  <c r="BA364" i="5"/>
  <c r="V376" i="7"/>
  <c r="U376" i="7"/>
  <c r="BA132" i="5"/>
  <c r="V144" i="7"/>
  <c r="U144" i="7"/>
  <c r="BA108" i="5"/>
  <c r="V120" i="7"/>
  <c r="U120" i="7"/>
  <c r="BA247" i="5"/>
  <c r="V259" i="7"/>
  <c r="U259" i="7"/>
  <c r="BA346" i="5"/>
  <c r="V358" i="7"/>
  <c r="U358" i="7"/>
  <c r="BA488" i="5"/>
  <c r="V500" i="7"/>
  <c r="U500" i="7"/>
  <c r="BA585" i="5"/>
  <c r="V597" i="7"/>
  <c r="U597" i="7"/>
  <c r="BA640" i="5"/>
  <c r="V652" i="7"/>
  <c r="U652" i="7"/>
  <c r="BA148" i="5"/>
  <c r="V160" i="7"/>
  <c r="U160" i="7"/>
  <c r="BA219" i="5"/>
  <c r="V231" i="7"/>
  <c r="U231" i="7"/>
  <c r="Y231" i="7"/>
  <c r="BA320" i="5"/>
  <c r="U332" i="7"/>
  <c r="BA433" i="5"/>
  <c r="V445" i="7"/>
  <c r="U445" i="7"/>
  <c r="BA154" i="5"/>
  <c r="V166" i="7"/>
  <c r="U166" i="7"/>
  <c r="BA275" i="5"/>
  <c r="U287" i="7"/>
  <c r="BA409" i="5"/>
  <c r="V421" i="7"/>
  <c r="U421" i="7"/>
  <c r="BA508" i="5"/>
  <c r="V520" i="7"/>
  <c r="U520" i="7"/>
  <c r="BA606" i="5"/>
  <c r="V618" i="7"/>
  <c r="U618" i="7"/>
  <c r="BJ111" i="5"/>
  <c r="BA482" i="5"/>
  <c r="V494" i="7"/>
  <c r="U494" i="7"/>
  <c r="BA588" i="5"/>
  <c r="V600" i="7"/>
  <c r="U600" i="7"/>
  <c r="O235" i="5"/>
  <c r="J247" i="7" s="1"/>
  <c r="I247" i="7"/>
  <c r="J141" i="5"/>
  <c r="H153" i="7" s="1"/>
  <c r="G153" i="7"/>
  <c r="BA453" i="5"/>
  <c r="V465" i="7"/>
  <c r="U465" i="7"/>
  <c r="O226" i="5"/>
  <c r="J238" i="7" s="1"/>
  <c r="I238" i="7"/>
  <c r="Y238" i="7" s="1"/>
  <c r="O72" i="5"/>
  <c r="I84" i="7"/>
  <c r="BA174" i="5"/>
  <c r="V186" i="7"/>
  <c r="U186" i="7"/>
  <c r="BJ385" i="5"/>
  <c r="O530" i="5"/>
  <c r="J542" i="7" s="1"/>
  <c r="I542" i="7"/>
  <c r="BA212" i="5"/>
  <c r="V224" i="7"/>
  <c r="U224" i="7"/>
  <c r="BA493" i="5"/>
  <c r="V505" i="7"/>
  <c r="U505" i="7"/>
  <c r="BA583" i="5"/>
  <c r="V595" i="7"/>
  <c r="U595" i="7"/>
  <c r="BA649" i="5"/>
  <c r="V661" i="7"/>
  <c r="U661" i="7"/>
  <c r="J514" i="5"/>
  <c r="H526" i="7" s="1"/>
  <c r="G526" i="7"/>
  <c r="BA620" i="5"/>
  <c r="V632" i="7"/>
  <c r="U632" i="7"/>
  <c r="O142" i="5"/>
  <c r="J154" i="7" s="1"/>
  <c r="I154" i="7"/>
  <c r="Y154" i="7" s="1"/>
  <c r="O446" i="5"/>
  <c r="J458" i="7" s="1"/>
  <c r="J560" i="5"/>
  <c r="H572" i="7" s="1"/>
  <c r="G572" i="7"/>
  <c r="AU645" i="5"/>
  <c r="T657" i="7"/>
  <c r="S657" i="7"/>
  <c r="BJ161" i="5"/>
  <c r="V390" i="5"/>
  <c r="N390" i="5"/>
  <c r="S654" i="7"/>
  <c r="AU642" i="5"/>
  <c r="T654" i="7"/>
  <c r="BA597" i="5"/>
  <c r="V609" i="7"/>
  <c r="U609" i="7"/>
  <c r="O333" i="5"/>
  <c r="J345" i="7" s="1"/>
  <c r="I345" i="7"/>
  <c r="Y345" i="7" s="1"/>
  <c r="O159" i="5"/>
  <c r="BH159" i="5" s="1"/>
  <c r="I171" i="7"/>
  <c r="BJ482" i="5"/>
  <c r="O53" i="5"/>
  <c r="BK53" i="5" s="1"/>
  <c r="I65" i="7"/>
  <c r="Y65" i="7" s="1"/>
  <c r="O381" i="5"/>
  <c r="J393" i="7" s="1"/>
  <c r="I393" i="7"/>
  <c r="J593" i="5"/>
  <c r="H605" i="7" s="1"/>
  <c r="G605" i="7"/>
  <c r="O299" i="5"/>
  <c r="I311" i="7"/>
  <c r="Y311" i="7" s="1"/>
  <c r="O459" i="5"/>
  <c r="J471" i="7" s="1"/>
  <c r="I471" i="7"/>
  <c r="J563" i="5"/>
  <c r="H575" i="7" s="1"/>
  <c r="G575" i="7"/>
  <c r="Y575" i="7" s="1"/>
  <c r="BG495" i="5"/>
  <c r="V585" i="5"/>
  <c r="G19" i="7"/>
  <c r="J7" i="5"/>
  <c r="H19" i="7" s="1"/>
  <c r="O11" i="5"/>
  <c r="J23" i="7" s="1"/>
  <c r="Z23" i="7" s="1"/>
  <c r="AB23" i="7" s="1"/>
  <c r="I23" i="7"/>
  <c r="Y23" i="7" s="1"/>
  <c r="BA65" i="5"/>
  <c r="V77" i="7"/>
  <c r="U77" i="7"/>
  <c r="BA50" i="5"/>
  <c r="V62" i="7"/>
  <c r="U62" i="7"/>
  <c r="AO337" i="5"/>
  <c r="R349" i="7"/>
  <c r="Q349" i="7"/>
  <c r="AO65" i="5"/>
  <c r="R77" i="7"/>
  <c r="Q77" i="7"/>
  <c r="BA88" i="5"/>
  <c r="V100" i="7"/>
  <c r="U100" i="7"/>
  <c r="BA162" i="5"/>
  <c r="V174" i="7"/>
  <c r="U174" i="7"/>
  <c r="BA236" i="5"/>
  <c r="V248" i="7"/>
  <c r="U248" i="7"/>
  <c r="BA303" i="5"/>
  <c r="V315" i="7"/>
  <c r="U315" i="7"/>
  <c r="BA353" i="5"/>
  <c r="U365" i="7"/>
  <c r="BA421" i="5"/>
  <c r="V433" i="7"/>
  <c r="U433" i="7"/>
  <c r="BA57" i="5"/>
  <c r="V69" i="7"/>
  <c r="U69" i="7"/>
  <c r="BA149" i="5"/>
  <c r="U161" i="7"/>
  <c r="BA217" i="5"/>
  <c r="V229" i="7"/>
  <c r="U229" i="7"/>
  <c r="AO543" i="5"/>
  <c r="R555" i="7"/>
  <c r="Q555" i="7"/>
  <c r="Q307" i="7"/>
  <c r="AO295" i="5"/>
  <c r="Q75" i="7"/>
  <c r="AO63" i="5"/>
  <c r="R75" i="7"/>
  <c r="BA95" i="5"/>
  <c r="V107" i="7"/>
  <c r="U107" i="7"/>
  <c r="BA179" i="5"/>
  <c r="V191" i="7"/>
  <c r="U191" i="7"/>
  <c r="BA227" i="5"/>
  <c r="V239" i="7"/>
  <c r="U239" i="7"/>
  <c r="BA290" i="5"/>
  <c r="V302" i="7"/>
  <c r="U302" i="7"/>
  <c r="BA386" i="5"/>
  <c r="V398" i="7"/>
  <c r="U398" i="7"/>
  <c r="BA470" i="5"/>
  <c r="U482" i="7"/>
  <c r="Y482" i="7"/>
  <c r="BA537" i="5"/>
  <c r="V549" i="7"/>
  <c r="U549" i="7"/>
  <c r="Q658" i="7"/>
  <c r="AO646" i="5"/>
  <c r="R658" i="7"/>
  <c r="Q290" i="7"/>
  <c r="AO278" i="5"/>
  <c r="R290" i="7"/>
  <c r="AO126" i="5"/>
  <c r="R138" i="7"/>
  <c r="Q138" i="7"/>
  <c r="BA151" i="5"/>
  <c r="V163" i="7"/>
  <c r="U163" i="7"/>
  <c r="BA265" i="5"/>
  <c r="V277" i="7"/>
  <c r="U277" i="7"/>
  <c r="BA368" i="5"/>
  <c r="V380" i="7"/>
  <c r="U380" i="7"/>
  <c r="BA116" i="5"/>
  <c r="V128" i="7"/>
  <c r="U128" i="7"/>
  <c r="BA251" i="5"/>
  <c r="V263" i="7"/>
  <c r="U263" i="7"/>
  <c r="BA400" i="5"/>
  <c r="V412" i="7"/>
  <c r="U412" i="7"/>
  <c r="BA495" i="5"/>
  <c r="V507" i="7"/>
  <c r="U507" i="7"/>
  <c r="BA598" i="5"/>
  <c r="V610" i="7"/>
  <c r="U610" i="7"/>
  <c r="BA643" i="5"/>
  <c r="U655" i="7"/>
  <c r="BA157" i="5"/>
  <c r="U169" i="7"/>
  <c r="BG223" i="5"/>
  <c r="BA358" i="5"/>
  <c r="V370" i="7"/>
  <c r="U370" i="7"/>
  <c r="BA474" i="5"/>
  <c r="V486" i="7"/>
  <c r="U486" i="7"/>
  <c r="BA158" i="5"/>
  <c r="V170" i="7"/>
  <c r="U170" i="7"/>
  <c r="BA291" i="5"/>
  <c r="V303" i="7"/>
  <c r="U303" i="7"/>
  <c r="BA417" i="5"/>
  <c r="V429" i="7"/>
  <c r="U429" i="7"/>
  <c r="BA187" i="5"/>
  <c r="V199" i="7"/>
  <c r="U199" i="7"/>
  <c r="BA538" i="5"/>
  <c r="V550" i="7"/>
  <c r="U550" i="7"/>
  <c r="BA614" i="5"/>
  <c r="V626" i="7"/>
  <c r="U626" i="7"/>
  <c r="O336" i="5"/>
  <c r="J348" i="7" s="1"/>
  <c r="I348" i="7"/>
  <c r="Y348" i="7" s="1"/>
  <c r="BA546" i="5"/>
  <c r="V558" i="7"/>
  <c r="U558" i="7"/>
  <c r="BA603" i="5"/>
  <c r="V615" i="7"/>
  <c r="U615" i="7"/>
  <c r="O570" i="5"/>
  <c r="J582" i="7" s="1"/>
  <c r="I582" i="7"/>
  <c r="Y582" i="7" s="1"/>
  <c r="BA305" i="5"/>
  <c r="V317" i="7"/>
  <c r="U317" i="7"/>
  <c r="AU463" i="5"/>
  <c r="S475" i="7"/>
  <c r="BA581" i="5"/>
  <c r="V593" i="7"/>
  <c r="U593" i="7"/>
  <c r="BA611" i="5"/>
  <c r="V623" i="7"/>
  <c r="U623" i="7"/>
  <c r="O210" i="5"/>
  <c r="J222" i="7" s="1"/>
  <c r="I222" i="7"/>
  <c r="BA178" i="5"/>
  <c r="V190" i="7"/>
  <c r="U190" i="7"/>
  <c r="J398" i="5"/>
  <c r="H410" i="7" s="1"/>
  <c r="G410" i="7"/>
  <c r="J623" i="5"/>
  <c r="H635" i="7" s="1"/>
  <c r="G635" i="7"/>
  <c r="BJ217" i="5"/>
  <c r="S517" i="7"/>
  <c r="AU505" i="5"/>
  <c r="BA594" i="5"/>
  <c r="V606" i="7"/>
  <c r="U606" i="7"/>
  <c r="BA652" i="5"/>
  <c r="U664" i="7"/>
  <c r="O546" i="5"/>
  <c r="I558" i="7"/>
  <c r="Y558" i="7" s="1"/>
  <c r="J624" i="5"/>
  <c r="H636" i="7" s="1"/>
  <c r="G636" i="7"/>
  <c r="O550" i="5"/>
  <c r="I562" i="7"/>
  <c r="J125" i="5"/>
  <c r="H137" i="7" s="1"/>
  <c r="G137" i="7"/>
  <c r="BG142" i="5"/>
  <c r="J531" i="5"/>
  <c r="H543" i="7" s="1"/>
  <c r="G543" i="7"/>
  <c r="J616" i="5"/>
  <c r="H628" i="7" s="1"/>
  <c r="G628" i="7"/>
  <c r="J294" i="5"/>
  <c r="H306" i="7" s="1"/>
  <c r="G306" i="7"/>
  <c r="AU464" i="5"/>
  <c r="T476" i="7"/>
  <c r="S476" i="7"/>
  <c r="O655" i="5"/>
  <c r="J667" i="7" s="1"/>
  <c r="I667" i="7"/>
  <c r="O254" i="5"/>
  <c r="J266" i="7" s="1"/>
  <c r="Z266" i="7" s="1"/>
  <c r="AB266" i="7" s="1"/>
  <c r="I266" i="7"/>
  <c r="O458" i="5"/>
  <c r="I470" i="7"/>
  <c r="O45" i="5"/>
  <c r="J57" i="7" s="1"/>
  <c r="J382" i="5"/>
  <c r="H394" i="7" s="1"/>
  <c r="G394" i="7"/>
  <c r="AU625" i="5"/>
  <c r="T637" i="7"/>
  <c r="S637" i="7"/>
  <c r="O195" i="5"/>
  <c r="I207" i="7"/>
  <c r="O441" i="5"/>
  <c r="J453" i="7" s="1"/>
  <c r="I453" i="7"/>
  <c r="J544" i="5"/>
  <c r="G556" i="7"/>
  <c r="O588" i="5"/>
  <c r="O153" i="5"/>
  <c r="J165" i="7" s="1"/>
  <c r="Z165" i="7" s="1"/>
  <c r="AB165" i="7" s="1"/>
  <c r="I165" i="7"/>
  <c r="J528" i="5"/>
  <c r="H540" i="7" s="1"/>
  <c r="G540" i="7"/>
  <c r="BG244" i="5"/>
  <c r="BA71" i="5"/>
  <c r="V83" i="7"/>
  <c r="U83" i="7"/>
  <c r="BA53" i="5"/>
  <c r="V65" i="7"/>
  <c r="U65" i="7"/>
  <c r="AO649" i="5"/>
  <c r="R661" i="7"/>
  <c r="Q661" i="7"/>
  <c r="Q285" i="7"/>
  <c r="AO273" i="5"/>
  <c r="R285" i="7"/>
  <c r="BA28" i="5"/>
  <c r="V40" i="7"/>
  <c r="U40" i="7"/>
  <c r="BA91" i="5"/>
  <c r="V103" i="7"/>
  <c r="U103" i="7"/>
  <c r="BA169" i="5"/>
  <c r="V181" i="7"/>
  <c r="U181" i="7"/>
  <c r="BA239" i="5"/>
  <c r="V251" i="7"/>
  <c r="U251" i="7"/>
  <c r="BA306" i="5"/>
  <c r="U318" i="7"/>
  <c r="BA369" i="5"/>
  <c r="V381" i="7"/>
  <c r="U381" i="7"/>
  <c r="BA68" i="5"/>
  <c r="V80" i="7"/>
  <c r="U80" i="7"/>
  <c r="BA152" i="5"/>
  <c r="V164" i="7"/>
  <c r="U164" i="7"/>
  <c r="BA230" i="5"/>
  <c r="V242" i="7"/>
  <c r="U242" i="7"/>
  <c r="AO535" i="5"/>
  <c r="R547" i="7"/>
  <c r="Q547" i="7"/>
  <c r="AO247" i="5"/>
  <c r="R259" i="7"/>
  <c r="Q259" i="7"/>
  <c r="BA22" i="5"/>
  <c r="V34" i="7"/>
  <c r="U34" i="7"/>
  <c r="BA98" i="5"/>
  <c r="V110" i="7"/>
  <c r="U110" i="7"/>
  <c r="BA182" i="5"/>
  <c r="V194" i="7"/>
  <c r="U194" i="7"/>
  <c r="BA240" i="5"/>
  <c r="V252" i="7"/>
  <c r="U252" i="7"/>
  <c r="BA297" i="5"/>
  <c r="V309" i="7"/>
  <c r="U309" i="7"/>
  <c r="BA402" i="5"/>
  <c r="V414" i="7"/>
  <c r="U414" i="7"/>
  <c r="BA473" i="5"/>
  <c r="V485" i="7"/>
  <c r="U485" i="7"/>
  <c r="BA556" i="5"/>
  <c r="V568" i="7"/>
  <c r="U568" i="7"/>
  <c r="AO630" i="5"/>
  <c r="R642" i="7"/>
  <c r="Q642" i="7"/>
  <c r="Q266" i="7"/>
  <c r="AO254" i="5"/>
  <c r="AO102" i="5"/>
  <c r="R114" i="7"/>
  <c r="Q114" i="7"/>
  <c r="BA77" i="5"/>
  <c r="U89" i="7"/>
  <c r="BA164" i="5"/>
  <c r="V176" i="7"/>
  <c r="U176" i="7"/>
  <c r="BA269" i="5"/>
  <c r="U281" i="7"/>
  <c r="BA384" i="5"/>
  <c r="V396" i="7"/>
  <c r="U396" i="7"/>
  <c r="BA288" i="5"/>
  <c r="V300" i="7"/>
  <c r="U300" i="7"/>
  <c r="BA129" i="5"/>
  <c r="U141" i="7"/>
  <c r="BA285" i="5"/>
  <c r="V297" i="7"/>
  <c r="U297" i="7"/>
  <c r="BA404" i="5"/>
  <c r="V416" i="7"/>
  <c r="U416" i="7"/>
  <c r="BA525" i="5"/>
  <c r="U537" i="7"/>
  <c r="BA601" i="5"/>
  <c r="V613" i="7"/>
  <c r="U613" i="7"/>
  <c r="BA646" i="5"/>
  <c r="V658" i="7"/>
  <c r="U658" i="7"/>
  <c r="BA161" i="5"/>
  <c r="V173" i="7"/>
  <c r="U173" i="7"/>
  <c r="BA231" i="5"/>
  <c r="V243" i="7"/>
  <c r="U243" i="7"/>
  <c r="BA377" i="5"/>
  <c r="V389" i="7"/>
  <c r="U389" i="7"/>
  <c r="BA478" i="5"/>
  <c r="V490" i="7"/>
  <c r="U490" i="7"/>
  <c r="BA298" i="5"/>
  <c r="V310" i="7"/>
  <c r="U310" i="7"/>
  <c r="BA448" i="5"/>
  <c r="V460" i="7"/>
  <c r="U460" i="7"/>
  <c r="O207" i="5"/>
  <c r="J219" i="7" s="1"/>
  <c r="I219" i="7"/>
  <c r="Y219" i="7" s="1"/>
  <c r="BA542" i="5"/>
  <c r="U554" i="7"/>
  <c r="BA629" i="5"/>
  <c r="V641" i="7"/>
  <c r="U641" i="7"/>
  <c r="BA336" i="5"/>
  <c r="V348" i="7"/>
  <c r="U348" i="7"/>
  <c r="V565" i="5"/>
  <c r="N565" i="5"/>
  <c r="BA626" i="5"/>
  <c r="V638" i="7"/>
  <c r="U638" i="7"/>
  <c r="O256" i="5"/>
  <c r="I268" i="7"/>
  <c r="O316" i="5"/>
  <c r="J328" i="7"/>
  <c r="BJ473" i="5"/>
  <c r="J585" i="5"/>
  <c r="H597" i="7" s="1"/>
  <c r="Z597" i="7" s="1"/>
  <c r="AB597" i="7" s="1"/>
  <c r="G597" i="7"/>
  <c r="J630" i="5"/>
  <c r="G642" i="7"/>
  <c r="V175" i="5"/>
  <c r="N175" i="5"/>
  <c r="O183" i="5"/>
  <c r="I195" i="7"/>
  <c r="S661" i="7"/>
  <c r="AU649" i="5"/>
  <c r="O28" i="5"/>
  <c r="J40" i="7" s="1"/>
  <c r="I40" i="7"/>
  <c r="Y40" i="7" s="1"/>
  <c r="O257" i="5"/>
  <c r="J269" i="7" s="1"/>
  <c r="I269" i="7"/>
  <c r="BA507" i="5"/>
  <c r="V519" i="7"/>
  <c r="U519" i="7"/>
  <c r="BA655" i="5"/>
  <c r="V667" i="7"/>
  <c r="U667" i="7"/>
  <c r="BA484" i="5"/>
  <c r="V496" i="7"/>
  <c r="U496" i="7"/>
  <c r="O624" i="5"/>
  <c r="J636" i="7" s="1"/>
  <c r="I636" i="7"/>
  <c r="O104" i="5"/>
  <c r="J116" i="7" s="1"/>
  <c r="I116" i="7"/>
  <c r="O242" i="5"/>
  <c r="J254" i="7" s="1"/>
  <c r="Z254" i="7" s="1"/>
  <c r="AB254" i="7" s="1"/>
  <c r="I254" i="7"/>
  <c r="Y254" i="7" s="1"/>
  <c r="V125" i="5"/>
  <c r="N125" i="5"/>
  <c r="J306" i="5"/>
  <c r="H318" i="7" s="1"/>
  <c r="G318" i="7"/>
  <c r="O616" i="5"/>
  <c r="BH616" i="5" s="1"/>
  <c r="I628" i="7"/>
  <c r="V294" i="5"/>
  <c r="N294" i="5"/>
  <c r="O500" i="5"/>
  <c r="J512" i="7" s="1"/>
  <c r="I512" i="7"/>
  <c r="O591" i="5"/>
  <c r="J603" i="7" s="1"/>
  <c r="I603" i="7"/>
  <c r="J652" i="5"/>
  <c r="H664" i="7" s="1"/>
  <c r="G664" i="7"/>
  <c r="V382" i="5"/>
  <c r="N382" i="5"/>
  <c r="O642" i="5"/>
  <c r="I654" i="7"/>
  <c r="O278" i="5"/>
  <c r="J290" i="7" s="1"/>
  <c r="I290" i="7"/>
  <c r="O135" i="5"/>
  <c r="J147" i="7" s="1"/>
  <c r="I147" i="7"/>
  <c r="O145" i="5"/>
  <c r="J157" i="7"/>
  <c r="I157" i="7"/>
  <c r="O576" i="5"/>
  <c r="J588" i="7" s="1"/>
  <c r="I588" i="7"/>
  <c r="J497" i="5"/>
  <c r="H509" i="7" s="1"/>
  <c r="G509" i="7"/>
  <c r="O64" i="5"/>
  <c r="J76" i="7" s="1"/>
  <c r="BJ638" i="5"/>
  <c r="O206" i="5"/>
  <c r="J218" i="7" s="1"/>
  <c r="I218" i="7"/>
  <c r="O528" i="5"/>
  <c r="J540" i="7" s="1"/>
  <c r="I540" i="7"/>
  <c r="BG20" i="5"/>
  <c r="W12" i="5"/>
  <c r="L24" i="7"/>
  <c r="K24" i="7"/>
  <c r="BG24" i="5"/>
  <c r="W19" i="5"/>
  <c r="BJ24" i="5"/>
  <c r="BG32" i="5"/>
  <c r="BG90" i="5"/>
  <c r="BJ19" i="5"/>
  <c r="W24" i="5"/>
  <c r="L36" i="7"/>
  <c r="K102" i="7"/>
  <c r="BJ32" i="5"/>
  <c r="K22" i="7"/>
  <c r="BG10" i="5"/>
  <c r="K31" i="7"/>
  <c r="L204" i="7"/>
  <c r="L40" i="7"/>
  <c r="L55" i="7"/>
  <c r="L459" i="7"/>
  <c r="L213" i="7"/>
  <c r="L513" i="7"/>
  <c r="L544" i="7"/>
  <c r="L397" i="7"/>
  <c r="L445" i="7"/>
  <c r="L637" i="7"/>
  <c r="L560" i="7"/>
  <c r="L193" i="7"/>
  <c r="L156" i="7"/>
  <c r="L89" i="7"/>
  <c r="L53" i="7"/>
  <c r="L224" i="7"/>
  <c r="L82" i="7"/>
  <c r="L231" i="7"/>
  <c r="L232" i="7"/>
  <c r="L549" i="7"/>
  <c r="L274" i="7"/>
  <c r="L57" i="7"/>
  <c r="L417" i="7"/>
  <c r="L381" i="7"/>
  <c r="L490" i="7"/>
  <c r="L482" i="7"/>
  <c r="L573" i="7"/>
  <c r="L37" i="7"/>
  <c r="L154" i="7"/>
  <c r="L155" i="7"/>
  <c r="L339" i="7"/>
  <c r="L504" i="7"/>
  <c r="L312" i="7"/>
  <c r="L282" i="7"/>
  <c r="L285" i="7"/>
  <c r="L110" i="7"/>
  <c r="L260" i="7"/>
  <c r="L422" i="7"/>
  <c r="L416" i="7"/>
  <c r="L500" i="7"/>
  <c r="L343" i="7"/>
  <c r="L302" i="7"/>
  <c r="L297" i="7"/>
  <c r="L334" i="7"/>
  <c r="L423" i="7"/>
  <c r="L111" i="7"/>
  <c r="L304" i="7"/>
  <c r="L147" i="7"/>
  <c r="L368" i="7"/>
  <c r="L54" i="7"/>
  <c r="L255" i="7"/>
  <c r="L308" i="7"/>
  <c r="L610" i="7"/>
  <c r="L181" i="7"/>
  <c r="L494" i="7"/>
  <c r="L124" i="7"/>
  <c r="L463" i="7"/>
  <c r="L42" i="7"/>
  <c r="L68" i="7"/>
  <c r="L127" i="7"/>
  <c r="L149" i="7"/>
  <c r="L284" i="7"/>
  <c r="L447" i="7"/>
  <c r="L202" i="7"/>
  <c r="L373" i="7"/>
  <c r="L643" i="7"/>
  <c r="L631" i="7"/>
  <c r="L220" i="7"/>
  <c r="L390" i="7"/>
  <c r="L449" i="7"/>
  <c r="L41" i="7"/>
  <c r="L292" i="7"/>
  <c r="L43" i="7"/>
  <c r="L152" i="7"/>
  <c r="L223" i="7"/>
  <c r="L58" i="7"/>
  <c r="L363" i="7"/>
  <c r="L495" i="7"/>
  <c r="L594" i="7"/>
  <c r="L327" i="7"/>
  <c r="L471" i="7"/>
  <c r="L254" i="7"/>
  <c r="L418" i="7"/>
  <c r="L114" i="7"/>
  <c r="L391" i="7"/>
  <c r="L567" i="7"/>
  <c r="L62" i="7"/>
  <c r="L164" i="7"/>
  <c r="L262" i="7"/>
  <c r="L100" i="7"/>
  <c r="L201" i="7"/>
  <c r="L64" i="7"/>
  <c r="L520" i="7"/>
  <c r="L76" i="7"/>
  <c r="L135" i="7"/>
  <c r="L65" i="7"/>
  <c r="L329" i="7"/>
  <c r="L563" i="7"/>
  <c r="L250" i="7"/>
  <c r="L485" i="7"/>
  <c r="L106" i="7"/>
  <c r="L579" i="7"/>
  <c r="L48" i="7"/>
  <c r="L85" i="7"/>
  <c r="L165" i="7"/>
  <c r="L300" i="7"/>
  <c r="L323" i="7"/>
  <c r="L658" i="7"/>
  <c r="L29" i="7"/>
  <c r="L105" i="7"/>
  <c r="L80" i="7"/>
  <c r="L335" i="7"/>
  <c r="L226" i="7"/>
  <c r="L581" i="7"/>
  <c r="L451" i="7"/>
  <c r="L234" i="7"/>
  <c r="L221" i="7"/>
  <c r="L626" i="7"/>
  <c r="L50" i="7"/>
  <c r="L195" i="7"/>
  <c r="L140" i="7"/>
  <c r="L488" i="7"/>
  <c r="L376" i="7"/>
  <c r="L562" i="7"/>
  <c r="L84" i="7"/>
  <c r="L86" i="7"/>
  <c r="L87" i="7"/>
  <c r="L102" i="7"/>
  <c r="L196" i="7"/>
  <c r="L433" i="7"/>
  <c r="L90" i="7"/>
  <c r="L568" i="7"/>
  <c r="L158" i="7"/>
  <c r="L324" i="7"/>
  <c r="L270" i="7"/>
  <c r="L107" i="7"/>
  <c r="L413" i="7"/>
  <c r="L642" i="7"/>
  <c r="L34" i="7"/>
  <c r="L145" i="7"/>
  <c r="L453" i="7"/>
  <c r="L550" i="7"/>
  <c r="L559" i="7"/>
  <c r="L81" i="7"/>
  <c r="L199" i="7"/>
  <c r="L303" i="7"/>
  <c r="L313" i="7"/>
  <c r="L28" i="7"/>
  <c r="L507" i="7"/>
  <c r="L294" i="7"/>
  <c r="L441" i="7"/>
  <c r="L150" i="7"/>
  <c r="L272" i="7"/>
  <c r="L103" i="7"/>
  <c r="L427" i="7"/>
  <c r="BK660" i="5"/>
  <c r="BH660" i="5"/>
  <c r="L556" i="7"/>
  <c r="L67" i="7"/>
  <c r="L253" i="7"/>
  <c r="L389" i="7"/>
  <c r="L596" i="7"/>
  <c r="L501" i="7"/>
  <c r="L242" i="7"/>
  <c r="L322" i="7"/>
  <c r="L351" i="7"/>
  <c r="L311" i="7"/>
  <c r="L91" i="7"/>
  <c r="L72" i="7"/>
  <c r="L138" i="7"/>
  <c r="L125" i="7"/>
  <c r="L27" i="7"/>
  <c r="L271" i="7"/>
  <c r="L240" i="7"/>
  <c r="L235" i="7"/>
  <c r="L51" i="7"/>
  <c r="L183" i="7"/>
  <c r="L582" i="7"/>
  <c r="L301" i="7"/>
  <c r="L133" i="7"/>
  <c r="L49" i="7"/>
  <c r="L452" i="7"/>
  <c r="L97" i="7"/>
  <c r="L247" i="7"/>
  <c r="L431" i="7"/>
  <c r="L369" i="7"/>
  <c r="L468" i="7"/>
  <c r="L109" i="7"/>
  <c r="L23" i="7"/>
  <c r="L359" i="7"/>
  <c r="L430" i="7"/>
  <c r="L319" i="7"/>
  <c r="L541" i="7"/>
  <c r="L56" i="7"/>
  <c r="L645" i="7"/>
  <c r="L115" i="7"/>
  <c r="L229" i="7"/>
  <c r="BH185" i="5"/>
  <c r="BK185" i="5"/>
  <c r="L197" i="7"/>
  <c r="L663" i="7"/>
  <c r="L592" i="7"/>
  <c r="L337" i="7"/>
  <c r="L171" i="7"/>
  <c r="L534" i="7"/>
  <c r="L210" i="7"/>
  <c r="L640" i="7"/>
  <c r="L437" i="7"/>
  <c r="L134" i="7"/>
  <c r="L524" i="7"/>
  <c r="L163" i="7"/>
  <c r="L472" i="7"/>
  <c r="L131" i="7"/>
  <c r="L96" i="7"/>
  <c r="L405" i="7"/>
  <c r="L604" i="7"/>
  <c r="L419" i="7"/>
  <c r="L35" i="7"/>
  <c r="L476" i="7"/>
  <c r="L344" i="7"/>
  <c r="L355" i="7"/>
  <c r="L245" i="7"/>
  <c r="L186" i="7"/>
  <c r="L61" i="7"/>
  <c r="L123" i="7"/>
  <c r="L198" i="7"/>
  <c r="L358" i="7"/>
  <c r="L480" i="7"/>
  <c r="L132" i="7"/>
  <c r="L321" i="7"/>
  <c r="L387" i="7"/>
  <c r="L166" i="7"/>
  <c r="L46" i="7"/>
  <c r="L309" i="7"/>
  <c r="L578" i="7"/>
  <c r="L69" i="7"/>
  <c r="L624" i="7"/>
  <c r="L121" i="7"/>
  <c r="L290" i="7"/>
  <c r="L45" i="7"/>
  <c r="L379" i="7"/>
  <c r="L264" i="7"/>
  <c r="L532" i="7"/>
  <c r="L208" i="7"/>
  <c r="L293" i="7"/>
  <c r="L411" i="7"/>
  <c r="L371" i="7"/>
  <c r="L620" i="7"/>
  <c r="L583" i="7"/>
  <c r="L392" i="7"/>
  <c r="L649" i="7"/>
  <c r="L26" i="7"/>
  <c r="L630" i="7"/>
  <c r="L173" i="7"/>
  <c r="L345" i="7"/>
  <c r="L222" i="7"/>
  <c r="L652" i="7"/>
  <c r="L370" i="7"/>
  <c r="L510" i="7"/>
  <c r="BK644" i="5"/>
  <c r="BH644" i="5"/>
  <c r="L656" i="7"/>
  <c r="L432" i="7"/>
  <c r="L502" i="7"/>
  <c r="L88" i="7"/>
  <c r="L608" i="7"/>
  <c r="L641" i="7"/>
  <c r="L74" i="7"/>
  <c r="L129" i="7"/>
  <c r="L515" i="7"/>
  <c r="L518" i="7"/>
  <c r="L616" i="7"/>
  <c r="L239" i="7"/>
  <c r="L177" i="7"/>
  <c r="L460" i="7"/>
  <c r="L77" i="7"/>
  <c r="L211" i="7"/>
  <c r="L75" i="7"/>
  <c r="L205" i="7"/>
  <c r="L182" i="7"/>
  <c r="L538" i="7"/>
  <c r="L238" i="7"/>
  <c r="L364" i="7"/>
  <c r="L374" i="7"/>
  <c r="L207" i="7"/>
  <c r="L286" i="7"/>
  <c r="L218" i="7"/>
  <c r="L269" i="7"/>
  <c r="L440" i="7"/>
  <c r="L143" i="7"/>
  <c r="L298" i="7"/>
  <c r="L60" i="7"/>
  <c r="L317" i="7"/>
  <c r="L118" i="7"/>
  <c r="L219" i="7"/>
  <c r="L157" i="7"/>
  <c r="L404" i="7"/>
  <c r="L214" i="7"/>
  <c r="L586" i="7"/>
  <c r="L189" i="7"/>
  <c r="L590" i="7"/>
  <c r="L570" i="7"/>
  <c r="L126" i="7"/>
  <c r="L601" i="7"/>
  <c r="L228" i="7"/>
  <c r="L436" i="7"/>
  <c r="L259" i="7"/>
  <c r="L470" i="7"/>
  <c r="L435" i="7"/>
  <c r="L665" i="7"/>
  <c r="L540" i="7"/>
  <c r="L191" i="7"/>
  <c r="L94" i="7"/>
  <c r="L139" i="7"/>
  <c r="L206" i="7"/>
  <c r="L174" i="7"/>
  <c r="L95" i="7"/>
  <c r="L243" i="7"/>
  <c r="L278" i="7"/>
  <c r="L506" i="7"/>
  <c r="L130" i="7"/>
  <c r="L400" i="7"/>
  <c r="L172" i="7"/>
  <c r="L396" i="7"/>
  <c r="L434" i="7"/>
  <c r="L600" i="7"/>
  <c r="L326" i="7"/>
  <c r="BH648" i="5"/>
  <c r="L291" i="7"/>
  <c r="L59" i="7"/>
  <c r="L83" i="7"/>
  <c r="L248" i="7"/>
  <c r="L666" i="7"/>
  <c r="L116" i="7"/>
  <c r="W8" i="5"/>
  <c r="L20" i="7"/>
  <c r="BJ8" i="5"/>
  <c r="BG8" i="5"/>
  <c r="O17" i="7"/>
  <c r="P18" i="7"/>
  <c r="P17" i="7"/>
  <c r="AI5" i="5"/>
  <c r="I19" i="7"/>
  <c r="O7" i="5"/>
  <c r="J19" i="7" s="1"/>
  <c r="W7" i="5"/>
  <c r="BJ7" i="5"/>
  <c r="BG7" i="5"/>
  <c r="K19" i="7"/>
  <c r="Y326" i="7"/>
  <c r="Z256" i="7"/>
  <c r="AB256" i="7" s="1"/>
  <c r="Z67" i="7"/>
  <c r="AB67" i="7" s="1"/>
  <c r="Y215" i="7"/>
  <c r="BG253" i="5"/>
  <c r="BJ261" i="5"/>
  <c r="BH244" i="5"/>
  <c r="BK347" i="5"/>
  <c r="Y596" i="7"/>
  <c r="Y405" i="7"/>
  <c r="W271" i="5"/>
  <c r="L283" i="7"/>
  <c r="K283" i="7"/>
  <c r="Y283" i="7"/>
  <c r="Y419" i="7"/>
  <c r="BK341" i="5"/>
  <c r="BK622" i="5"/>
  <c r="Y240" i="7"/>
  <c r="BJ551" i="5"/>
  <c r="BG182" i="5"/>
  <c r="Y91" i="7"/>
  <c r="K561" i="7"/>
  <c r="BJ94" i="5"/>
  <c r="I106" i="7"/>
  <c r="Y106" i="7" s="1"/>
  <c r="O94" i="5"/>
  <c r="J106" i="7" s="1"/>
  <c r="Z106" i="7" s="1"/>
  <c r="AB106" i="7" s="1"/>
  <c r="BH131" i="5"/>
  <c r="I563" i="7"/>
  <c r="Y563" i="7" s="1"/>
  <c r="BJ176" i="5"/>
  <c r="Z427" i="7"/>
  <c r="AB427" i="7" s="1"/>
  <c r="Z143" i="7"/>
  <c r="AB143" i="7" s="1"/>
  <c r="Y135" i="7"/>
  <c r="Y298" i="7"/>
  <c r="Y85" i="7"/>
  <c r="L22" i="7"/>
  <c r="BH415" i="5"/>
  <c r="BK244" i="5"/>
  <c r="Y339" i="7"/>
  <c r="BJ552" i="5"/>
  <c r="Z320" i="7"/>
  <c r="AB320" i="7" s="1"/>
  <c r="K251" i="7"/>
  <c r="W239" i="5"/>
  <c r="L251" i="7"/>
  <c r="Y147" i="7"/>
  <c r="O136" i="5"/>
  <c r="J148" i="7" s="1"/>
  <c r="I148" i="7"/>
  <c r="Y148" i="7" s="1"/>
  <c r="BK127" i="5"/>
  <c r="BK526" i="5"/>
  <c r="Z431" i="7"/>
  <c r="AB431" i="7" s="1"/>
  <c r="BH308" i="5"/>
  <c r="K21" i="7"/>
  <c r="L546" i="7"/>
  <c r="I611" i="7"/>
  <c r="BK471" i="5"/>
  <c r="K578" i="7"/>
  <c r="Y578" i="7"/>
  <c r="Y182" i="7"/>
  <c r="K564" i="7"/>
  <c r="BJ86" i="5"/>
  <c r="W136" i="5"/>
  <c r="L148" i="7"/>
  <c r="K148" i="7"/>
  <c r="Z377" i="7"/>
  <c r="AB377" i="7" s="1"/>
  <c r="Z85" i="7"/>
  <c r="AB85" i="7" s="1"/>
  <c r="Y296" i="7"/>
  <c r="BG454" i="5"/>
  <c r="W454" i="5"/>
  <c r="L466" i="7"/>
  <c r="O191" i="5"/>
  <c r="J203" i="7" s="1"/>
  <c r="I203" i="7"/>
  <c r="Y203" i="7" s="1"/>
  <c r="Y235" i="7"/>
  <c r="Y566" i="7"/>
  <c r="Y356" i="7"/>
  <c r="W191" i="5"/>
  <c r="L203" i="7"/>
  <c r="K203" i="7"/>
  <c r="W168" i="5"/>
  <c r="L180" i="7"/>
  <c r="K180" i="7"/>
  <c r="BG136" i="5"/>
  <c r="O263" i="5"/>
  <c r="J275" i="7" s="1"/>
  <c r="Z275" i="7" s="1"/>
  <c r="AB275" i="7" s="1"/>
  <c r="I275" i="7"/>
  <c r="Y275" i="7" s="1"/>
  <c r="O176" i="5"/>
  <c r="J188" i="7" s="1"/>
  <c r="I188" i="7"/>
  <c r="Y188" i="7"/>
  <c r="BJ454" i="5"/>
  <c r="BH127" i="5"/>
  <c r="Z333" i="7"/>
  <c r="AB333" i="7" s="1"/>
  <c r="Y144" i="7"/>
  <c r="K603" i="7"/>
  <c r="BJ540" i="5"/>
  <c r="K275" i="7"/>
  <c r="W263" i="5"/>
  <c r="L275" i="7"/>
  <c r="BG263" i="5"/>
  <c r="W295" i="5"/>
  <c r="L307" i="7"/>
  <c r="K307" i="7"/>
  <c r="W176" i="5"/>
  <c r="L188" i="7"/>
  <c r="K188" i="7"/>
  <c r="Z139" i="7"/>
  <c r="AB139" i="7" s="1"/>
  <c r="BH526" i="5"/>
  <c r="Z601" i="7"/>
  <c r="AB601" i="7" s="1"/>
  <c r="Y583" i="7"/>
  <c r="BG591" i="5"/>
  <c r="Y506" i="7"/>
  <c r="BJ263" i="5"/>
  <c r="BG191" i="5"/>
  <c r="BK415" i="5"/>
  <c r="AB656" i="7"/>
  <c r="BH393" i="5"/>
  <c r="Z240" i="7"/>
  <c r="AB240" i="7" s="1"/>
  <c r="O545" i="5"/>
  <c r="J557" i="7" s="1"/>
  <c r="Y128" i="7"/>
  <c r="K523" i="7"/>
  <c r="Y523" i="7"/>
  <c r="O253" i="5"/>
  <c r="J265" i="7"/>
  <c r="I265" i="7"/>
  <c r="O229" i="5"/>
  <c r="I241" i="7"/>
  <c r="O197" i="5"/>
  <c r="J209" i="7" s="1"/>
  <c r="K265" i="7"/>
  <c r="W253" i="5"/>
  <c r="L265" i="7"/>
  <c r="I273" i="7"/>
  <c r="O134" i="5"/>
  <c r="J146" i="7" s="1"/>
  <c r="I146" i="7"/>
  <c r="BG126" i="5"/>
  <c r="I138" i="7"/>
  <c r="Y138" i="7" s="1"/>
  <c r="W229" i="5"/>
  <c r="L241" i="7"/>
  <c r="K241" i="7"/>
  <c r="K209" i="7"/>
  <c r="W197" i="5"/>
  <c r="O150" i="5"/>
  <c r="J162" i="7" s="1"/>
  <c r="Z162" i="7" s="1"/>
  <c r="AB162" i="7" s="1"/>
  <c r="I162" i="7"/>
  <c r="K273" i="7"/>
  <c r="W261" i="5"/>
  <c r="K146" i="7"/>
  <c r="W134" i="5"/>
  <c r="L146" i="7"/>
  <c r="O182" i="5"/>
  <c r="J194" i="7" s="1"/>
  <c r="Z194" i="7" s="1"/>
  <c r="AB194" i="7" s="1"/>
  <c r="I194" i="7"/>
  <c r="Z63" i="7"/>
  <c r="AB63" i="7" s="1"/>
  <c r="Y59" i="7"/>
  <c r="Y377" i="7"/>
  <c r="BG497" i="5"/>
  <c r="BJ626" i="5"/>
  <c r="W150" i="5"/>
  <c r="L162" i="7"/>
  <c r="K162" i="7"/>
  <c r="BJ182" i="5"/>
  <c r="BG205" i="5"/>
  <c r="BJ205" i="5"/>
  <c r="K217" i="7"/>
  <c r="W205" i="5"/>
  <c r="BJ197" i="5"/>
  <c r="O245" i="5"/>
  <c r="J257" i="7" s="1"/>
  <c r="I257" i="7"/>
  <c r="W182" i="5"/>
  <c r="L194" i="7"/>
  <c r="K194" i="7"/>
  <c r="Z296" i="7"/>
  <c r="AB296" i="7" s="1"/>
  <c r="Y634" i="7"/>
  <c r="Y333" i="7"/>
  <c r="W245" i="5"/>
  <c r="L257" i="7"/>
  <c r="K257" i="7"/>
  <c r="O86" i="5"/>
  <c r="J98" i="7" s="1"/>
  <c r="I98" i="7"/>
  <c r="Y538" i="7"/>
  <c r="BJ544" i="5"/>
  <c r="BJ150" i="5"/>
  <c r="K98" i="7"/>
  <c r="W86" i="5"/>
  <c r="L98" i="7"/>
  <c r="BK106" i="5"/>
  <c r="BK76" i="5"/>
  <c r="BH271" i="5"/>
  <c r="Y97" i="7"/>
  <c r="BH658" i="5"/>
  <c r="I422" i="7"/>
  <c r="Y422" i="7" s="1"/>
  <c r="Y427" i="7"/>
  <c r="BG530" i="5"/>
  <c r="K556" i="7"/>
  <c r="BG544" i="5"/>
  <c r="W530" i="5"/>
  <c r="L542" i="7"/>
  <c r="W540" i="5"/>
  <c r="L552" i="7"/>
  <c r="AB552" i="7"/>
  <c r="BG150" i="5"/>
  <c r="O110" i="5"/>
  <c r="J122" i="7" s="1"/>
  <c r="Z122" i="7" s="1"/>
  <c r="AB122" i="7" s="1"/>
  <c r="I122" i="7"/>
  <c r="BK26" i="5"/>
  <c r="L104" i="7"/>
  <c r="O410" i="5"/>
  <c r="J422" i="7" s="1"/>
  <c r="Y142" i="7"/>
  <c r="BG245" i="5"/>
  <c r="BJ253" i="5"/>
  <c r="K487" i="7"/>
  <c r="W475" i="5"/>
  <c r="L487" i="7"/>
  <c r="BG110" i="5"/>
  <c r="K122" i="7"/>
  <c r="W110" i="5"/>
  <c r="L122" i="7"/>
  <c r="BJ110" i="5"/>
  <c r="BG197" i="5"/>
  <c r="BK490" i="5"/>
  <c r="BK365" i="5"/>
  <c r="BH490" i="5"/>
  <c r="BH259" i="5"/>
  <c r="Z272" i="7"/>
  <c r="AB272" i="7" s="1"/>
  <c r="O497" i="5"/>
  <c r="J509" i="7" s="1"/>
  <c r="Z509" i="7" s="1"/>
  <c r="AB509" i="7" s="1"/>
  <c r="W549" i="5"/>
  <c r="L561" i="7"/>
  <c r="W621" i="5"/>
  <c r="L633" i="7"/>
  <c r="Y497" i="7"/>
  <c r="BK259" i="5"/>
  <c r="BH260" i="5"/>
  <c r="Y416" i="7"/>
  <c r="Y140" i="7"/>
  <c r="K509" i="7"/>
  <c r="Y391" i="7"/>
  <c r="BK307" i="5"/>
  <c r="BJ579" i="5"/>
  <c r="BK433" i="5"/>
  <c r="Y376" i="7"/>
  <c r="I561" i="7"/>
  <c r="Y666" i="7"/>
  <c r="Y409" i="7"/>
  <c r="Z271" i="7"/>
  <c r="AB271" i="7" s="1"/>
  <c r="Z319" i="7"/>
  <c r="AB319" i="7" s="1"/>
  <c r="Y165" i="7"/>
  <c r="BK359" i="5"/>
  <c r="W521" i="5"/>
  <c r="L533" i="7"/>
  <c r="K474" i="7"/>
  <c r="W462" i="5"/>
  <c r="L474" i="7"/>
  <c r="BJ462" i="5"/>
  <c r="Y552" i="7"/>
  <c r="BG462" i="5"/>
  <c r="Z228" i="7"/>
  <c r="AB228" i="7" s="1"/>
  <c r="BK131" i="5"/>
  <c r="BK223" i="5"/>
  <c r="BK260" i="5"/>
  <c r="BK276" i="5"/>
  <c r="W545" i="5"/>
  <c r="L557" i="7"/>
  <c r="BH554" i="5"/>
  <c r="Y401" i="7"/>
  <c r="BG511" i="5"/>
  <c r="W511" i="5"/>
  <c r="BJ566" i="5"/>
  <c r="BH441" i="5"/>
  <c r="Y228" i="7"/>
  <c r="BG551" i="5"/>
  <c r="Y52" i="7"/>
  <c r="I646" i="7"/>
  <c r="BH307" i="5"/>
  <c r="BK148" i="5"/>
  <c r="O398" i="5"/>
  <c r="J410" i="7" s="1"/>
  <c r="K563" i="7"/>
  <c r="Y450" i="7"/>
  <c r="BK40" i="5"/>
  <c r="Y644" i="7"/>
  <c r="BG566" i="5"/>
  <c r="BK216" i="5"/>
  <c r="BH216" i="5"/>
  <c r="L47" i="7"/>
  <c r="BH422" i="5"/>
  <c r="BH286" i="5"/>
  <c r="BH454" i="5"/>
  <c r="L230" i="7"/>
  <c r="BK32" i="5"/>
  <c r="Z160" i="7"/>
  <c r="AB160" i="7" s="1"/>
  <c r="BH619" i="5"/>
  <c r="Z283" i="7"/>
  <c r="AB283" i="7" s="1"/>
  <c r="Z634" i="7"/>
  <c r="AB634" i="7" s="1"/>
  <c r="Y432" i="7"/>
  <c r="Y400" i="7"/>
  <c r="Y171" i="7"/>
  <c r="Z434" i="7"/>
  <c r="AB434" i="7" s="1"/>
  <c r="BK422" i="5"/>
  <c r="BH375" i="5"/>
  <c r="BK454" i="5"/>
  <c r="BH347" i="5"/>
  <c r="BH570" i="5"/>
  <c r="BH365" i="5"/>
  <c r="BK271" i="5"/>
  <c r="Y437" i="7"/>
  <c r="Y490" i="7"/>
  <c r="BG634" i="5"/>
  <c r="Y78" i="7"/>
  <c r="W560" i="5"/>
  <c r="L572" i="7"/>
  <c r="BG410" i="5"/>
  <c r="O462" i="5"/>
  <c r="J474" i="7" s="1"/>
  <c r="I474" i="7"/>
  <c r="BH414" i="5"/>
  <c r="AB665" i="7"/>
  <c r="BH589" i="5"/>
  <c r="BH419" i="5"/>
  <c r="BH276" i="5"/>
  <c r="Y483" i="7"/>
  <c r="I509" i="7"/>
  <c r="W446" i="5"/>
  <c r="L458" i="7"/>
  <c r="W432" i="5"/>
  <c r="L444" i="7"/>
  <c r="W579" i="5"/>
  <c r="K591" i="7"/>
  <c r="O265" i="5"/>
  <c r="J277" i="7" s="1"/>
  <c r="I277" i="7"/>
  <c r="Y277" i="7" s="1"/>
  <c r="BK235" i="5"/>
  <c r="BH228" i="5"/>
  <c r="BK15" i="5"/>
  <c r="BK30" i="5"/>
  <c r="BH328" i="5"/>
  <c r="Y86" i="7"/>
  <c r="BH341" i="5"/>
  <c r="BJ432" i="5"/>
  <c r="W600" i="5"/>
  <c r="L612" i="7"/>
  <c r="K612" i="7"/>
  <c r="K277" i="7"/>
  <c r="W265" i="5"/>
  <c r="L277" i="7"/>
  <c r="BG265" i="5"/>
  <c r="BJ265" i="5"/>
  <c r="W626" i="5"/>
  <c r="L638" i="7"/>
  <c r="K638" i="7"/>
  <c r="Y638" i="7"/>
  <c r="Y479" i="7"/>
  <c r="BK589" i="5"/>
  <c r="Z182" i="7"/>
  <c r="AB182" i="7" s="1"/>
  <c r="BK228" i="5"/>
  <c r="BK133" i="5"/>
  <c r="BH30" i="5"/>
  <c r="Y658" i="7"/>
  <c r="I648" i="7"/>
  <c r="Y648" i="7" s="1"/>
  <c r="BH586" i="5"/>
  <c r="BG432" i="5"/>
  <c r="K512" i="7"/>
  <c r="Z420" i="7"/>
  <c r="AB420" i="7" s="1"/>
  <c r="Y216" i="7"/>
  <c r="Y372" i="7"/>
  <c r="BH408" i="5"/>
  <c r="Z91" i="7"/>
  <c r="AB91" i="7" s="1"/>
  <c r="L443" i="7"/>
  <c r="BH360" i="5"/>
  <c r="BH420" i="5"/>
  <c r="Z44" i="7"/>
  <c r="AB44" i="7" s="1"/>
  <c r="BH108" i="5"/>
  <c r="BH79" i="5"/>
  <c r="BH331" i="5"/>
  <c r="Y195" i="7"/>
  <c r="BJ497" i="5"/>
  <c r="Y477" i="7"/>
  <c r="BH379" i="5"/>
  <c r="BH170" i="5"/>
  <c r="Z432" i="7"/>
  <c r="AB432" i="7" s="1"/>
  <c r="BK524" i="5"/>
  <c r="BH133" i="5"/>
  <c r="BH78" i="5"/>
  <c r="Z42" i="7"/>
  <c r="AB42" i="7" s="1"/>
  <c r="BK360" i="5"/>
  <c r="BH76" i="5"/>
  <c r="BK420" i="5"/>
  <c r="BK375" i="5"/>
  <c r="BK419" i="5"/>
  <c r="BH32" i="5"/>
  <c r="BH480" i="5"/>
  <c r="BK79" i="5"/>
  <c r="BH364" i="5"/>
  <c r="BK52" i="5"/>
  <c r="Y354" i="7"/>
  <c r="BH622" i="5"/>
  <c r="Y343" i="7"/>
  <c r="V482" i="7"/>
  <c r="J171" i="7"/>
  <c r="J84" i="7"/>
  <c r="V25" i="7"/>
  <c r="R581" i="7"/>
  <c r="L576" i="7"/>
  <c r="Z576" i="7"/>
  <c r="AB576" i="7" s="1"/>
  <c r="BH564" i="5"/>
  <c r="V425" i="7"/>
  <c r="Z425" i="7"/>
  <c r="AB425" i="7" s="1"/>
  <c r="BH413" i="5"/>
  <c r="O607" i="5"/>
  <c r="J619" i="7" s="1"/>
  <c r="Z619" i="7" s="1"/>
  <c r="AB619" i="7" s="1"/>
  <c r="I619" i="7"/>
  <c r="BG607" i="5"/>
  <c r="BJ607" i="5"/>
  <c r="R53" i="7"/>
  <c r="R525" i="7"/>
  <c r="T503" i="7"/>
  <c r="BH653" i="5"/>
  <c r="L566" i="7"/>
  <c r="Z566" i="7"/>
  <c r="AB566" i="7" s="1"/>
  <c r="BH140" i="5"/>
  <c r="BH404" i="5"/>
  <c r="V487" i="7"/>
  <c r="BK593" i="5"/>
  <c r="V131" i="7"/>
  <c r="V90" i="7"/>
  <c r="BK78" i="5"/>
  <c r="V146" i="7"/>
  <c r="L456" i="7"/>
  <c r="L159" i="7"/>
  <c r="V304" i="7"/>
  <c r="V58" i="7"/>
  <c r="BH199" i="5"/>
  <c r="BK554" i="5"/>
  <c r="BK204" i="5"/>
  <c r="BK564" i="5"/>
  <c r="Z416" i="7"/>
  <c r="AB416" i="7" s="1"/>
  <c r="BH584" i="5"/>
  <c r="V409" i="7"/>
  <c r="Z409" i="7"/>
  <c r="AB409" i="7" s="1"/>
  <c r="BH397" i="5"/>
  <c r="BK397" i="5"/>
  <c r="BH433" i="5"/>
  <c r="R230" i="7"/>
  <c r="R340" i="7"/>
  <c r="Z340" i="7"/>
  <c r="AB340" i="7" s="1"/>
  <c r="BK328" i="5"/>
  <c r="V39" i="7"/>
  <c r="V565" i="7"/>
  <c r="V524" i="7"/>
  <c r="V423" i="7"/>
  <c r="V312" i="7"/>
  <c r="V378" i="7"/>
  <c r="R213" i="7"/>
  <c r="BH342" i="5"/>
  <c r="V193" i="7"/>
  <c r="Z193" i="7"/>
  <c r="AB193" i="7" s="1"/>
  <c r="BK181" i="5"/>
  <c r="T662" i="7"/>
  <c r="Z662" i="7"/>
  <c r="AB662" i="7" s="1"/>
  <c r="BH650" i="5"/>
  <c r="V373" i="7"/>
  <c r="Z373" i="7"/>
  <c r="AB373" i="7" s="1"/>
  <c r="BK361" i="5"/>
  <c r="W652" i="5"/>
  <c r="L357" i="7"/>
  <c r="BK199" i="5"/>
  <c r="L276" i="7"/>
  <c r="BH17" i="5"/>
  <c r="BK404" i="5"/>
  <c r="V664" i="7"/>
  <c r="T391" i="7"/>
  <c r="BK379" i="5"/>
  <c r="R87" i="7"/>
  <c r="Z87" i="7"/>
  <c r="AB87" i="7" s="1"/>
  <c r="BK75" i="5"/>
  <c r="BH75" i="5"/>
  <c r="R463" i="7"/>
  <c r="V38" i="7"/>
  <c r="BH26" i="5"/>
  <c r="L492" i="7"/>
  <c r="BK480" i="5"/>
  <c r="L408" i="7"/>
  <c r="BH203" i="5"/>
  <c r="L215" i="7"/>
  <c r="Z215" i="7"/>
  <c r="AB215" i="7"/>
  <c r="V89" i="7"/>
  <c r="Z29" i="7"/>
  <c r="AB29" i="7" s="1"/>
  <c r="R307" i="7"/>
  <c r="V308" i="7"/>
  <c r="Y93" i="7"/>
  <c r="V232" i="7"/>
  <c r="Y301" i="7"/>
  <c r="BK304" i="5"/>
  <c r="BH304" i="5"/>
  <c r="R247" i="7"/>
  <c r="BH235" i="5"/>
  <c r="Y559" i="7"/>
  <c r="V24" i="7"/>
  <c r="BK73" i="5"/>
  <c r="BH73" i="5"/>
  <c r="BK435" i="5"/>
  <c r="Y68" i="7"/>
  <c r="V204" i="7"/>
  <c r="Z191" i="7"/>
  <c r="AB191" i="7" s="1"/>
  <c r="L112" i="7"/>
  <c r="BK650" i="5"/>
  <c r="L375" i="7"/>
  <c r="Z596" i="7"/>
  <c r="AB596" i="7" s="1"/>
  <c r="BK17" i="5"/>
  <c r="J351" i="7"/>
  <c r="Z351" i="7" s="1"/>
  <c r="AB351" i="7" s="1"/>
  <c r="BK339" i="5"/>
  <c r="J534" i="7"/>
  <c r="R366" i="7"/>
  <c r="Z366" i="7"/>
  <c r="AB366" i="7" s="1"/>
  <c r="BH354" i="5"/>
  <c r="BK354" i="5"/>
  <c r="R183" i="7"/>
  <c r="T262" i="7"/>
  <c r="Z262" i="7"/>
  <c r="AB262" i="7" s="1"/>
  <c r="BK250" i="5"/>
  <c r="BH250" i="5"/>
  <c r="BK653" i="5"/>
  <c r="V452" i="7"/>
  <c r="BK584" i="5"/>
  <c r="Z288" i="7"/>
  <c r="AB288" i="7" s="1"/>
  <c r="BK413" i="5"/>
  <c r="BK287" i="5"/>
  <c r="T475" i="7"/>
  <c r="Y525" i="7"/>
  <c r="Y518" i="7"/>
  <c r="Y100" i="7"/>
  <c r="Y173" i="7"/>
  <c r="Y420" i="7"/>
  <c r="Y221" i="7"/>
  <c r="O449" i="5"/>
  <c r="J461" i="7" s="1"/>
  <c r="Z461" i="7" s="1"/>
  <c r="AB461" i="7" s="1"/>
  <c r="I461" i="7"/>
  <c r="K619" i="7"/>
  <c r="W607" i="5"/>
  <c r="L619" i="7"/>
  <c r="K454" i="7"/>
  <c r="W442" i="5"/>
  <c r="L454" i="7"/>
  <c r="BK308" i="5"/>
  <c r="Z178" i="7"/>
  <c r="AB178" i="7" s="1"/>
  <c r="Y260" i="7"/>
  <c r="Y631" i="7"/>
  <c r="BJ449" i="5"/>
  <c r="W449" i="5"/>
  <c r="K461" i="7"/>
  <c r="K646" i="7"/>
  <c r="W634" i="5"/>
  <c r="K657" i="7"/>
  <c r="W645" i="5"/>
  <c r="Y502" i="7"/>
  <c r="Y650" i="7"/>
  <c r="Y501" i="7"/>
  <c r="BK417" i="5"/>
  <c r="Y44" i="7"/>
  <c r="Y665" i="7"/>
  <c r="Y662" i="7"/>
  <c r="Y327" i="7"/>
  <c r="Y616" i="7"/>
  <c r="K448" i="7"/>
  <c r="BJ436" i="5"/>
  <c r="W436" i="5"/>
  <c r="K611" i="7"/>
  <c r="W599" i="5"/>
  <c r="Y149" i="7"/>
  <c r="BK539" i="5"/>
  <c r="Y340" i="7"/>
  <c r="Y351" i="7"/>
  <c r="K571" i="7"/>
  <c r="W559" i="5"/>
  <c r="W487" i="5"/>
  <c r="L499" i="7"/>
  <c r="W576" i="5"/>
  <c r="K588" i="7"/>
  <c r="V415" i="7"/>
  <c r="Z83" i="7"/>
  <c r="AB83" i="7" s="1"/>
  <c r="BK170" i="5"/>
  <c r="BH539" i="5"/>
  <c r="Z78" i="7"/>
  <c r="AB78" i="7" s="1"/>
  <c r="BK108" i="5"/>
  <c r="BK81" i="5"/>
  <c r="BK646" i="5"/>
  <c r="BH88" i="5"/>
  <c r="BK203" i="5"/>
  <c r="Y49" i="7"/>
  <c r="BH485" i="5"/>
  <c r="V385" i="7"/>
  <c r="BG453" i="5"/>
  <c r="BJ453" i="5"/>
  <c r="K465" i="7"/>
  <c r="W453" i="5"/>
  <c r="L465" i="7"/>
  <c r="O505" i="5"/>
  <c r="I517" i="7"/>
  <c r="BH66" i="5"/>
  <c r="BK66" i="5"/>
  <c r="L348" i="7"/>
  <c r="BK344" i="5"/>
  <c r="Z303" i="7"/>
  <c r="AB303" i="7" s="1"/>
  <c r="BK94" i="5"/>
  <c r="L527" i="7"/>
  <c r="L498" i="7"/>
  <c r="BH285" i="5"/>
  <c r="Y80" i="7"/>
  <c r="V367" i="7"/>
  <c r="K330" i="7"/>
  <c r="BJ318" i="5"/>
  <c r="W318" i="5"/>
  <c r="W505" i="5"/>
  <c r="L517" i="7"/>
  <c r="K517" i="7"/>
  <c r="V499" i="7"/>
  <c r="BK28" i="5"/>
  <c r="BK71" i="5"/>
  <c r="Z356" i="7"/>
  <c r="AB356" i="7" s="1"/>
  <c r="BK489" i="5"/>
  <c r="Z507" i="7"/>
  <c r="AB507" i="7" s="1"/>
  <c r="BH291" i="5"/>
  <c r="BK58" i="5"/>
  <c r="Y207" i="7"/>
  <c r="Y486" i="7"/>
  <c r="Z446" i="7"/>
  <c r="AB446" i="7" s="1"/>
  <c r="Y172" i="7"/>
  <c r="Y303" i="7"/>
  <c r="Y353" i="7"/>
  <c r="BH51" i="5"/>
  <c r="K648" i="7"/>
  <c r="W603" i="5"/>
  <c r="K615" i="7"/>
  <c r="Z40" i="7"/>
  <c r="AB40" i="7" s="1"/>
  <c r="T521" i="7"/>
  <c r="Z219" i="7"/>
  <c r="AB219" i="7" s="1"/>
  <c r="Z59" i="7"/>
  <c r="AB59" i="7" s="1"/>
  <c r="BH344" i="5"/>
  <c r="BK230" i="5"/>
  <c r="BH489" i="5"/>
  <c r="BK377" i="5"/>
  <c r="BH495" i="5"/>
  <c r="BK291" i="5"/>
  <c r="Z34" i="7"/>
  <c r="AB34" i="7" s="1"/>
  <c r="BH94" i="5"/>
  <c r="Z70" i="7"/>
  <c r="AB70" i="7" s="1"/>
  <c r="BK410" i="5"/>
  <c r="BH245" i="5"/>
  <c r="BH472" i="5"/>
  <c r="Y110" i="7"/>
  <c r="R478" i="7"/>
  <c r="V531" i="7"/>
  <c r="O329" i="5"/>
  <c r="J341" i="7" s="1"/>
  <c r="I341" i="7"/>
  <c r="V79" i="7"/>
  <c r="Z79" i="7"/>
  <c r="AB79" i="7" s="1"/>
  <c r="BH67" i="5"/>
  <c r="BK67" i="5"/>
  <c r="K629" i="7"/>
  <c r="W617" i="5"/>
  <c r="K305" i="7"/>
  <c r="W293" i="5"/>
  <c r="BH71" i="5"/>
  <c r="BK207" i="5"/>
  <c r="BK47" i="5"/>
  <c r="BH47" i="5"/>
  <c r="BH432" i="5"/>
  <c r="BH150" i="5"/>
  <c r="Z371" i="7"/>
  <c r="AB371" i="7" s="1"/>
  <c r="Z405" i="7"/>
  <c r="AB405" i="7" s="1"/>
  <c r="Z235" i="7"/>
  <c r="AB235" i="7" s="1"/>
  <c r="Z242" i="7"/>
  <c r="AB242" i="7" s="1"/>
  <c r="BK495" i="5"/>
  <c r="BK22" i="5"/>
  <c r="BK166" i="5"/>
  <c r="Z76" i="7"/>
  <c r="AB76" i="7" s="1"/>
  <c r="Z152" i="7"/>
  <c r="AB152" i="7" s="1"/>
  <c r="BH58" i="5"/>
  <c r="Z631" i="7"/>
  <c r="AB631" i="7" s="1"/>
  <c r="BK472" i="5"/>
  <c r="BK284" i="5"/>
  <c r="BH28" i="5"/>
  <c r="BK51" i="5"/>
  <c r="BK245" i="5"/>
  <c r="Y31" i="7"/>
  <c r="Y528" i="7"/>
  <c r="Y382" i="7"/>
  <c r="V30" i="7"/>
  <c r="K593" i="7"/>
  <c r="W581" i="5"/>
  <c r="BG581" i="5"/>
  <c r="BJ581" i="5"/>
  <c r="K623" i="7"/>
  <c r="W611" i="5"/>
  <c r="W329" i="5"/>
  <c r="K341" i="7"/>
  <c r="BG329" i="5"/>
  <c r="BJ329" i="5"/>
  <c r="Y639" i="7"/>
  <c r="K289" i="7"/>
  <c r="BJ277" i="5"/>
  <c r="BG277" i="5"/>
  <c r="W277" i="5"/>
  <c r="Y266" i="7"/>
  <c r="V545" i="7"/>
  <c r="L467" i="7"/>
  <c r="BH207" i="5"/>
  <c r="BK432" i="5"/>
  <c r="BK150" i="5"/>
  <c r="BH359" i="5"/>
  <c r="BH204" i="5"/>
  <c r="BK393" i="5"/>
  <c r="BH223" i="5"/>
  <c r="Z120" i="7"/>
  <c r="AB120" i="7" s="1"/>
  <c r="BH339" i="5"/>
  <c r="BH230" i="5"/>
  <c r="BH22" i="5"/>
  <c r="BH64" i="5"/>
  <c r="BH52" i="5"/>
  <c r="BK88" i="5"/>
  <c r="BK140" i="5"/>
  <c r="BK619" i="5"/>
  <c r="BH410" i="5"/>
  <c r="BH284" i="5"/>
  <c r="Z605" i="7"/>
  <c r="AB605" i="7" s="1"/>
  <c r="L31" i="7"/>
  <c r="Z445" i="7"/>
  <c r="AB445" i="7" s="1"/>
  <c r="Y75" i="7"/>
  <c r="BH128" i="5"/>
  <c r="Y507" i="7"/>
  <c r="Y178" i="7"/>
  <c r="O293" i="5"/>
  <c r="J305" i="7" s="1"/>
  <c r="Z305" i="7" s="1"/>
  <c r="AB305" i="7" s="1"/>
  <c r="BJ624" i="5"/>
  <c r="K636" i="7"/>
  <c r="Y636" i="7"/>
  <c r="BG624" i="5"/>
  <c r="W624" i="5"/>
  <c r="L636" i="7"/>
  <c r="Z636" i="7"/>
  <c r="AB636" i="7" s="1"/>
  <c r="V101" i="7"/>
  <c r="R477" i="7"/>
  <c r="Z477" i="7"/>
  <c r="AB477" i="7" s="1"/>
  <c r="BH465" i="5"/>
  <c r="BK465" i="5"/>
  <c r="BK331" i="5"/>
  <c r="W398" i="5"/>
  <c r="K410" i="7"/>
  <c r="O277" i="5"/>
  <c r="BH277" i="5" s="1"/>
  <c r="I289" i="7"/>
  <c r="Y289" i="7" s="1"/>
  <c r="BJ514" i="5"/>
  <c r="K526" i="7"/>
  <c r="W514" i="5"/>
  <c r="BG514" i="5"/>
  <c r="V464" i="7"/>
  <c r="L529" i="7"/>
  <c r="K342" i="7"/>
  <c r="W330" i="5"/>
  <c r="BJ330" i="5"/>
  <c r="BG330" i="5"/>
  <c r="Y484" i="7"/>
  <c r="V108" i="7"/>
  <c r="BH96" i="5"/>
  <c r="BK96" i="5"/>
  <c r="V200" i="7"/>
  <c r="Z200" i="7"/>
  <c r="AB200" i="7" s="1"/>
  <c r="BK188" i="5"/>
  <c r="BH188" i="5"/>
  <c r="BH641" i="5"/>
  <c r="O294" i="5"/>
  <c r="J306" i="7" s="1"/>
  <c r="I306" i="7"/>
  <c r="Y306" i="7" s="1"/>
  <c r="O125" i="5"/>
  <c r="J137" i="7" s="1"/>
  <c r="I137" i="7"/>
  <c r="Y137" i="7" s="1"/>
  <c r="O565" i="5"/>
  <c r="BK565" i="5" s="1"/>
  <c r="I577" i="7"/>
  <c r="V655" i="7"/>
  <c r="K402" i="7"/>
  <c r="BG390" i="5"/>
  <c r="W390" i="5"/>
  <c r="R26" i="7"/>
  <c r="Z216" i="7"/>
  <c r="AB216" i="7" s="1"/>
  <c r="BH425" i="5"/>
  <c r="L32" i="7"/>
  <c r="BK364" i="5"/>
  <c r="BK64" i="5"/>
  <c r="BH148" i="5"/>
  <c r="Z154" i="7"/>
  <c r="AB154" i="7" s="1"/>
  <c r="BK591" i="5"/>
  <c r="L497" i="7"/>
  <c r="Z497" i="7"/>
  <c r="AB497" i="7" s="1"/>
  <c r="BJ294" i="5"/>
  <c r="BG294" i="5"/>
  <c r="K306" i="7"/>
  <c r="W294" i="5"/>
  <c r="BJ125" i="5"/>
  <c r="K137" i="7"/>
  <c r="BG125" i="5"/>
  <c r="W125" i="5"/>
  <c r="K577" i="7"/>
  <c r="BJ565" i="5"/>
  <c r="W565" i="5"/>
  <c r="BG565" i="5"/>
  <c r="V141" i="7"/>
  <c r="T517" i="7"/>
  <c r="V287" i="7"/>
  <c r="Q17" i="7"/>
  <c r="V493" i="7"/>
  <c r="Z493" i="7"/>
  <c r="AB493" i="7" s="1"/>
  <c r="BH481" i="5"/>
  <c r="BK481" i="5"/>
  <c r="BJ662" i="5"/>
  <c r="BG662" i="5"/>
  <c r="W662" i="5"/>
  <c r="Y508" i="7"/>
  <c r="O340" i="5"/>
  <c r="J352" i="7" s="1"/>
  <c r="I352" i="7"/>
  <c r="K613" i="7"/>
  <c r="W601" i="5"/>
  <c r="Y555" i="7"/>
  <c r="BK285" i="5"/>
  <c r="L279" i="7"/>
  <c r="Z279" i="7"/>
  <c r="AB279" i="7" s="1"/>
  <c r="BH267" i="5"/>
  <c r="BK267" i="5"/>
  <c r="V399" i="7"/>
  <c r="K535" i="7"/>
  <c r="Y535" i="7"/>
  <c r="BJ523" i="5"/>
  <c r="BG523" i="5"/>
  <c r="W523" i="5"/>
  <c r="K352" i="7"/>
  <c r="W340" i="5"/>
  <c r="L352" i="7"/>
  <c r="BJ340" i="5"/>
  <c r="BG340" i="5"/>
  <c r="V203" i="7"/>
  <c r="O225" i="5"/>
  <c r="J237" i="7" s="1"/>
  <c r="I237" i="7"/>
  <c r="V393" i="7"/>
  <c r="Y317" i="7"/>
  <c r="K585" i="7"/>
  <c r="BJ573" i="5"/>
  <c r="BG573" i="5"/>
  <c r="W573" i="5"/>
  <c r="BK159" i="5"/>
  <c r="V52" i="7"/>
  <c r="Z52" i="7"/>
  <c r="AB52" i="7" s="1"/>
  <c r="BH40" i="5"/>
  <c r="BK327" i="5"/>
  <c r="W225" i="5"/>
  <c r="BJ225" i="5"/>
  <c r="BG225" i="5"/>
  <c r="K237" i="7"/>
  <c r="V489" i="7"/>
  <c r="V66" i="7"/>
  <c r="V148" i="7"/>
  <c r="Z148" i="7"/>
  <c r="AB148" i="7" s="1"/>
  <c r="BH136" i="5"/>
  <c r="BK43" i="5"/>
  <c r="U17" i="7"/>
  <c r="BK279" i="5"/>
  <c r="BH166" i="5"/>
  <c r="K187" i="7"/>
  <c r="BJ175" i="5"/>
  <c r="W175" i="5"/>
  <c r="V537" i="7"/>
  <c r="Y160" i="7"/>
  <c r="BK408" i="5"/>
  <c r="BH179" i="5"/>
  <c r="Z317" i="7"/>
  <c r="AB317" i="7" s="1"/>
  <c r="Z238" i="7"/>
  <c r="AB238" i="7"/>
  <c r="Z630" i="7"/>
  <c r="AB630" i="7" s="1"/>
  <c r="Z387" i="7"/>
  <c r="AB387" i="7" s="1"/>
  <c r="BK343" i="5"/>
  <c r="Z429" i="7"/>
  <c r="AB429" i="7" s="1"/>
  <c r="BK639" i="5"/>
  <c r="BH606" i="5"/>
  <c r="BH124" i="5"/>
  <c r="BH116" i="5"/>
  <c r="BK394" i="5"/>
  <c r="Z494" i="7"/>
  <c r="AB494" i="7"/>
  <c r="BK492" i="5"/>
  <c r="BK128" i="5"/>
  <c r="BK543" i="5"/>
  <c r="T661" i="7"/>
  <c r="V365" i="7"/>
  <c r="V529" i="7"/>
  <c r="Y561" i="7"/>
  <c r="Y310" i="7"/>
  <c r="O479" i="5"/>
  <c r="BK479" i="5" s="1"/>
  <c r="J491" i="7"/>
  <c r="I491" i="7"/>
  <c r="Y491" i="7" s="1"/>
  <c r="BH543" i="5"/>
  <c r="Y387" i="7"/>
  <c r="Y429" i="7"/>
  <c r="V21" i="7"/>
  <c r="BH176" i="5"/>
  <c r="V548" i="7"/>
  <c r="BH53" i="5"/>
  <c r="Z128" i="7"/>
  <c r="AB128" i="7" s="1"/>
  <c r="Z555" i="7"/>
  <c r="AB555" i="7" s="1"/>
  <c r="BG585" i="5"/>
  <c r="K597" i="7"/>
  <c r="Y597" i="7"/>
  <c r="W585" i="5"/>
  <c r="BJ585" i="5"/>
  <c r="V175" i="7"/>
  <c r="J508" i="7"/>
  <c r="Z508" i="7" s="1"/>
  <c r="AB508" i="7" s="1"/>
  <c r="BK496" i="5"/>
  <c r="BH496" i="5"/>
  <c r="J244" i="7"/>
  <c r="Z244" i="7" s="1"/>
  <c r="AB244" i="7" s="1"/>
  <c r="BK232" i="5"/>
  <c r="BH232" i="5"/>
  <c r="O573" i="5"/>
  <c r="BH573" i="5" s="1"/>
  <c r="J585" i="7"/>
  <c r="Z585" i="7" s="1"/>
  <c r="AB585" i="7" s="1"/>
  <c r="BH11" i="5"/>
  <c r="BK305" i="5"/>
  <c r="BH226" i="5"/>
  <c r="BK618" i="5"/>
  <c r="L628" i="7"/>
  <c r="BH343" i="5"/>
  <c r="BH417" i="5"/>
  <c r="BK310" i="5"/>
  <c r="L338" i="7"/>
  <c r="BH639" i="5"/>
  <c r="BH569" i="5"/>
  <c r="BH646" i="5"/>
  <c r="BK606" i="5"/>
  <c r="Z136" i="7"/>
  <c r="AB136" i="7" s="1"/>
  <c r="BK116" i="5"/>
  <c r="BH394" i="5"/>
  <c r="BK482" i="5"/>
  <c r="Z147" i="7"/>
  <c r="AB147" i="7" s="1"/>
  <c r="BH337" i="5"/>
  <c r="BH327" i="5"/>
  <c r="BH492" i="5"/>
  <c r="BK11" i="5"/>
  <c r="BK176" i="5"/>
  <c r="BH434" i="5"/>
  <c r="Y389" i="7"/>
  <c r="K170" i="7"/>
  <c r="Y170" i="7"/>
  <c r="BJ158" i="5"/>
  <c r="BG158" i="5"/>
  <c r="W158" i="5"/>
  <c r="R483" i="7"/>
  <c r="BH471" i="5"/>
  <c r="W479" i="5"/>
  <c r="K491" i="7"/>
  <c r="BG479" i="5"/>
  <c r="L539" i="7"/>
  <c r="K647" i="7"/>
  <c r="W635" i="5"/>
  <c r="L647" i="7"/>
  <c r="BH181" i="5"/>
  <c r="R179" i="7"/>
  <c r="Z179" i="7"/>
  <c r="AB179" i="7" s="1"/>
  <c r="BK167" i="5"/>
  <c r="BH167" i="5"/>
  <c r="V350" i="7"/>
  <c r="Z350" i="7"/>
  <c r="AB350" i="7" s="1"/>
  <c r="BK338" i="5"/>
  <c r="BH338" i="5"/>
  <c r="Y152" i="7"/>
  <c r="K606" i="7"/>
  <c r="W594" i="5"/>
  <c r="BJ594" i="5"/>
  <c r="BG594" i="5"/>
  <c r="BJ479" i="5"/>
  <c r="V331" i="7"/>
  <c r="BH119" i="5"/>
  <c r="BH142" i="5"/>
  <c r="BH106" i="5"/>
  <c r="BH305" i="5"/>
  <c r="BK226" i="5"/>
  <c r="BH618" i="5"/>
  <c r="BH84" i="5"/>
  <c r="BH151" i="5"/>
  <c r="Z582" i="7"/>
  <c r="AB582" i="7"/>
  <c r="BH310" i="5"/>
  <c r="BH55" i="5"/>
  <c r="Z140" i="7"/>
  <c r="AB140" i="7" s="1"/>
  <c r="Z658" i="7"/>
  <c r="AB658" i="7"/>
  <c r="BK242" i="5"/>
  <c r="BK124" i="5"/>
  <c r="BK56" i="5"/>
  <c r="BH482" i="5"/>
  <c r="BK135" i="5"/>
  <c r="BK337" i="5"/>
  <c r="Z504" i="7"/>
  <c r="AB504" i="7" s="1"/>
  <c r="BH593" i="5"/>
  <c r="BH287" i="5"/>
  <c r="BK409" i="5"/>
  <c r="O382" i="5"/>
  <c r="J394" i="7" s="1"/>
  <c r="I394" i="7"/>
  <c r="Y394" i="7" s="1"/>
  <c r="R266" i="7"/>
  <c r="Y628" i="7"/>
  <c r="V169" i="7"/>
  <c r="V161" i="7"/>
  <c r="Y355" i="7"/>
  <c r="Y163" i="7"/>
  <c r="V648" i="7"/>
  <c r="O597" i="5"/>
  <c r="BK597" i="5" s="1"/>
  <c r="I609" i="7"/>
  <c r="Y609" i="7" s="1"/>
  <c r="V514" i="7"/>
  <c r="O306" i="5"/>
  <c r="J318" i="7" s="1"/>
  <c r="Z318" i="7" s="1"/>
  <c r="AB318" i="7" s="1"/>
  <c r="I318" i="7"/>
  <c r="Y318" i="7" s="1"/>
  <c r="L287" i="7"/>
  <c r="Y514" i="7"/>
  <c r="K428" i="7"/>
  <c r="BJ416" i="5"/>
  <c r="W416" i="5"/>
  <c r="BG416" i="5"/>
  <c r="BH409" i="5"/>
  <c r="O635" i="5"/>
  <c r="I647" i="7"/>
  <c r="V462" i="7"/>
  <c r="BK450" i="5"/>
  <c r="Z484" i="7"/>
  <c r="AB484" i="7" s="1"/>
  <c r="BH370" i="5"/>
  <c r="BK370" i="5"/>
  <c r="L382" i="7"/>
  <c r="Z382" i="7"/>
  <c r="AB382" i="7" s="1"/>
  <c r="O594" i="5"/>
  <c r="BH594" i="5" s="1"/>
  <c r="I606" i="7"/>
  <c r="Y606" i="7" s="1"/>
  <c r="BK179" i="5"/>
  <c r="Z118" i="7"/>
  <c r="AB118" i="7" s="1"/>
  <c r="BH251" i="5"/>
  <c r="BH563" i="5"/>
  <c r="BK151" i="5"/>
  <c r="BK425" i="5"/>
  <c r="BK570" i="5"/>
  <c r="BK55" i="5"/>
  <c r="Z376" i="7"/>
  <c r="AB376" i="7" s="1"/>
  <c r="BH242" i="5"/>
  <c r="BH135" i="5"/>
  <c r="Z349" i="7"/>
  <c r="AB349" i="7" s="1"/>
  <c r="BH470" i="5"/>
  <c r="BK613" i="5"/>
  <c r="BK485" i="5"/>
  <c r="BK434" i="5"/>
  <c r="K394" i="7"/>
  <c r="W382" i="5"/>
  <c r="BG382" i="5"/>
  <c r="BJ382" i="5"/>
  <c r="V554" i="7"/>
  <c r="BK542" i="5"/>
  <c r="V281" i="7"/>
  <c r="V318" i="7"/>
  <c r="O390" i="5"/>
  <c r="J402" i="7" s="1"/>
  <c r="I402" i="7"/>
  <c r="V332" i="7"/>
  <c r="BK320" i="5"/>
  <c r="BH320" i="5"/>
  <c r="V151" i="7"/>
  <c r="O514" i="5"/>
  <c r="BK514" i="5" s="1"/>
  <c r="I526" i="7"/>
  <c r="BG597" i="5"/>
  <c r="K609" i="7"/>
  <c r="W597" i="5"/>
  <c r="BJ597" i="5"/>
  <c r="W306" i="5"/>
  <c r="K318" i="7"/>
  <c r="BG306" i="5"/>
  <c r="BJ306" i="5"/>
  <c r="T516" i="7"/>
  <c r="BH504" i="5"/>
  <c r="BK504" i="5"/>
  <c r="L514" i="7"/>
  <c r="L439" i="7"/>
  <c r="Z439" i="7"/>
  <c r="AB439" i="7" s="1"/>
  <c r="BH427" i="5"/>
  <c r="BK427" i="5"/>
  <c r="O416" i="5"/>
  <c r="BH416" i="5" s="1"/>
  <c r="J428" i="7"/>
  <c r="Z428" i="7" s="1"/>
  <c r="AB428" i="7" s="1"/>
  <c r="I428" i="7"/>
  <c r="Y428" i="7" s="1"/>
  <c r="Y605" i="7"/>
  <c r="BK136" i="5"/>
  <c r="O330" i="5"/>
  <c r="BK330" i="5" s="1"/>
  <c r="I342" i="7"/>
  <c r="V184" i="7"/>
  <c r="V113" i="7"/>
  <c r="Y576" i="7"/>
  <c r="L19" i="7"/>
  <c r="Y342" i="7"/>
  <c r="Y241" i="7"/>
  <c r="BK521" i="5"/>
  <c r="BH521" i="5"/>
  <c r="Y194" i="7"/>
  <c r="BK540" i="5"/>
  <c r="Y122" i="7"/>
  <c r="BK263" i="5"/>
  <c r="Y209" i="7"/>
  <c r="Y257" i="7"/>
  <c r="BH497" i="5"/>
  <c r="BH263" i="5"/>
  <c r="BK446" i="5"/>
  <c r="BK497" i="5"/>
  <c r="Y646" i="7"/>
  <c r="BH168" i="5"/>
  <c r="L273" i="7"/>
  <c r="Y461" i="7"/>
  <c r="BH265" i="5"/>
  <c r="L217" i="7"/>
  <c r="BH540" i="5"/>
  <c r="L209" i="7"/>
  <c r="Z209" i="7"/>
  <c r="AB209" i="7" s="1"/>
  <c r="BK197" i="5"/>
  <c r="BH197" i="5"/>
  <c r="BK265" i="5"/>
  <c r="BH511" i="5"/>
  <c r="L523" i="7"/>
  <c r="BK511" i="5"/>
  <c r="Y619" i="7"/>
  <c r="BH340" i="5"/>
  <c r="L591" i="7"/>
  <c r="Z277" i="7"/>
  <c r="AB277" i="7" s="1"/>
  <c r="BK340" i="5"/>
  <c r="L657" i="7"/>
  <c r="BK559" i="5"/>
  <c r="L571" i="7"/>
  <c r="Z571" i="7"/>
  <c r="AB571" i="7" s="1"/>
  <c r="BH559" i="5"/>
  <c r="L646" i="7"/>
  <c r="L664" i="7"/>
  <c r="L448" i="7"/>
  <c r="BK449" i="5"/>
  <c r="L461" i="7"/>
  <c r="L611" i="7"/>
  <c r="L289" i="7"/>
  <c r="L305" i="7"/>
  <c r="Z352" i="7"/>
  <c r="AB352" i="7" s="1"/>
  <c r="L615" i="7"/>
  <c r="L330" i="7"/>
  <c r="L588" i="7"/>
  <c r="L341" i="7"/>
  <c r="BK624" i="5"/>
  <c r="BH624" i="5"/>
  <c r="L593" i="7"/>
  <c r="L629" i="7"/>
  <c r="L410" i="7"/>
  <c r="Z410" i="7"/>
  <c r="AB410" i="7" s="1"/>
  <c r="BH398" i="5"/>
  <c r="BK398" i="5"/>
  <c r="L623" i="7"/>
  <c r="L394" i="7"/>
  <c r="L428" i="7"/>
  <c r="L170" i="7"/>
  <c r="Z170" i="7"/>
  <c r="AB170" i="7" s="1"/>
  <c r="BK158" i="5"/>
  <c r="BH158" i="5"/>
  <c r="BH523" i="5"/>
  <c r="L535" i="7"/>
  <c r="Z535" i="7"/>
  <c r="AB535" i="7" s="1"/>
  <c r="BK523" i="5"/>
  <c r="L526" i="7"/>
  <c r="BK294" i="5"/>
  <c r="BH294" i="5"/>
  <c r="L306" i="7"/>
  <c r="L342" i="7"/>
  <c r="Y526" i="7"/>
  <c r="L609" i="7"/>
  <c r="L491" i="7"/>
  <c r="L577" i="7"/>
  <c r="L318" i="7"/>
  <c r="L606" i="7"/>
  <c r="L187" i="7"/>
  <c r="BK573" i="5"/>
  <c r="L585" i="7"/>
  <c r="Y577" i="7"/>
  <c r="BH585" i="5"/>
  <c r="BK585" i="5"/>
  <c r="L597" i="7"/>
  <c r="L237" i="7"/>
  <c r="L402" i="7"/>
  <c r="Y352" i="7"/>
  <c r="L613" i="7"/>
  <c r="BH662" i="5"/>
  <c r="BK662" i="5"/>
  <c r="BH125" i="5"/>
  <c r="L137" i="7"/>
  <c r="Z137" i="7"/>
  <c r="AB137" i="7"/>
  <c r="BK125" i="5"/>
  <c r="AO5" i="5" l="1"/>
  <c r="AT5" i="5"/>
  <c r="AU6" i="5"/>
  <c r="AU5" i="5" s="1"/>
  <c r="I6" i="5"/>
  <c r="J6" i="5" s="1"/>
  <c r="BJ631" i="5"/>
  <c r="O631" i="5"/>
  <c r="BH631" i="5" s="1"/>
  <c r="BG631" i="5"/>
  <c r="I643" i="7"/>
  <c r="Y643" i="7" s="1"/>
  <c r="J330" i="7"/>
  <c r="Z330" i="7" s="1"/>
  <c r="AB330" i="7" s="1"/>
  <c r="BK318" i="5"/>
  <c r="BH318" i="5"/>
  <c r="J600" i="7"/>
  <c r="Z600" i="7" s="1"/>
  <c r="AB600" i="7" s="1"/>
  <c r="BH588" i="5"/>
  <c r="J650" i="7"/>
  <c r="BH638" i="5"/>
  <c r="J74" i="7"/>
  <c r="BK62" i="5"/>
  <c r="BK637" i="5"/>
  <c r="J649" i="7"/>
  <c r="I360" i="7"/>
  <c r="Y360" i="7" s="1"/>
  <c r="BJ348" i="5"/>
  <c r="BG348" i="5"/>
  <c r="O348" i="5"/>
  <c r="BJ527" i="5"/>
  <c r="BG527" i="5"/>
  <c r="O368" i="5"/>
  <c r="I380" i="7"/>
  <c r="Y380" i="7" s="1"/>
  <c r="BG368" i="5"/>
  <c r="BJ368" i="5"/>
  <c r="BJ164" i="5"/>
  <c r="BG164" i="5"/>
  <c r="O164" i="5"/>
  <c r="J176" i="7" s="1"/>
  <c r="O629" i="5"/>
  <c r="J641" i="7" s="1"/>
  <c r="BG629" i="5"/>
  <c r="I641" i="7"/>
  <c r="Y641" i="7" s="1"/>
  <c r="BJ629" i="5"/>
  <c r="BG443" i="5"/>
  <c r="BJ443" i="5"/>
  <c r="J154" i="5"/>
  <c r="BJ154" i="5"/>
  <c r="O661" i="5"/>
  <c r="BJ661" i="5"/>
  <c r="BG661" i="5"/>
  <c r="BG655" i="5"/>
  <c r="BJ655" i="5"/>
  <c r="G667" i="7"/>
  <c r="Y667" i="7" s="1"/>
  <c r="J647" i="5"/>
  <c r="H659" i="7" s="1"/>
  <c r="BJ647" i="5"/>
  <c r="G659" i="7"/>
  <c r="BG647" i="5"/>
  <c r="BJ642" i="5"/>
  <c r="J642" i="5"/>
  <c r="H654" i="7" s="1"/>
  <c r="G654" i="7"/>
  <c r="Y654" i="7" s="1"/>
  <c r="BG642" i="5"/>
  <c r="J640" i="5"/>
  <c r="H652" i="7" s="1"/>
  <c r="G652" i="7"/>
  <c r="J635" i="5"/>
  <c r="G647" i="7"/>
  <c r="J633" i="5"/>
  <c r="G645" i="7"/>
  <c r="Y645" i="7" s="1"/>
  <c r="BG633" i="5"/>
  <c r="J625" i="5"/>
  <c r="H637" i="7" s="1"/>
  <c r="BJ625" i="5"/>
  <c r="G637" i="7"/>
  <c r="BJ611" i="5"/>
  <c r="O611" i="5"/>
  <c r="BG611" i="5"/>
  <c r="I623" i="7"/>
  <c r="BG609" i="5"/>
  <c r="O609" i="5"/>
  <c r="J621" i="7" s="1"/>
  <c r="I621" i="7"/>
  <c r="BJ609" i="5"/>
  <c r="J601" i="5"/>
  <c r="H613" i="7" s="1"/>
  <c r="G613" i="7"/>
  <c r="G611" i="7"/>
  <c r="Y611" i="7" s="1"/>
  <c r="BG599" i="5"/>
  <c r="O587" i="5"/>
  <c r="I599" i="7"/>
  <c r="BG587" i="5"/>
  <c r="G591" i="7"/>
  <c r="Y591" i="7" s="1"/>
  <c r="J579" i="5"/>
  <c r="J576" i="5"/>
  <c r="G588" i="7"/>
  <c r="O560" i="5"/>
  <c r="BJ560" i="5"/>
  <c r="I572" i="7"/>
  <c r="Y572" i="7" s="1"/>
  <c r="BG560" i="5"/>
  <c r="J558" i="5"/>
  <c r="G570" i="7"/>
  <c r="Y570" i="7" s="1"/>
  <c r="BG552" i="5"/>
  <c r="O552" i="5"/>
  <c r="BJ550" i="5"/>
  <c r="BG550" i="5"/>
  <c r="BG545" i="5"/>
  <c r="BJ545" i="5"/>
  <c r="G557" i="7"/>
  <c r="Y557" i="7" s="1"/>
  <c r="O536" i="5"/>
  <c r="J548" i="7" s="1"/>
  <c r="I548" i="7"/>
  <c r="BJ531" i="5"/>
  <c r="O531" i="5"/>
  <c r="I543" i="7"/>
  <c r="Y543" i="7" s="1"/>
  <c r="BJ525" i="5"/>
  <c r="BG525" i="5"/>
  <c r="O525" i="5"/>
  <c r="I537" i="7"/>
  <c r="BG517" i="5"/>
  <c r="O517" i="5"/>
  <c r="I529" i="7"/>
  <c r="BG512" i="5"/>
  <c r="J512" i="5"/>
  <c r="J505" i="5"/>
  <c r="BG505" i="5"/>
  <c r="G517" i="7"/>
  <c r="Y517" i="7" s="1"/>
  <c r="BJ498" i="5"/>
  <c r="O498" i="5"/>
  <c r="O477" i="5"/>
  <c r="BJ477" i="5"/>
  <c r="I489" i="7"/>
  <c r="BG477" i="5"/>
  <c r="I481" i="7"/>
  <c r="Y481" i="7" s="1"/>
  <c r="BJ469" i="5"/>
  <c r="O469" i="5"/>
  <c r="O466" i="5"/>
  <c r="I478" i="7"/>
  <c r="Y478" i="7" s="1"/>
  <c r="BJ466" i="5"/>
  <c r="BG466" i="5"/>
  <c r="BG458" i="5"/>
  <c r="J458" i="5"/>
  <c r="H470" i="7" s="1"/>
  <c r="G470" i="7"/>
  <c r="BJ458" i="5"/>
  <c r="O456" i="5"/>
  <c r="BG456" i="5"/>
  <c r="G467" i="7"/>
  <c r="J455" i="5"/>
  <c r="H467" i="7" s="1"/>
  <c r="BJ448" i="5"/>
  <c r="BG448" i="5"/>
  <c r="O448" i="5"/>
  <c r="I460" i="7"/>
  <c r="Y460" i="7" s="1"/>
  <c r="BG447" i="5"/>
  <c r="BJ447" i="5"/>
  <c r="I459" i="7"/>
  <c r="Y459" i="7" s="1"/>
  <c r="BG444" i="5"/>
  <c r="O444" i="5"/>
  <c r="O436" i="5"/>
  <c r="I448" i="7"/>
  <c r="Y448" i="7" s="1"/>
  <c r="BG318" i="5"/>
  <c r="G457" i="7"/>
  <c r="J545" i="5"/>
  <c r="G615" i="7"/>
  <c r="BJ643" i="5"/>
  <c r="O205" i="5"/>
  <c r="I217" i="7"/>
  <c r="Y217" i="7" s="1"/>
  <c r="BG261" i="5"/>
  <c r="O261" i="5"/>
  <c r="J273" i="7" s="1"/>
  <c r="BG568" i="5"/>
  <c r="J568" i="5"/>
  <c r="BJ568" i="5"/>
  <c r="BG515" i="5"/>
  <c r="O515" i="5"/>
  <c r="BH515" i="5" s="1"/>
  <c r="I527" i="7"/>
  <c r="Y527" i="7" s="1"/>
  <c r="BJ515" i="5"/>
  <c r="I586" i="7"/>
  <c r="BG574" i="5"/>
  <c r="BJ574" i="5"/>
  <c r="BJ605" i="5"/>
  <c r="O605" i="5"/>
  <c r="I617" i="7"/>
  <c r="Y617" i="7" s="1"/>
  <c r="BG605" i="5"/>
  <c r="O13" i="5"/>
  <c r="J25" i="7" s="1"/>
  <c r="I25" i="7"/>
  <c r="BG13" i="5"/>
  <c r="BJ13" i="5"/>
  <c r="BJ69" i="5"/>
  <c r="BG69" i="5"/>
  <c r="O99" i="5"/>
  <c r="J111" i="7" s="1"/>
  <c r="BG99" i="5"/>
  <c r="I111" i="7"/>
  <c r="J49" i="5"/>
  <c r="H61" i="7" s="1"/>
  <c r="BG49" i="5"/>
  <c r="G61" i="7"/>
  <c r="BK638" i="5"/>
  <c r="BJ508" i="5"/>
  <c r="J508" i="5"/>
  <c r="G520" i="7"/>
  <c r="Y520" i="7" s="1"/>
  <c r="BH382" i="5"/>
  <c r="BG635" i="5"/>
  <c r="BJ505" i="5"/>
  <c r="BJ599" i="5"/>
  <c r="BJ500" i="5"/>
  <c r="J389" i="7"/>
  <c r="Z389" i="7" s="1"/>
  <c r="AB389" i="7" s="1"/>
  <c r="BH377" i="5"/>
  <c r="I510" i="7"/>
  <c r="Y510" i="7" s="1"/>
  <c r="I456" i="7"/>
  <c r="Y456" i="7" s="1"/>
  <c r="H447" i="7"/>
  <c r="Z447" i="7" s="1"/>
  <c r="AB447" i="7" s="1"/>
  <c r="BH435" i="5"/>
  <c r="Y426" i="7"/>
  <c r="G640" i="7"/>
  <c r="BJ559" i="5"/>
  <c r="BG559" i="5"/>
  <c r="G655" i="7"/>
  <c r="Y655" i="7" s="1"/>
  <c r="BG144" i="5"/>
  <c r="BJ144" i="5"/>
  <c r="J144" i="5"/>
  <c r="H156" i="7" s="1"/>
  <c r="Z156" i="7" s="1"/>
  <c r="AB156" i="7" s="1"/>
  <c r="J655" i="5"/>
  <c r="H667" i="7" s="1"/>
  <c r="BG588" i="5"/>
  <c r="I600" i="7"/>
  <c r="Y600" i="7" s="1"/>
  <c r="BK110" i="5"/>
  <c r="BH254" i="5"/>
  <c r="BJ517" i="5"/>
  <c r="I625" i="7"/>
  <c r="Y625" i="7" s="1"/>
  <c r="I553" i="7"/>
  <c r="Y553" i="7" s="1"/>
  <c r="G522" i="7"/>
  <c r="BJ530" i="5"/>
  <c r="J530" i="5"/>
  <c r="BJ211" i="5"/>
  <c r="I223" i="7"/>
  <c r="Y223" i="7" s="1"/>
  <c r="O555" i="5"/>
  <c r="J567" i="7" s="1"/>
  <c r="I567" i="7"/>
  <c r="BG192" i="5"/>
  <c r="BJ192" i="5"/>
  <c r="O192" i="5"/>
  <c r="J204" i="7" s="1"/>
  <c r="I202" i="7"/>
  <c r="BJ190" i="5"/>
  <c r="O190" i="5"/>
  <c r="J549" i="5"/>
  <c r="BJ549" i="5"/>
  <c r="BJ87" i="5"/>
  <c r="J87" i="5"/>
  <c r="G99" i="7"/>
  <c r="Y99" i="7" s="1"/>
  <c r="J96" i="7"/>
  <c r="Z96" i="7" s="1"/>
  <c r="AB96" i="7" s="1"/>
  <c r="BK84" i="5"/>
  <c r="BJ444" i="5"/>
  <c r="BJ293" i="5"/>
  <c r="BG293" i="5"/>
  <c r="I176" i="7"/>
  <c r="BG640" i="5"/>
  <c r="O640" i="5"/>
  <c r="BJ640" i="5"/>
  <c r="I652" i="7"/>
  <c r="O602" i="5"/>
  <c r="I614" i="7"/>
  <c r="Y614" i="7" s="1"/>
  <c r="BG602" i="5"/>
  <c r="BJ602" i="5"/>
  <c r="O582" i="5"/>
  <c r="J594" i="7" s="1"/>
  <c r="I594" i="7"/>
  <c r="J104" i="7"/>
  <c r="Z104" i="7" s="1"/>
  <c r="AB104" i="7" s="1"/>
  <c r="BK92" i="5"/>
  <c r="BK191" i="5"/>
  <c r="BK251" i="5"/>
  <c r="BH643" i="5"/>
  <c r="I330" i="7"/>
  <c r="Y330" i="7" s="1"/>
  <c r="BK588" i="5"/>
  <c r="BJ541" i="5"/>
  <c r="J354" i="7"/>
  <c r="Z354" i="7" s="1"/>
  <c r="AB354" i="7" s="1"/>
  <c r="BK342" i="5"/>
  <c r="H559" i="7"/>
  <c r="Z559" i="7" s="1"/>
  <c r="AB559" i="7" s="1"/>
  <c r="BK547" i="5"/>
  <c r="BH547" i="5"/>
  <c r="BK254" i="5"/>
  <c r="BH479" i="5"/>
  <c r="BH293" i="5"/>
  <c r="Y647" i="7"/>
  <c r="BH191" i="5"/>
  <c r="BK643" i="5"/>
  <c r="BG576" i="5"/>
  <c r="BG436" i="5"/>
  <c r="BH361" i="5"/>
  <c r="BG500" i="5"/>
  <c r="BG531" i="5"/>
  <c r="J599" i="5"/>
  <c r="BG264" i="5"/>
  <c r="BK382" i="5"/>
  <c r="BG541" i="5"/>
  <c r="J628" i="7"/>
  <c r="BK616" i="5"/>
  <c r="O510" i="5"/>
  <c r="I522" i="7"/>
  <c r="BJ510" i="5"/>
  <c r="I498" i="7"/>
  <c r="Y498" i="7" s="1"/>
  <c r="BJ486" i="5"/>
  <c r="BJ623" i="5"/>
  <c r="O623" i="5"/>
  <c r="I635" i="7"/>
  <c r="Y635" i="7" s="1"/>
  <c r="BG623" i="5"/>
  <c r="BG557" i="5"/>
  <c r="I569" i="7"/>
  <c r="O557" i="5"/>
  <c r="J569" i="7" s="1"/>
  <c r="BJ557" i="5"/>
  <c r="BG248" i="5"/>
  <c r="BJ248" i="5"/>
  <c r="O248" i="5"/>
  <c r="I545" i="7"/>
  <c r="Y545" i="7" s="1"/>
  <c r="BJ533" i="5"/>
  <c r="BG533" i="5"/>
  <c r="O533" i="5"/>
  <c r="I313" i="7"/>
  <c r="Y313" i="7" s="1"/>
  <c r="O301" i="5"/>
  <c r="BG301" i="5"/>
  <c r="BJ301" i="5"/>
  <c r="BK182" i="5"/>
  <c r="BH110" i="5"/>
  <c r="BJ635" i="5"/>
  <c r="BH182" i="5"/>
  <c r="BK635" i="5"/>
  <c r="I305" i="7"/>
  <c r="Y305" i="7" s="1"/>
  <c r="BH613" i="5"/>
  <c r="BJ576" i="5"/>
  <c r="I564" i="7"/>
  <c r="G512" i="7"/>
  <c r="BJ628" i="5"/>
  <c r="O447" i="5"/>
  <c r="BJ126" i="5"/>
  <c r="O126" i="5"/>
  <c r="J419" i="7"/>
  <c r="Z419" i="7" s="1"/>
  <c r="AB419" i="7" s="1"/>
  <c r="BH407" i="5"/>
  <c r="BK407" i="5"/>
  <c r="Y556" i="7"/>
  <c r="Z444" i="7"/>
  <c r="AB444" i="7" s="1"/>
  <c r="Y444" i="7"/>
  <c r="Y585" i="7"/>
  <c r="Y513" i="7"/>
  <c r="BJ506" i="5"/>
  <c r="O506" i="5"/>
  <c r="BG254" i="5"/>
  <c r="BJ254" i="5"/>
  <c r="O402" i="5"/>
  <c r="J414" i="7" s="1"/>
  <c r="I414" i="7"/>
  <c r="O346" i="5"/>
  <c r="BJ346" i="5"/>
  <c r="BG346" i="5"/>
  <c r="I358" i="7"/>
  <c r="Y358" i="7" s="1"/>
  <c r="O476" i="5"/>
  <c r="J488" i="7" s="1"/>
  <c r="BG476" i="5"/>
  <c r="I488" i="7"/>
  <c r="Y488" i="7" s="1"/>
  <c r="J437" i="5"/>
  <c r="G449" i="7"/>
  <c r="Y449" i="7" s="1"/>
  <c r="BG437" i="5"/>
  <c r="BJ437" i="5"/>
  <c r="O44" i="5"/>
  <c r="I56" i="7"/>
  <c r="Y56" i="7" s="1"/>
  <c r="BJ44" i="5"/>
  <c r="BJ613" i="5"/>
  <c r="J611" i="5"/>
  <c r="H623" i="7" s="1"/>
  <c r="G623" i="7"/>
  <c r="Y623" i="7" s="1"/>
  <c r="J609" i="5"/>
  <c r="G621" i="7"/>
  <c r="Y621" i="7" s="1"/>
  <c r="O604" i="5"/>
  <c r="BJ604" i="5"/>
  <c r="J587" i="5"/>
  <c r="H599" i="7" s="1"/>
  <c r="G599" i="7"/>
  <c r="Y599" i="7" s="1"/>
  <c r="O572" i="5"/>
  <c r="J584" i="7" s="1"/>
  <c r="BJ572" i="5"/>
  <c r="I584" i="7"/>
  <c r="Y584" i="7" s="1"/>
  <c r="Z551" i="7"/>
  <c r="AB551" i="7" s="1"/>
  <c r="O534" i="5"/>
  <c r="BJ534" i="5"/>
  <c r="J517" i="5"/>
  <c r="H529" i="7" s="1"/>
  <c r="G529" i="7"/>
  <c r="Y529" i="7" s="1"/>
  <c r="BG508" i="5"/>
  <c r="BJ494" i="5"/>
  <c r="BG494" i="5"/>
  <c r="O494" i="5"/>
  <c r="BJ467" i="5"/>
  <c r="O467" i="5"/>
  <c r="BH467" i="5" s="1"/>
  <c r="Y603" i="7"/>
  <c r="Y540" i="7"/>
  <c r="Y247" i="7"/>
  <c r="BG601" i="5"/>
  <c r="Z466" i="7"/>
  <c r="AB466" i="7" s="1"/>
  <c r="BJ377" i="5"/>
  <c r="BG377" i="5"/>
  <c r="BG654" i="5"/>
  <c r="BJ654" i="5"/>
  <c r="I452" i="7"/>
  <c r="O440" i="5"/>
  <c r="J452" i="7" s="1"/>
  <c r="BG440" i="5"/>
  <c r="BG255" i="5"/>
  <c r="J255" i="5"/>
  <c r="G267" i="7"/>
  <c r="Y267" i="7" s="1"/>
  <c r="BG91" i="5"/>
  <c r="J91" i="5"/>
  <c r="Z19" i="7"/>
  <c r="AB19" i="7" s="1"/>
  <c r="Z247" i="7"/>
  <c r="AB247" i="7" s="1"/>
  <c r="J291" i="7"/>
  <c r="Z291" i="7" s="1"/>
  <c r="AB291" i="7" s="1"/>
  <c r="Y492" i="7"/>
  <c r="BG151" i="5"/>
  <c r="BJ151" i="5"/>
  <c r="BJ590" i="5"/>
  <c r="J590" i="5"/>
  <c r="BK590" i="5" s="1"/>
  <c r="G602" i="7"/>
  <c r="Y602" i="7" s="1"/>
  <c r="BG590" i="5"/>
  <c r="BJ412" i="5"/>
  <c r="BG412" i="5"/>
  <c r="J412" i="5"/>
  <c r="G424" i="7"/>
  <c r="Y424" i="7" s="1"/>
  <c r="J439" i="5"/>
  <c r="H451" i="7" s="1"/>
  <c r="BG439" i="5"/>
  <c r="G451" i="7"/>
  <c r="BJ537" i="5"/>
  <c r="BG537" i="5"/>
  <c r="J309" i="5"/>
  <c r="BJ309" i="5"/>
  <c r="G321" i="7"/>
  <c r="Y321" i="7" s="1"/>
  <c r="BG309" i="5"/>
  <c r="J556" i="5"/>
  <c r="BG556" i="5"/>
  <c r="BJ556" i="5"/>
  <c r="O18" i="5"/>
  <c r="J30" i="7" s="1"/>
  <c r="BJ18" i="5"/>
  <c r="I82" i="7"/>
  <c r="Y82" i="7" s="1"/>
  <c r="BG70" i="5"/>
  <c r="O70" i="5"/>
  <c r="Y451" i="7"/>
  <c r="BK91" i="5"/>
  <c r="BJ418" i="5"/>
  <c r="BG418" i="5"/>
  <c r="BG593" i="5"/>
  <c r="BJ593" i="5"/>
  <c r="J645" i="5"/>
  <c r="H657" i="7" s="1"/>
  <c r="G657" i="7"/>
  <c r="J329" i="5"/>
  <c r="G341" i="7"/>
  <c r="Y341" i="7" s="1"/>
  <c r="O473" i="5"/>
  <c r="I485" i="7"/>
  <c r="Y485" i="7" s="1"/>
  <c r="J620" i="5"/>
  <c r="H632" i="7" s="1"/>
  <c r="G632" i="7"/>
  <c r="J453" i="5"/>
  <c r="G465" i="7"/>
  <c r="J157" i="5"/>
  <c r="H169" i="7" s="1"/>
  <c r="G169" i="7"/>
  <c r="Y169" i="7" s="1"/>
  <c r="BG157" i="5"/>
  <c r="I324" i="7"/>
  <c r="BJ312" i="5"/>
  <c r="BG312" i="5"/>
  <c r="G504" i="7"/>
  <c r="Y504" i="7" s="1"/>
  <c r="BG492" i="5"/>
  <c r="J107" i="5"/>
  <c r="BK107" i="5" s="1"/>
  <c r="G119" i="7"/>
  <c r="Y119" i="7" s="1"/>
  <c r="BK528" i="5"/>
  <c r="Y509" i="7"/>
  <c r="BK142" i="5"/>
  <c r="Z257" i="7"/>
  <c r="AB257" i="7" s="1"/>
  <c r="Z628" i="7"/>
  <c r="AB628" i="7" s="1"/>
  <c r="BG378" i="5"/>
  <c r="O378" i="5"/>
  <c r="I390" i="7"/>
  <c r="O270" i="5"/>
  <c r="J282" i="7" s="1"/>
  <c r="I282" i="7"/>
  <c r="I511" i="7"/>
  <c r="Y511" i="7" s="1"/>
  <c r="O499" i="5"/>
  <c r="BG579" i="5"/>
  <c r="O625" i="5"/>
  <c r="I637" i="7"/>
  <c r="BG625" i="5"/>
  <c r="O112" i="5"/>
  <c r="J124" i="7" s="1"/>
  <c r="I124" i="7"/>
  <c r="BJ112" i="5"/>
  <c r="BG112" i="5"/>
  <c r="BG401" i="5"/>
  <c r="I413" i="7"/>
  <c r="Y413" i="7" s="1"/>
  <c r="J262" i="5"/>
  <c r="H274" i="7" s="1"/>
  <c r="G274" i="7"/>
  <c r="G265" i="7"/>
  <c r="Y265" i="7" s="1"/>
  <c r="J253" i="5"/>
  <c r="J371" i="5"/>
  <c r="G383" i="7"/>
  <c r="Y383" i="7" s="1"/>
  <c r="J214" i="5"/>
  <c r="BJ214" i="5"/>
  <c r="BH528" i="5"/>
  <c r="Y470" i="7"/>
  <c r="BJ440" i="5"/>
  <c r="O282" i="5"/>
  <c r="J294" i="7" s="1"/>
  <c r="BG282" i="5"/>
  <c r="BJ282" i="5"/>
  <c r="O612" i="5"/>
  <c r="I624" i="7"/>
  <c r="Y624" i="7" s="1"/>
  <c r="BJ612" i="5"/>
  <c r="Y58" i="7"/>
  <c r="BG507" i="5"/>
  <c r="BJ507" i="5"/>
  <c r="J385" i="5"/>
  <c r="G397" i="7"/>
  <c r="Y397" i="7" s="1"/>
  <c r="O290" i="5"/>
  <c r="BG290" i="5"/>
  <c r="I302" i="7"/>
  <c r="BJ290" i="5"/>
  <c r="J213" i="5"/>
  <c r="H225" i="7" s="1"/>
  <c r="G225" i="7"/>
  <c r="J222" i="5"/>
  <c r="H234" i="7" s="1"/>
  <c r="BJ222" i="5"/>
  <c r="J27" i="5"/>
  <c r="H39" i="7" s="1"/>
  <c r="G39" i="7"/>
  <c r="O93" i="5"/>
  <c r="I105" i="7"/>
  <c r="Y105" i="7" s="1"/>
  <c r="BG101" i="5"/>
  <c r="BG87" i="5"/>
  <c r="BJ84" i="5"/>
  <c r="BG122" i="5"/>
  <c r="G271" i="7"/>
  <c r="Y271" i="7" s="1"/>
  <c r="I329" i="7"/>
  <c r="Y329" i="7" s="1"/>
  <c r="G439" i="7"/>
  <c r="Y439" i="7" s="1"/>
  <c r="I32" i="7"/>
  <c r="G43" i="7"/>
  <c r="J14" i="5"/>
  <c r="H26" i="7" s="1"/>
  <c r="G26" i="7"/>
  <c r="Z523" i="7"/>
  <c r="AB523" i="7" s="1"/>
  <c r="Y642" i="7"/>
  <c r="BG549" i="5"/>
  <c r="Y350" i="7"/>
  <c r="O39" i="5"/>
  <c r="J51" i="7" s="1"/>
  <c r="G84" i="7"/>
  <c r="Y84" i="7" s="1"/>
  <c r="J72" i="5"/>
  <c r="J129" i="5"/>
  <c r="G141" i="7"/>
  <c r="Y325" i="7"/>
  <c r="BJ177" i="5"/>
  <c r="G489" i="7"/>
  <c r="G189" i="7"/>
  <c r="Y189" i="7" s="1"/>
  <c r="I64" i="7"/>
  <c r="G83" i="7"/>
  <c r="G107" i="7"/>
  <c r="J162" i="5"/>
  <c r="G174" i="7"/>
  <c r="Y174" i="7" s="1"/>
  <c r="I464" i="7"/>
  <c r="Y464" i="7" s="1"/>
  <c r="O452" i="5"/>
  <c r="J464" i="7" s="1"/>
  <c r="O105" i="5"/>
  <c r="I117" i="7"/>
  <c r="J82" i="5"/>
  <c r="G94" i="7"/>
  <c r="Y94" i="7" s="1"/>
  <c r="Y574" i="7"/>
  <c r="Y581" i="7"/>
  <c r="Y551" i="7"/>
  <c r="BG154" i="5"/>
  <c r="Z322" i="7"/>
  <c r="AB322" i="7" s="1"/>
  <c r="BG89" i="5"/>
  <c r="O10" i="5"/>
  <c r="I22" i="7"/>
  <c r="Y22" i="7" s="1"/>
  <c r="J349" i="5"/>
  <c r="G361" i="7"/>
  <c r="Y361" i="7" s="1"/>
  <c r="G302" i="7"/>
  <c r="J290" i="5"/>
  <c r="H302" i="7" s="1"/>
  <c r="G295" i="7"/>
  <c r="Y295" i="7" s="1"/>
  <c r="J283" i="5"/>
  <c r="O202" i="5"/>
  <c r="I214" i="7"/>
  <c r="Y214" i="7" s="1"/>
  <c r="J105" i="5"/>
  <c r="H117" i="7" s="1"/>
  <c r="G117" i="7"/>
  <c r="BK603" i="5"/>
  <c r="Y88" i="7"/>
  <c r="Y626" i="7"/>
  <c r="Z554" i="7"/>
  <c r="AB554" i="7" s="1"/>
  <c r="I113" i="7"/>
  <c r="BJ547" i="5"/>
  <c r="J35" i="5"/>
  <c r="G47" i="7"/>
  <c r="Y47" i="7" s="1"/>
  <c r="O42" i="5"/>
  <c r="I54" i="7"/>
  <c r="Y54" i="7" s="1"/>
  <c r="J200" i="5"/>
  <c r="H212" i="7" s="1"/>
  <c r="G212" i="7"/>
  <c r="Y212" i="7" s="1"/>
  <c r="Y487" i="7"/>
  <c r="Z359" i="7"/>
  <c r="AB359" i="7" s="1"/>
  <c r="BG177" i="5"/>
  <c r="Z437" i="7"/>
  <c r="AB437" i="7" s="1"/>
  <c r="Y319" i="7"/>
  <c r="BG52" i="5"/>
  <c r="BG95" i="5"/>
  <c r="BG643" i="5"/>
  <c r="O177" i="5"/>
  <c r="J54" i="5"/>
  <c r="G66" i="7"/>
  <c r="Y66" i="7" s="1"/>
  <c r="Z64" i="7"/>
  <c r="AB64" i="7" s="1"/>
  <c r="O217" i="5"/>
  <c r="I229" i="7"/>
  <c r="Y229" i="7" s="1"/>
  <c r="BG343" i="5"/>
  <c r="BJ62" i="5"/>
  <c r="BG595" i="5"/>
  <c r="Y60" i="7"/>
  <c r="Z391" i="7"/>
  <c r="AB391" i="7" s="1"/>
  <c r="V18" i="7"/>
  <c r="V17" i="7" s="1"/>
  <c r="BA5" i="5"/>
  <c r="T18" i="7"/>
  <c r="T17" i="7" s="1"/>
  <c r="V6" i="5"/>
  <c r="N6" i="5"/>
  <c r="L5" i="5"/>
  <c r="BK306" i="5"/>
  <c r="BH306" i="5"/>
  <c r="BK607" i="5"/>
  <c r="J517" i="7"/>
  <c r="O175" i="5"/>
  <c r="I187" i="7"/>
  <c r="BG175" i="5"/>
  <c r="Z603" i="7"/>
  <c r="AB603" i="7" s="1"/>
  <c r="H453" i="7"/>
  <c r="Z453" i="7" s="1"/>
  <c r="AB453" i="7" s="1"/>
  <c r="BK441" i="5"/>
  <c r="J443" i="7"/>
  <c r="Z443" i="7" s="1"/>
  <c r="AB443" i="7" s="1"/>
  <c r="BH431" i="5"/>
  <c r="BK431" i="5"/>
  <c r="J479" i="7"/>
  <c r="Z479" i="7" s="1"/>
  <c r="AB479" i="7" s="1"/>
  <c r="BK467" i="5"/>
  <c r="J325" i="7"/>
  <c r="Z325" i="7" s="1"/>
  <c r="AB325" i="7" s="1"/>
  <c r="BK313" i="5"/>
  <c r="BH313" i="5"/>
  <c r="J390" i="7"/>
  <c r="H74" i="7"/>
  <c r="Z74" i="7" s="1"/>
  <c r="AB74" i="7" s="1"/>
  <c r="BH62" i="5"/>
  <c r="H598" i="7"/>
  <c r="Z598" i="7" s="1"/>
  <c r="AB598" i="7" s="1"/>
  <c r="J408" i="7"/>
  <c r="H589" i="7"/>
  <c r="BK577" i="5"/>
  <c r="BH577" i="5"/>
  <c r="O652" i="5"/>
  <c r="BG652" i="5"/>
  <c r="I664" i="7"/>
  <c r="BJ652" i="5"/>
  <c r="J399" i="7"/>
  <c r="J654" i="7"/>
  <c r="Z654" i="7" s="1"/>
  <c r="AB654" i="7" s="1"/>
  <c r="BK642" i="5"/>
  <c r="J543" i="7"/>
  <c r="BH531" i="5"/>
  <c r="BK531" i="5"/>
  <c r="J223" i="7"/>
  <c r="Z223" i="7" s="1"/>
  <c r="AB223" i="7" s="1"/>
  <c r="BK211" i="5"/>
  <c r="BH211" i="5"/>
  <c r="BH389" i="5"/>
  <c r="BK389" i="5"/>
  <c r="BH566" i="5"/>
  <c r="BK566" i="5"/>
  <c r="J418" i="7"/>
  <c r="H649" i="7"/>
  <c r="Z649" i="7" s="1"/>
  <c r="AB649" i="7" s="1"/>
  <c r="BH637" i="5"/>
  <c r="H621" i="7"/>
  <c r="Z621" i="7" s="1"/>
  <c r="AB621" i="7" s="1"/>
  <c r="BH609" i="5"/>
  <c r="BK609" i="5"/>
  <c r="J169" i="7"/>
  <c r="BH157" i="5"/>
  <c r="J616" i="7"/>
  <c r="Z616" i="7" s="1"/>
  <c r="AB616" i="7" s="1"/>
  <c r="BH604" i="5"/>
  <c r="BJ442" i="5"/>
  <c r="I454" i="7"/>
  <c r="Y454" i="7" s="1"/>
  <c r="BG442" i="5"/>
  <c r="BH642" i="5"/>
  <c r="I615" i="7"/>
  <c r="Y615" i="7" s="1"/>
  <c r="BK604" i="5"/>
  <c r="J119" i="7"/>
  <c r="H553" i="7"/>
  <c r="Z553" i="7" s="1"/>
  <c r="AB553" i="7" s="1"/>
  <c r="BH541" i="5"/>
  <c r="BK541" i="5"/>
  <c r="BH478" i="5"/>
  <c r="BK478" i="5"/>
  <c r="J490" i="7"/>
  <c r="Z490" i="7" s="1"/>
  <c r="AB490" i="7" s="1"/>
  <c r="BH450" i="5"/>
  <c r="J462" i="7"/>
  <c r="Z462" i="7" s="1"/>
  <c r="AB462" i="7" s="1"/>
  <c r="H660" i="7"/>
  <c r="Z660" i="7" s="1"/>
  <c r="AB660" i="7" s="1"/>
  <c r="BK648" i="5"/>
  <c r="J586" i="7"/>
  <c r="Z586" i="7" s="1"/>
  <c r="AB586" i="7" s="1"/>
  <c r="BK574" i="5"/>
  <c r="J93" i="7"/>
  <c r="Z93" i="7" s="1"/>
  <c r="AB93" i="7" s="1"/>
  <c r="BH81" i="5"/>
  <c r="J478" i="7"/>
  <c r="Z478" i="7" s="1"/>
  <c r="AB478" i="7" s="1"/>
  <c r="BH466" i="5"/>
  <c r="BK466" i="5"/>
  <c r="J527" i="7"/>
  <c r="Z527" i="7" s="1"/>
  <c r="AB527" i="7" s="1"/>
  <c r="BK515" i="5"/>
  <c r="BJ645" i="5"/>
  <c r="O645" i="5"/>
  <c r="BG645" i="5"/>
  <c r="I657" i="7"/>
  <c r="Y657" i="7" s="1"/>
  <c r="H442" i="7"/>
  <c r="Z442" i="7" s="1"/>
  <c r="AB442" i="7" s="1"/>
  <c r="BK430" i="5"/>
  <c r="BH430" i="5"/>
  <c r="BH7" i="5"/>
  <c r="BH591" i="5"/>
  <c r="J643" i="7"/>
  <c r="Z643" i="7" s="1"/>
  <c r="AB643" i="7" s="1"/>
  <c r="BK631" i="5"/>
  <c r="H426" i="7"/>
  <c r="Z426" i="7" s="1"/>
  <c r="AB426" i="7" s="1"/>
  <c r="BK414" i="5"/>
  <c r="O636" i="5"/>
  <c r="BJ636" i="5"/>
  <c r="BG636" i="5"/>
  <c r="BK403" i="5"/>
  <c r="BH403" i="5"/>
  <c r="H415" i="7"/>
  <c r="Z415" i="7" s="1"/>
  <c r="AB415" i="7" s="1"/>
  <c r="J27" i="7"/>
  <c r="Z27" i="7" s="1"/>
  <c r="AB27" i="7" s="1"/>
  <c r="BH15" i="5"/>
  <c r="Y19" i="7"/>
  <c r="BH542" i="5"/>
  <c r="J470" i="7"/>
  <c r="Z470" i="7" s="1"/>
  <c r="AB470" i="7" s="1"/>
  <c r="BK458" i="5"/>
  <c r="BH458" i="5"/>
  <c r="I410" i="7"/>
  <c r="Y410" i="7" s="1"/>
  <c r="BJ398" i="5"/>
  <c r="BG398" i="5"/>
  <c r="J574" i="7"/>
  <c r="Z574" i="7" s="1"/>
  <c r="AB574" i="7" s="1"/>
  <c r="BH562" i="5"/>
  <c r="BK562" i="5"/>
  <c r="O634" i="5"/>
  <c r="BJ634" i="5"/>
  <c r="I633" i="7"/>
  <c r="Y633" i="7" s="1"/>
  <c r="O621" i="5"/>
  <c r="BG621" i="5"/>
  <c r="BJ621" i="5"/>
  <c r="O9" i="5"/>
  <c r="J21" i="7" s="1"/>
  <c r="BG9" i="5"/>
  <c r="H581" i="7"/>
  <c r="Z581" i="7" s="1"/>
  <c r="AB581" i="7" s="1"/>
  <c r="BK569" i="5"/>
  <c r="J614" i="7"/>
  <c r="BH602" i="5"/>
  <c r="BK602" i="5"/>
  <c r="I613" i="7"/>
  <c r="Y613" i="7" s="1"/>
  <c r="BJ601" i="5"/>
  <c r="H18" i="7"/>
  <c r="BH607" i="5"/>
  <c r="J609" i="7"/>
  <c r="Z609" i="7" s="1"/>
  <c r="AB609" i="7" s="1"/>
  <c r="BK157" i="5"/>
  <c r="O442" i="5"/>
  <c r="BH544" i="5"/>
  <c r="J556" i="7"/>
  <c r="J131" i="7"/>
  <c r="Z131" i="7" s="1"/>
  <c r="AB131" i="7" s="1"/>
  <c r="J110" i="7"/>
  <c r="Z110" i="7" s="1"/>
  <c r="AB110" i="7" s="1"/>
  <c r="BK98" i="5"/>
  <c r="BH98" i="5"/>
  <c r="BK336" i="5"/>
  <c r="BH336" i="5"/>
  <c r="H348" i="7"/>
  <c r="Z348" i="7" s="1"/>
  <c r="AB348" i="7" s="1"/>
  <c r="J518" i="7"/>
  <c r="Z518" i="7" s="1"/>
  <c r="AB518" i="7" s="1"/>
  <c r="BH506" i="5"/>
  <c r="BK506" i="5"/>
  <c r="H641" i="7"/>
  <c r="Z641" i="7" s="1"/>
  <c r="AB641" i="7" s="1"/>
  <c r="BH629" i="5"/>
  <c r="BK629" i="5"/>
  <c r="J312" i="7"/>
  <c r="Z312" i="7" s="1"/>
  <c r="AB312" i="7" s="1"/>
  <c r="BK300" i="5"/>
  <c r="BH300" i="5"/>
  <c r="Z666" i="7"/>
  <c r="AB666" i="7" s="1"/>
  <c r="Y196" i="7"/>
  <c r="J55" i="7"/>
  <c r="Z55" i="7" s="1"/>
  <c r="AB55" i="7" s="1"/>
  <c r="BH43" i="5"/>
  <c r="H512" i="7"/>
  <c r="Z512" i="7" s="1"/>
  <c r="AB512" i="7" s="1"/>
  <c r="BH500" i="5"/>
  <c r="BH449" i="5"/>
  <c r="BK416" i="5"/>
  <c r="BK7" i="5"/>
  <c r="J647" i="7"/>
  <c r="O601" i="5"/>
  <c r="J289" i="7"/>
  <c r="Z289" i="7" s="1"/>
  <c r="AB289" i="7" s="1"/>
  <c r="J195" i="7"/>
  <c r="Z195" i="7" s="1"/>
  <c r="AB195" i="7" s="1"/>
  <c r="BK183" i="5"/>
  <c r="BH183" i="5"/>
  <c r="J72" i="7"/>
  <c r="BK474" i="5"/>
  <c r="BH474" i="5"/>
  <c r="J486" i="7"/>
  <c r="Z486" i="7" s="1"/>
  <c r="AB486" i="7" s="1"/>
  <c r="H95" i="7"/>
  <c r="Z95" i="7" s="1"/>
  <c r="AB95" i="7" s="1"/>
  <c r="BK83" i="5"/>
  <c r="BH83" i="5"/>
  <c r="BH438" i="5"/>
  <c r="BH144" i="5"/>
  <c r="Y268" i="7"/>
  <c r="Z650" i="7"/>
  <c r="AB650" i="7" s="1"/>
  <c r="Z589" i="7"/>
  <c r="AB589" i="7" s="1"/>
  <c r="BG613" i="5"/>
  <c r="BJ588" i="5"/>
  <c r="I364" i="7"/>
  <c r="Y364" i="7" s="1"/>
  <c r="G161" i="7"/>
  <c r="Y161" i="7" s="1"/>
  <c r="J184" i="5"/>
  <c r="BG186" i="5"/>
  <c r="BJ186" i="5"/>
  <c r="O118" i="5"/>
  <c r="I130" i="7"/>
  <c r="Y130" i="7" s="1"/>
  <c r="G473" i="7"/>
  <c r="J362" i="5"/>
  <c r="G374" i="7"/>
  <c r="Y374" i="7" s="1"/>
  <c r="BJ362" i="5"/>
  <c r="J598" i="5"/>
  <c r="G610" i="7"/>
  <c r="Y610" i="7" s="1"/>
  <c r="J387" i="5"/>
  <c r="H399" i="7" s="1"/>
  <c r="Z399" i="7" s="1"/>
  <c r="AB399" i="7" s="1"/>
  <c r="G399" i="7"/>
  <c r="O502" i="5"/>
  <c r="G162" i="7"/>
  <c r="Y162" i="7" s="1"/>
  <c r="J174" i="5"/>
  <c r="H186" i="7" s="1"/>
  <c r="G186" i="7"/>
  <c r="I331" i="7"/>
  <c r="Y331" i="7" s="1"/>
  <c r="O319" i="5"/>
  <c r="J180" i="5"/>
  <c r="G192" i="7"/>
  <c r="Y192" i="7" s="1"/>
  <c r="J19" i="5"/>
  <c r="J545" i="7"/>
  <c r="Z545" i="7" s="1"/>
  <c r="AB545" i="7" s="1"/>
  <c r="I249" i="7"/>
  <c r="Y249" i="7" s="1"/>
  <c r="O237" i="5"/>
  <c r="J376" i="5"/>
  <c r="G388" i="7"/>
  <c r="Y388" i="7" s="1"/>
  <c r="J363" i="5"/>
  <c r="G375" i="7"/>
  <c r="Y375" i="7" s="1"/>
  <c r="J380" i="5"/>
  <c r="G392" i="7"/>
  <c r="Y392" i="7" s="1"/>
  <c r="O372" i="5"/>
  <c r="I384" i="7"/>
  <c r="Y384" i="7" s="1"/>
  <c r="G365" i="7"/>
  <c r="J353" i="5"/>
  <c r="H365" i="7" s="1"/>
  <c r="BG353" i="5"/>
  <c r="O334" i="5"/>
  <c r="J346" i="7" s="1"/>
  <c r="BG334" i="5"/>
  <c r="G338" i="7"/>
  <c r="Y338" i="7" s="1"/>
  <c r="J326" i="5"/>
  <c r="J324" i="5"/>
  <c r="H336" i="7" s="1"/>
  <c r="G336" i="7"/>
  <c r="J317" i="5"/>
  <c r="BJ317" i="5"/>
  <c r="J261" i="5"/>
  <c r="H273" i="7" s="1"/>
  <c r="Z273" i="7" s="1"/>
  <c r="AB273" i="7" s="1"/>
  <c r="G273" i="7"/>
  <c r="Y273" i="7" s="1"/>
  <c r="J234" i="5"/>
  <c r="H246" i="7" s="1"/>
  <c r="G246" i="7"/>
  <c r="J208" i="5"/>
  <c r="G220" i="7"/>
  <c r="Y220" i="7" s="1"/>
  <c r="BJ208" i="5"/>
  <c r="O193" i="5"/>
  <c r="I205" i="7"/>
  <c r="Y205" i="7" s="1"/>
  <c r="I159" i="7"/>
  <c r="Y159" i="7" s="1"/>
  <c r="O147" i="5"/>
  <c r="O8" i="5"/>
  <c r="I20" i="7"/>
  <c r="Y20" i="7" s="1"/>
  <c r="BG15" i="5"/>
  <c r="BJ15" i="5"/>
  <c r="J557" i="5"/>
  <c r="G569" i="7"/>
  <c r="Y569" i="7" s="1"/>
  <c r="O532" i="5"/>
  <c r="I544" i="7"/>
  <c r="Y544" i="7" s="1"/>
  <c r="BJ532" i="5"/>
  <c r="I550" i="7"/>
  <c r="Y550" i="7" s="1"/>
  <c r="BG538" i="5"/>
  <c r="BG48" i="5"/>
  <c r="BJ48" i="5"/>
  <c r="O48" i="5"/>
  <c r="G116" i="7"/>
  <c r="Y116" i="7" s="1"/>
  <c r="J104" i="5"/>
  <c r="BH321" i="5"/>
  <c r="Y512" i="7"/>
  <c r="G607" i="7"/>
  <c r="Y607" i="7" s="1"/>
  <c r="I445" i="7"/>
  <c r="BG614" i="5"/>
  <c r="O614" i="5"/>
  <c r="O580" i="5"/>
  <c r="J592" i="7" s="1"/>
  <c r="I592" i="7"/>
  <c r="O391" i="5"/>
  <c r="J403" i="7" s="1"/>
  <c r="I403" i="7"/>
  <c r="BK256" i="5"/>
  <c r="J595" i="5"/>
  <c r="Z297" i="7"/>
  <c r="AB297" i="7" s="1"/>
  <c r="BJ229" i="5"/>
  <c r="BG229" i="5"/>
  <c r="O538" i="5"/>
  <c r="Z355" i="7"/>
  <c r="AB355" i="7" s="1"/>
  <c r="BG471" i="5"/>
  <c r="J527" i="5"/>
  <c r="G539" i="7"/>
  <c r="Y539" i="7" s="1"/>
  <c r="O488" i="5"/>
  <c r="J500" i="7" s="1"/>
  <c r="I500" i="7"/>
  <c r="O620" i="5"/>
  <c r="BG620" i="5"/>
  <c r="I632" i="7"/>
  <c r="Y632" i="7" s="1"/>
  <c r="O592" i="5"/>
  <c r="I604" i="7"/>
  <c r="Y604" i="7" s="1"/>
  <c r="J406" i="5"/>
  <c r="H418" i="7" s="1"/>
  <c r="Z418" i="7" s="1"/>
  <c r="AB418" i="7" s="1"/>
  <c r="G418" i="7"/>
  <c r="Y418" i="7" s="1"/>
  <c r="O355" i="5"/>
  <c r="I367" i="7"/>
  <c r="Y367" i="7" s="1"/>
  <c r="O647" i="5"/>
  <c r="I659" i="7"/>
  <c r="Y659" i="7" s="1"/>
  <c r="G390" i="7"/>
  <c r="Y390" i="7" s="1"/>
  <c r="J378" i="5"/>
  <c r="BH378" i="5" s="1"/>
  <c r="O445" i="5"/>
  <c r="I457" i="7"/>
  <c r="Y457" i="7" s="1"/>
  <c r="BJ25" i="5"/>
  <c r="BG25" i="5"/>
  <c r="J194" i="5"/>
  <c r="G206" i="7"/>
  <c r="Y206" i="7" s="1"/>
  <c r="I53" i="7"/>
  <c r="Y53" i="7" s="1"/>
  <c r="BG41" i="5"/>
  <c r="BJ41" i="5"/>
  <c r="O41" i="5"/>
  <c r="J103" i="5"/>
  <c r="BJ103" i="5"/>
  <c r="G115" i="7"/>
  <c r="Y115" i="7" s="1"/>
  <c r="J280" i="5"/>
  <c r="G292" i="7"/>
  <c r="BJ430" i="5"/>
  <c r="O421" i="5"/>
  <c r="J433" i="7" s="1"/>
  <c r="I433" i="7"/>
  <c r="BK438" i="5"/>
  <c r="BH561" i="5"/>
  <c r="BH411" i="5"/>
  <c r="BG409" i="5"/>
  <c r="Z492" i="7"/>
  <c r="AB492" i="7" s="1"/>
  <c r="BK493" i="5"/>
  <c r="G442" i="7"/>
  <c r="Y442" i="7" s="1"/>
  <c r="BH372" i="5"/>
  <c r="BG463" i="5"/>
  <c r="I475" i="7"/>
  <c r="Y475" i="7" s="1"/>
  <c r="O509" i="5"/>
  <c r="I521" i="7"/>
  <c r="Y521" i="7" s="1"/>
  <c r="BJ509" i="5"/>
  <c r="G549" i="7"/>
  <c r="Y549" i="7" s="1"/>
  <c r="J537" i="5"/>
  <c r="H549" i="7" s="1"/>
  <c r="J503" i="5"/>
  <c r="G515" i="7"/>
  <c r="O196" i="5"/>
  <c r="BJ196" i="5"/>
  <c r="I208" i="7"/>
  <c r="Y208" i="7" s="1"/>
  <c r="Z394" i="7"/>
  <c r="AB394" i="7" s="1"/>
  <c r="BH611" i="5"/>
  <c r="BK411" i="5"/>
  <c r="BH623" i="5"/>
  <c r="BK144" i="5"/>
  <c r="Y588" i="7"/>
  <c r="Z458" i="7"/>
  <c r="AB458" i="7" s="1"/>
  <c r="Y533" i="7"/>
  <c r="Y564" i="7"/>
  <c r="Y537" i="7"/>
  <c r="BJ378" i="5"/>
  <c r="Y489" i="7"/>
  <c r="G233" i="7"/>
  <c r="BG237" i="5"/>
  <c r="BJ419" i="5"/>
  <c r="J240" i="5"/>
  <c r="H252" i="7" s="1"/>
  <c r="BG240" i="5"/>
  <c r="G252" i="7"/>
  <c r="O583" i="5"/>
  <c r="J595" i="7" s="1"/>
  <c r="I595" i="7"/>
  <c r="Y595" i="7" s="1"/>
  <c r="J440" i="5"/>
  <c r="G452" i="7"/>
  <c r="Y452" i="7" s="1"/>
  <c r="J345" i="5"/>
  <c r="G357" i="7"/>
  <c r="Y357" i="7" s="1"/>
  <c r="J171" i="5"/>
  <c r="BJ171" i="5"/>
  <c r="G183" i="7"/>
  <c r="Y183" i="7" s="1"/>
  <c r="BK561" i="5"/>
  <c r="BK321" i="5"/>
  <c r="Z306" i="7"/>
  <c r="AB306" i="7" s="1"/>
  <c r="Z345" i="7"/>
  <c r="AB345" i="7" s="1"/>
  <c r="I421" i="7"/>
  <c r="Y421" i="7" s="1"/>
  <c r="Y74" i="7"/>
  <c r="Y618" i="7"/>
  <c r="I27" i="7"/>
  <c r="Y27" i="7" s="1"/>
  <c r="BJ184" i="5"/>
  <c r="J507" i="5"/>
  <c r="G519" i="7"/>
  <c r="Y519" i="7" s="1"/>
  <c r="O401" i="5"/>
  <c r="J189" i="5"/>
  <c r="H201" i="7" s="1"/>
  <c r="G201" i="7"/>
  <c r="I26" i="7"/>
  <c r="O14" i="5"/>
  <c r="G103" i="7"/>
  <c r="Y103" i="7" s="1"/>
  <c r="BJ91" i="5"/>
  <c r="BJ12" i="5"/>
  <c r="J12" i="5"/>
  <c r="H24" i="7" s="1"/>
  <c r="J65" i="5"/>
  <c r="H77" i="7" s="1"/>
  <c r="G77" i="7"/>
  <c r="J113" i="5"/>
  <c r="G125" i="7"/>
  <c r="Y125" i="7" s="1"/>
  <c r="Y536" i="7"/>
  <c r="Y64" i="7"/>
  <c r="G364" i="7"/>
  <c r="J352" i="5"/>
  <c r="BG118" i="5"/>
  <c r="G323" i="7"/>
  <c r="BJ528" i="5"/>
  <c r="J452" i="5"/>
  <c r="G474" i="7"/>
  <c r="Y474" i="7" s="1"/>
  <c r="J462" i="5"/>
  <c r="BJ407" i="5"/>
  <c r="Y280" i="7"/>
  <c r="I210" i="7"/>
  <c r="O198" i="5"/>
  <c r="J210" i="7" s="1"/>
  <c r="I447" i="7"/>
  <c r="Y447" i="7" s="1"/>
  <c r="G197" i="7"/>
  <c r="Y197" i="7" s="1"/>
  <c r="J215" i="5"/>
  <c r="H227" i="7" s="1"/>
  <c r="O353" i="5"/>
  <c r="I365" i="7"/>
  <c r="BG498" i="5"/>
  <c r="Z353" i="7"/>
  <c r="AB353" i="7" s="1"/>
  <c r="BG407" i="5"/>
  <c r="I200" i="7"/>
  <c r="Y200" i="7" s="1"/>
  <c r="I83" i="7"/>
  <c r="Z372" i="7"/>
  <c r="AB372" i="7" s="1"/>
  <c r="I546" i="7"/>
  <c r="J160" i="5"/>
  <c r="I386" i="7"/>
  <c r="O374" i="5"/>
  <c r="J386" i="7" s="1"/>
  <c r="J224" i="5"/>
  <c r="H236" i="7" s="1"/>
  <c r="Z236" i="7" s="1"/>
  <c r="AB236" i="7" s="1"/>
  <c r="G236" i="7"/>
  <c r="Y236" i="7" s="1"/>
  <c r="O335" i="5"/>
  <c r="I347" i="7"/>
  <c r="Y347" i="7" s="1"/>
  <c r="Z501" i="7"/>
  <c r="AB501" i="7" s="1"/>
  <c r="BG435" i="5"/>
  <c r="I262" i="7"/>
  <c r="Y262" i="7" s="1"/>
  <c r="G202" i="7"/>
  <c r="Y202" i="7" s="1"/>
  <c r="I30" i="7"/>
  <c r="I278" i="7"/>
  <c r="Y278" i="7" s="1"/>
  <c r="O266" i="5"/>
  <c r="G29" i="7"/>
  <c r="Y29" i="7" s="1"/>
  <c r="J60" i="5"/>
  <c r="H72" i="7" s="1"/>
  <c r="G72" i="7"/>
  <c r="Y72" i="7" s="1"/>
  <c r="J534" i="5"/>
  <c r="BH534" i="5" s="1"/>
  <c r="G546" i="7"/>
  <c r="BK319" i="5"/>
  <c r="I270" i="7"/>
  <c r="G272" i="7"/>
  <c r="Y272" i="7" s="1"/>
  <c r="BG85" i="5"/>
  <c r="J85" i="5"/>
  <c r="O209" i="5"/>
  <c r="G25" i="7"/>
  <c r="Y25" i="7" s="1"/>
  <c r="J13" i="5"/>
  <c r="O400" i="5"/>
  <c r="J412" i="7" s="1"/>
  <c r="I412" i="7"/>
  <c r="J186" i="5"/>
  <c r="G198" i="7"/>
  <c r="Y198" i="7" s="1"/>
  <c r="BG307" i="5"/>
  <c r="BK640" i="5"/>
  <c r="BH640" i="5"/>
  <c r="I458" i="7"/>
  <c r="Y458" i="7" s="1"/>
  <c r="BJ446" i="5"/>
  <c r="O503" i="5"/>
  <c r="BH503" i="5" s="1"/>
  <c r="I515" i="7"/>
  <c r="Y515" i="7" s="1"/>
  <c r="BG503" i="5"/>
  <c r="BJ503" i="5"/>
  <c r="O491" i="5"/>
  <c r="BH491" i="5" s="1"/>
  <c r="BJ491" i="5"/>
  <c r="I503" i="7"/>
  <c r="Y503" i="7" s="1"/>
  <c r="BG491" i="5"/>
  <c r="H475" i="7"/>
  <c r="Z475" i="7" s="1"/>
  <c r="AB475" i="7" s="1"/>
  <c r="BH463" i="5"/>
  <c r="BK463" i="5"/>
  <c r="J421" i="5"/>
  <c r="G433" i="7"/>
  <c r="BG421" i="5"/>
  <c r="BJ421" i="5"/>
  <c r="O487" i="5"/>
  <c r="BK487" i="5" s="1"/>
  <c r="BJ487" i="5"/>
  <c r="I499" i="7"/>
  <c r="Y499" i="7" s="1"/>
  <c r="BH597" i="5"/>
  <c r="BK293" i="5"/>
  <c r="BK529" i="5"/>
  <c r="BG617" i="5"/>
  <c r="BK63" i="5"/>
  <c r="BH173" i="5"/>
  <c r="J68" i="7"/>
  <c r="Z68" i="7" s="1"/>
  <c r="AB68" i="7" s="1"/>
  <c r="BH56" i="5"/>
  <c r="BG603" i="5"/>
  <c r="BJ603" i="5"/>
  <c r="J482" i="7"/>
  <c r="Z482" i="7" s="1"/>
  <c r="AB482" i="7" s="1"/>
  <c r="BK470" i="5"/>
  <c r="I473" i="7"/>
  <c r="BG461" i="5"/>
  <c r="BJ461" i="5"/>
  <c r="O461" i="5"/>
  <c r="O424" i="5"/>
  <c r="I436" i="7"/>
  <c r="Y436" i="7" s="1"/>
  <c r="BG424" i="5"/>
  <c r="BJ424" i="5"/>
  <c r="O455" i="5"/>
  <c r="BJ455" i="5"/>
  <c r="I467" i="7"/>
  <c r="Y467" i="7" s="1"/>
  <c r="BG455" i="5"/>
  <c r="J522" i="5"/>
  <c r="BJ522" i="5"/>
  <c r="BG522" i="5"/>
  <c r="G534" i="7"/>
  <c r="Y534" i="7" s="1"/>
  <c r="I622" i="7"/>
  <c r="Y622" i="7" s="1"/>
  <c r="BJ610" i="5"/>
  <c r="O610" i="5"/>
  <c r="BG610" i="5"/>
  <c r="J356" i="5"/>
  <c r="H368" i="7" s="1"/>
  <c r="G368" i="7"/>
  <c r="BJ213" i="5"/>
  <c r="BG213" i="5"/>
  <c r="BH63" i="5"/>
  <c r="BG487" i="5"/>
  <c r="BH333" i="5"/>
  <c r="H556" i="7"/>
  <c r="BK544" i="5"/>
  <c r="J311" i="7"/>
  <c r="BK298" i="5"/>
  <c r="BH298" i="5"/>
  <c r="BK268" i="5"/>
  <c r="BH268" i="5"/>
  <c r="J280" i="7"/>
  <c r="Z280" i="7" s="1"/>
  <c r="AB280" i="7" s="1"/>
  <c r="I92" i="7"/>
  <c r="Y92" i="7" s="1"/>
  <c r="BG80" i="5"/>
  <c r="O80" i="5"/>
  <c r="BJ80" i="5"/>
  <c r="H54" i="7"/>
  <c r="BK42" i="5"/>
  <c r="J391" i="5"/>
  <c r="BG391" i="5"/>
  <c r="G403" i="7"/>
  <c r="Y403" i="7" s="1"/>
  <c r="BJ391" i="5"/>
  <c r="BJ322" i="5"/>
  <c r="O322" i="5"/>
  <c r="I334" i="7"/>
  <c r="Y334" i="7" s="1"/>
  <c r="BG322" i="5"/>
  <c r="BG446" i="5"/>
  <c r="H639" i="7"/>
  <c r="Z639" i="7" s="1"/>
  <c r="AB639" i="7" s="1"/>
  <c r="BH627" i="5"/>
  <c r="BK627" i="5"/>
  <c r="BK261" i="5"/>
  <c r="BK224" i="5"/>
  <c r="BH224" i="5"/>
  <c r="BH396" i="5"/>
  <c r="H408" i="7"/>
  <c r="H407" i="7"/>
  <c r="J326" i="7"/>
  <c r="Z326" i="7" s="1"/>
  <c r="AB326" i="7" s="1"/>
  <c r="BK314" i="5"/>
  <c r="BH314" i="5"/>
  <c r="BG107" i="5"/>
  <c r="BJ107" i="5"/>
  <c r="BH446" i="5"/>
  <c r="BK626" i="5"/>
  <c r="I629" i="7"/>
  <c r="Y571" i="7"/>
  <c r="H430" i="7"/>
  <c r="Z430" i="7" s="1"/>
  <c r="AB430" i="7" s="1"/>
  <c r="BH418" i="5"/>
  <c r="BK418" i="5"/>
  <c r="J292" i="7"/>
  <c r="BK280" i="5"/>
  <c r="BH261" i="5"/>
  <c r="BK594" i="5"/>
  <c r="BK277" i="5"/>
  <c r="BH626" i="5"/>
  <c r="O617" i="5"/>
  <c r="BK137" i="5"/>
  <c r="BH630" i="5"/>
  <c r="H642" i="7"/>
  <c r="Z642" i="7" s="1"/>
  <c r="AB642" i="7" s="1"/>
  <c r="BK630" i="5"/>
  <c r="J309" i="7"/>
  <c r="Z491" i="7"/>
  <c r="AB491" i="7" s="1"/>
  <c r="H563" i="7"/>
  <c r="Z563" i="7" s="1"/>
  <c r="AB563" i="7" s="1"/>
  <c r="BK551" i="5"/>
  <c r="BH551" i="5"/>
  <c r="BK333" i="5"/>
  <c r="J606" i="7"/>
  <c r="Z606" i="7" s="1"/>
  <c r="AB606" i="7" s="1"/>
  <c r="BH529" i="5"/>
  <c r="BH161" i="5"/>
  <c r="J558" i="7"/>
  <c r="J652" i="7"/>
  <c r="Z652" i="7" s="1"/>
  <c r="AB652" i="7" s="1"/>
  <c r="BH654" i="5"/>
  <c r="BK654" i="5"/>
  <c r="J185" i="7"/>
  <c r="Z185" i="7" s="1"/>
  <c r="AB185" i="7" s="1"/>
  <c r="Z540" i="7"/>
  <c r="AB540" i="7" s="1"/>
  <c r="J520" i="5"/>
  <c r="BJ520" i="5"/>
  <c r="G532" i="7"/>
  <c r="Y532" i="7" s="1"/>
  <c r="O243" i="5"/>
  <c r="J255" i="7" s="1"/>
  <c r="I255" i="7"/>
  <c r="BG243" i="5"/>
  <c r="BG221" i="5"/>
  <c r="I233" i="7"/>
  <c r="Y233" i="7" s="1"/>
  <c r="BJ221" i="5"/>
  <c r="O221" i="5"/>
  <c r="G256" i="7"/>
  <c r="Y256" i="7" s="1"/>
  <c r="BJ244" i="5"/>
  <c r="BG578" i="5"/>
  <c r="J578" i="5"/>
  <c r="BJ578" i="5"/>
  <c r="G590" i="7"/>
  <c r="Y590" i="7" s="1"/>
  <c r="I425" i="7"/>
  <c r="BG413" i="5"/>
  <c r="BJ413" i="5"/>
  <c r="Y664" i="7"/>
  <c r="O501" i="5"/>
  <c r="BG501" i="5"/>
  <c r="BJ546" i="5"/>
  <c r="BG546" i="5"/>
  <c r="J546" i="5"/>
  <c r="BJ165" i="5"/>
  <c r="I177" i="7"/>
  <c r="Y177" i="7" s="1"/>
  <c r="BG195" i="5"/>
  <c r="BJ195" i="5"/>
  <c r="BJ516" i="5"/>
  <c r="BG516" i="5"/>
  <c r="BG302" i="5"/>
  <c r="BJ302" i="5"/>
  <c r="J582" i="5"/>
  <c r="BG582" i="5"/>
  <c r="G594" i="7"/>
  <c r="Y594" i="7" s="1"/>
  <c r="BJ582" i="5"/>
  <c r="I404" i="7"/>
  <c r="Y404" i="7" s="1"/>
  <c r="BG392" i="5"/>
  <c r="BJ392" i="5"/>
  <c r="O392" i="5"/>
  <c r="Z543" i="7"/>
  <c r="AB543" i="7" s="1"/>
  <c r="Z625" i="7"/>
  <c r="AB625" i="7" s="1"/>
  <c r="I328" i="7"/>
  <c r="BG316" i="5"/>
  <c r="O581" i="5"/>
  <c r="I593" i="7"/>
  <c r="Y593" i="7" s="1"/>
  <c r="BG262" i="5"/>
  <c r="O262" i="5"/>
  <c r="I274" i="7"/>
  <c r="Y274" i="7" s="1"/>
  <c r="BJ371" i="5"/>
  <c r="O371" i="5"/>
  <c r="BG371" i="5"/>
  <c r="BG513" i="5"/>
  <c r="J513" i="5"/>
  <c r="BG535" i="5"/>
  <c r="I547" i="7"/>
  <c r="Y547" i="7" s="1"/>
  <c r="BJ535" i="5"/>
  <c r="O535" i="5"/>
  <c r="BJ280" i="5"/>
  <c r="BG280" i="5"/>
  <c r="I292" i="7"/>
  <c r="Y292" i="7" s="1"/>
  <c r="I495" i="7"/>
  <c r="Y495" i="7" s="1"/>
  <c r="BJ483" i="5"/>
  <c r="BG483" i="5"/>
  <c r="O483" i="5"/>
  <c r="O350" i="5"/>
  <c r="BJ350" i="5"/>
  <c r="I362" i="7"/>
  <c r="Y362" i="7" s="1"/>
  <c r="Z203" i="7"/>
  <c r="AB203" i="7" s="1"/>
  <c r="BG518" i="5"/>
  <c r="BJ518" i="5"/>
  <c r="O518" i="5"/>
  <c r="O174" i="5"/>
  <c r="I186" i="7"/>
  <c r="Y186" i="7" s="1"/>
  <c r="BG174" i="5"/>
  <c r="BJ475" i="5"/>
  <c r="BG475" i="5"/>
  <c r="J475" i="5"/>
  <c r="J519" i="5"/>
  <c r="BJ519" i="5"/>
  <c r="G531" i="7"/>
  <c r="Y531" i="7" s="1"/>
  <c r="BG519" i="5"/>
  <c r="BG571" i="5"/>
  <c r="J571" i="5"/>
  <c r="G386" i="7"/>
  <c r="BJ374" i="5"/>
  <c r="J374" i="5"/>
  <c r="Z667" i="7"/>
  <c r="AB667" i="7" s="1"/>
  <c r="J103" i="7"/>
  <c r="BG134" i="5"/>
  <c r="BJ134" i="5"/>
  <c r="BJ234" i="5"/>
  <c r="BG234" i="5"/>
  <c r="O234" i="5"/>
  <c r="J246" i="7" s="1"/>
  <c r="I246" i="7"/>
  <c r="Y246" i="7" s="1"/>
  <c r="I661" i="7"/>
  <c r="Y661" i="7" s="1"/>
  <c r="O649" i="5"/>
  <c r="BG649" i="5"/>
  <c r="I243" i="7"/>
  <c r="Y243" i="7" s="1"/>
  <c r="BG231" i="5"/>
  <c r="O231" i="5"/>
  <c r="BG468" i="5"/>
  <c r="J270" i="5"/>
  <c r="G282" i="7"/>
  <c r="Y282" i="7" s="1"/>
  <c r="BG270" i="5"/>
  <c r="BJ270" i="5"/>
  <c r="BJ501" i="5"/>
  <c r="J617" i="5"/>
  <c r="H629" i="7" s="1"/>
  <c r="G629" i="7"/>
  <c r="I48" i="7"/>
  <c r="Y48" i="7" s="1"/>
  <c r="BG36" i="5"/>
  <c r="BJ36" i="5"/>
  <c r="O36" i="5"/>
  <c r="O429" i="5"/>
  <c r="BJ429" i="5"/>
  <c r="I441" i="7"/>
  <c r="Y441" i="7" s="1"/>
  <c r="BG429" i="5"/>
  <c r="J468" i="5"/>
  <c r="H480" i="7" s="1"/>
  <c r="G480" i="7"/>
  <c r="O657" i="5"/>
  <c r="BG657" i="5"/>
  <c r="BJ657" i="5"/>
  <c r="J252" i="5"/>
  <c r="G264" i="7"/>
  <c r="I164" i="7"/>
  <c r="Y164" i="7" s="1"/>
  <c r="BJ152" i="5"/>
  <c r="BG152" i="5"/>
  <c r="O152" i="5"/>
  <c r="J536" i="5"/>
  <c r="G548" i="7"/>
  <c r="Y548" i="7" s="1"/>
  <c r="BJ536" i="5"/>
  <c r="BG536" i="5"/>
  <c r="J546" i="7"/>
  <c r="O189" i="5"/>
  <c r="I201" i="7"/>
  <c r="G290" i="7"/>
  <c r="Y290" i="7" s="1"/>
  <c r="J278" i="5"/>
  <c r="BJ456" i="5"/>
  <c r="Y443" i="7"/>
  <c r="BH371" i="5"/>
  <c r="BJ99" i="5"/>
  <c r="J99" i="5"/>
  <c r="G111" i="7"/>
  <c r="Y111" i="7" s="1"/>
  <c r="J488" i="5"/>
  <c r="G500" i="7"/>
  <c r="J451" i="5"/>
  <c r="G463" i="7"/>
  <c r="Y463" i="7" s="1"/>
  <c r="J218" i="5"/>
  <c r="G230" i="7"/>
  <c r="Y230" i="7" s="1"/>
  <c r="J257" i="5"/>
  <c r="G269" i="7"/>
  <c r="Y269" i="7" s="1"/>
  <c r="G35" i="7"/>
  <c r="Y35" i="7" s="1"/>
  <c r="J23" i="5"/>
  <c r="G579" i="7"/>
  <c r="Y579" i="7" s="1"/>
  <c r="J567" i="5"/>
  <c r="J550" i="5"/>
  <c r="BH550" i="5" s="1"/>
  <c r="G562" i="7"/>
  <c r="Y562" i="7" s="1"/>
  <c r="O484" i="5"/>
  <c r="J496" i="7" s="1"/>
  <c r="I496" i="7"/>
  <c r="J428" i="5"/>
  <c r="H440" i="7" s="1"/>
  <c r="Z440" i="7" s="1"/>
  <c r="AB440" i="7" s="1"/>
  <c r="G440" i="7"/>
  <c r="Y440" i="7" s="1"/>
  <c r="J426" i="5"/>
  <c r="G438" i="7"/>
  <c r="I153" i="7"/>
  <c r="Y153" i="7" s="1"/>
  <c r="O141" i="5"/>
  <c r="O220" i="5"/>
  <c r="I232" i="7"/>
  <c r="Y232" i="7" s="1"/>
  <c r="J59" i="5"/>
  <c r="G71" i="7"/>
  <c r="Y71" i="7" s="1"/>
  <c r="O97" i="5"/>
  <c r="J109" i="7" s="1"/>
  <c r="I109" i="7"/>
  <c r="G346" i="7"/>
  <c r="Y346" i="7" s="1"/>
  <c r="J334" i="5"/>
  <c r="I307" i="7"/>
  <c r="O295" i="5"/>
  <c r="J281" i="5"/>
  <c r="G293" i="7"/>
  <c r="Y293" i="7" s="1"/>
  <c r="J272" i="5"/>
  <c r="G284" i="7"/>
  <c r="Y284" i="7" s="1"/>
  <c r="J258" i="5"/>
  <c r="G270" i="7"/>
  <c r="J238" i="5"/>
  <c r="G250" i="7"/>
  <c r="Y250" i="7" s="1"/>
  <c r="J219" i="5"/>
  <c r="BG219" i="5"/>
  <c r="O212" i="5"/>
  <c r="I224" i="7"/>
  <c r="J156" i="5"/>
  <c r="G168" i="7"/>
  <c r="Y168" i="7" s="1"/>
  <c r="BG141" i="5"/>
  <c r="J134" i="5"/>
  <c r="G146" i="7"/>
  <c r="Y146" i="7" s="1"/>
  <c r="BG68" i="5"/>
  <c r="O68" i="5"/>
  <c r="Y453" i="7"/>
  <c r="Z408" i="7"/>
  <c r="AB408" i="7" s="1"/>
  <c r="Z422" i="7"/>
  <c r="AB422" i="7" s="1"/>
  <c r="Y320" i="7"/>
  <c r="BJ89" i="5"/>
  <c r="O443" i="5"/>
  <c r="I455" i="7"/>
  <c r="Y455" i="7" s="1"/>
  <c r="J460" i="5"/>
  <c r="G472" i="7"/>
  <c r="Y472" i="7" s="1"/>
  <c r="J198" i="5"/>
  <c r="G210" i="7"/>
  <c r="G166" i="7"/>
  <c r="Y166" i="7" s="1"/>
  <c r="J210" i="5"/>
  <c r="G222" i="7"/>
  <c r="Y222" i="7" s="1"/>
  <c r="G30" i="7"/>
  <c r="Y30" i="7" s="1"/>
  <c r="J18" i="5"/>
  <c r="J39" i="5"/>
  <c r="G51" i="7"/>
  <c r="Y51" i="7" s="1"/>
  <c r="O69" i="5"/>
  <c r="I81" i="7"/>
  <c r="J312" i="5"/>
  <c r="G324" i="7"/>
  <c r="G587" i="7"/>
  <c r="Y587" i="7" s="1"/>
  <c r="J575" i="5"/>
  <c r="J297" i="5"/>
  <c r="G309" i="7"/>
  <c r="Y309" i="7" s="1"/>
  <c r="J295" i="5"/>
  <c r="H307" i="7" s="1"/>
  <c r="G307" i="7"/>
  <c r="Y307" i="7" s="1"/>
  <c r="O292" i="5"/>
  <c r="I304" i="7"/>
  <c r="Y304" i="7" s="1"/>
  <c r="O273" i="5"/>
  <c r="I285" i="7"/>
  <c r="I281" i="7"/>
  <c r="Y281" i="7" s="1"/>
  <c r="O269" i="5"/>
  <c r="O240" i="5"/>
  <c r="I252" i="7"/>
  <c r="I245" i="7"/>
  <c r="Y245" i="7" s="1"/>
  <c r="BJ233" i="5"/>
  <c r="O233" i="5"/>
  <c r="O227" i="5"/>
  <c r="I239" i="7"/>
  <c r="Y239" i="7" s="1"/>
  <c r="J212" i="5"/>
  <c r="H224" i="7" s="1"/>
  <c r="G224" i="7"/>
  <c r="O155" i="5"/>
  <c r="I167" i="7"/>
  <c r="Y167" i="7" s="1"/>
  <c r="BJ155" i="5"/>
  <c r="J143" i="5"/>
  <c r="H155" i="7" s="1"/>
  <c r="G155" i="7"/>
  <c r="BG218" i="5"/>
  <c r="BJ257" i="5"/>
  <c r="Y285" i="7"/>
  <c r="O264" i="5"/>
  <c r="J276" i="7" s="1"/>
  <c r="I276" i="7"/>
  <c r="J289" i="5"/>
  <c r="J299" i="5"/>
  <c r="J315" i="5"/>
  <c r="G218" i="7"/>
  <c r="Y218" i="7" s="1"/>
  <c r="J206" i="5"/>
  <c r="G136" i="7"/>
  <c r="Y136" i="7" s="1"/>
  <c r="BJ124" i="5"/>
  <c r="J69" i="5"/>
  <c r="H81" i="7" s="1"/>
  <c r="G81" i="7"/>
  <c r="J178" i="5"/>
  <c r="G190" i="7"/>
  <c r="O24" i="5"/>
  <c r="I36" i="7"/>
  <c r="Y36" i="7" s="1"/>
  <c r="J381" i="5"/>
  <c r="G393" i="7"/>
  <c r="Y393" i="7" s="1"/>
  <c r="O357" i="5"/>
  <c r="J369" i="7" s="1"/>
  <c r="I369" i="7"/>
  <c r="BJ218" i="5"/>
  <c r="I468" i="7"/>
  <c r="Y468" i="7" s="1"/>
  <c r="G113" i="7"/>
  <c r="Y113" i="7" s="1"/>
  <c r="J101" i="5"/>
  <c r="J111" i="5"/>
  <c r="BG111" i="5"/>
  <c r="G123" i="7"/>
  <c r="Y123" i="7" s="1"/>
  <c r="J77" i="5"/>
  <c r="G89" i="7"/>
  <c r="J139" i="5"/>
  <c r="H151" i="7" s="1"/>
  <c r="G151" i="7"/>
  <c r="Y151" i="7" s="1"/>
  <c r="J50" i="5"/>
  <c r="G62" i="7"/>
  <c r="Y62" i="7" s="1"/>
  <c r="O21" i="5"/>
  <c r="I33" i="7"/>
  <c r="Y33" i="7" s="1"/>
  <c r="J61" i="5"/>
  <c r="BH61" i="5" s="1"/>
  <c r="G73" i="7"/>
  <c r="Y73" i="7" s="1"/>
  <c r="Z651" i="7"/>
  <c r="AB651" i="7" s="1"/>
  <c r="Y190" i="7"/>
  <c r="G425" i="7"/>
  <c r="Y425" i="7" s="1"/>
  <c r="J117" i="5"/>
  <c r="G129" i="7"/>
  <c r="Y129" i="7" s="1"/>
  <c r="G37" i="7"/>
  <c r="Y37" i="7" s="1"/>
  <c r="J25" i="5"/>
  <c r="O27" i="5"/>
  <c r="I39" i="7"/>
  <c r="Y39" i="7" s="1"/>
  <c r="J38" i="5"/>
  <c r="G50" i="7"/>
  <c r="J16" i="5"/>
  <c r="G28" i="7"/>
  <c r="Y28" i="7" s="1"/>
  <c r="J34" i="5"/>
  <c r="G46" i="7"/>
  <c r="Y46" i="7" s="1"/>
  <c r="J288" i="5"/>
  <c r="G300" i="7"/>
  <c r="Y300" i="7" s="1"/>
  <c r="J400" i="5"/>
  <c r="G412" i="7"/>
  <c r="O395" i="5"/>
  <c r="I407" i="7"/>
  <c r="Y407" i="7" s="1"/>
  <c r="Y294" i="7"/>
  <c r="BG220" i="5"/>
  <c r="Y601" i="7"/>
  <c r="Y187" i="7"/>
  <c r="BJ558" i="5"/>
  <c r="BG558" i="5"/>
  <c r="H384" i="7"/>
  <c r="Y363" i="7"/>
  <c r="Y324" i="7"/>
  <c r="O296" i="5"/>
  <c r="I308" i="7"/>
  <c r="BG296" i="5"/>
  <c r="J369" i="5"/>
  <c r="G381" i="7"/>
  <c r="Y381" i="7" s="1"/>
  <c r="G45" i="7"/>
  <c r="Y45" i="7" s="1"/>
  <c r="BG33" i="5"/>
  <c r="J33" i="5"/>
  <c r="J46" i="5"/>
  <c r="BJ46" i="5"/>
  <c r="J100" i="5"/>
  <c r="H112" i="7" s="1"/>
  <c r="G112" i="7"/>
  <c r="Y112" i="7" s="1"/>
  <c r="J145" i="5"/>
  <c r="G157" i="7"/>
  <c r="Y157" i="7" s="1"/>
  <c r="O608" i="5"/>
  <c r="J620" i="7" s="1"/>
  <c r="I620" i="7"/>
  <c r="G150" i="7"/>
  <c r="J138" i="5"/>
  <c r="H150" i="7" s="1"/>
  <c r="O464" i="5"/>
  <c r="I476" i="7"/>
  <c r="Y476" i="7" s="1"/>
  <c r="J296" i="5"/>
  <c r="H308" i="7" s="1"/>
  <c r="G308" i="7"/>
  <c r="Z171" i="7"/>
  <c r="AB171" i="7" s="1"/>
  <c r="Y264" i="7"/>
  <c r="J476" i="5"/>
  <c r="J122" i="5"/>
  <c r="G134" i="7"/>
  <c r="Y134" i="7" s="1"/>
  <c r="G179" i="7"/>
  <c r="G118" i="7"/>
  <c r="Y118" i="7" s="1"/>
  <c r="G158" i="7"/>
  <c r="Y158" i="7" s="1"/>
  <c r="J146" i="5"/>
  <c r="I179" i="7"/>
  <c r="G104" i="7"/>
  <c r="Y104" i="7" s="1"/>
  <c r="G226" i="7"/>
  <c r="Y226" i="7" s="1"/>
  <c r="I87" i="7"/>
  <c r="Y87" i="7" s="1"/>
  <c r="G124" i="7"/>
  <c r="Y124" i="7" s="1"/>
  <c r="J112" i="5"/>
  <c r="O222" i="5"/>
  <c r="I234" i="7"/>
  <c r="Z614" i="7"/>
  <c r="AB614" i="7" s="1"/>
  <c r="Z343" i="7"/>
  <c r="AB343" i="7" s="1"/>
  <c r="G96" i="7"/>
  <c r="Y96" i="7" s="1"/>
  <c r="I141" i="7"/>
  <c r="Y141" i="7" s="1"/>
  <c r="I120" i="7"/>
  <c r="Y120" i="7" s="1"/>
  <c r="O388" i="5"/>
  <c r="Z211" i="7"/>
  <c r="AB211" i="7" s="1"/>
  <c r="BG469" i="5"/>
  <c r="BJ320" i="5"/>
  <c r="BG630" i="5"/>
  <c r="BJ649" i="5"/>
  <c r="BG510" i="5"/>
  <c r="BJ289" i="5"/>
  <c r="G63" i="7"/>
  <c r="Y63" i="7" s="1"/>
  <c r="G234" i="7"/>
  <c r="Z188" i="7"/>
  <c r="AB188" i="7" s="1"/>
  <c r="BJ633" i="5"/>
  <c r="G366" i="7"/>
  <c r="Y366" i="7" s="1"/>
  <c r="O149" i="5"/>
  <c r="O49" i="5"/>
  <c r="I61" i="7"/>
  <c r="Y61" i="7" s="1"/>
  <c r="H595" i="7"/>
  <c r="BH583" i="5"/>
  <c r="BH514" i="5"/>
  <c r="J342" i="7"/>
  <c r="Z342" i="7" s="1"/>
  <c r="AB342" i="7" s="1"/>
  <c r="J526" i="7"/>
  <c r="Z526" i="7" s="1"/>
  <c r="AB526" i="7" s="1"/>
  <c r="BH229" i="5"/>
  <c r="J241" i="7"/>
  <c r="Z241" i="7" s="1"/>
  <c r="AB241" i="7" s="1"/>
  <c r="BK229" i="5"/>
  <c r="J562" i="7"/>
  <c r="H653" i="7"/>
  <c r="Z653" i="7" s="1"/>
  <c r="AB653" i="7" s="1"/>
  <c r="BK641" i="5"/>
  <c r="J73" i="7"/>
  <c r="J202" i="7"/>
  <c r="Z202" i="7" s="1"/>
  <c r="AB202" i="7" s="1"/>
  <c r="BH190" i="5"/>
  <c r="BK190" i="5"/>
  <c r="BK632" i="5"/>
  <c r="BH632" i="5"/>
  <c r="BG239" i="5"/>
  <c r="I251" i="7"/>
  <c r="Y251" i="7" s="1"/>
  <c r="BJ239" i="5"/>
  <c r="J177" i="7"/>
  <c r="Z177" i="7" s="1"/>
  <c r="AB177" i="7" s="1"/>
  <c r="BK165" i="5"/>
  <c r="BH165" i="5"/>
  <c r="Y465" i="7"/>
  <c r="J549" i="7"/>
  <c r="BH537" i="5"/>
  <c r="J451" i="7"/>
  <c r="Z451" i="7" s="1"/>
  <c r="AB451" i="7" s="1"/>
  <c r="BH439" i="5"/>
  <c r="BK439" i="5"/>
  <c r="H584" i="7"/>
  <c r="Z584" i="7" s="1"/>
  <c r="AB584" i="7" s="1"/>
  <c r="BH572" i="5"/>
  <c r="BK572" i="5"/>
  <c r="J577" i="7"/>
  <c r="Z577" i="7" s="1"/>
  <c r="AB577" i="7" s="1"/>
  <c r="BH565" i="5"/>
  <c r="J536" i="7"/>
  <c r="Z536" i="7" s="1"/>
  <c r="AB536" i="7" s="1"/>
  <c r="BH524" i="5"/>
  <c r="J505" i="7"/>
  <c r="Z505" i="7" s="1"/>
  <c r="AB505" i="7" s="1"/>
  <c r="BH493" i="5"/>
  <c r="H49" i="7"/>
  <c r="Z49" i="7" s="1"/>
  <c r="AB49" i="7" s="1"/>
  <c r="BH37" i="5"/>
  <c r="BK37" i="5"/>
  <c r="BK615" i="5"/>
  <c r="H627" i="7"/>
  <c r="Z627" i="7" s="1"/>
  <c r="AB627" i="7" s="1"/>
  <c r="BJ311" i="5"/>
  <c r="O311" i="5"/>
  <c r="BG311" i="5"/>
  <c r="I323" i="7"/>
  <c r="Y323" i="7" s="1"/>
  <c r="J575" i="7"/>
  <c r="Z575" i="7" s="1"/>
  <c r="AB575" i="7" s="1"/>
  <c r="BK563" i="5"/>
  <c r="BK516" i="5"/>
  <c r="BH516" i="5"/>
  <c r="J528" i="7"/>
  <c r="Z528" i="7" s="1"/>
  <c r="AB528" i="7" s="1"/>
  <c r="BK282" i="5"/>
  <c r="H294" i="7"/>
  <c r="Z294" i="7" s="1"/>
  <c r="AB294" i="7" s="1"/>
  <c r="BH282" i="5"/>
  <c r="BH153" i="5"/>
  <c r="BK153" i="5"/>
  <c r="H590" i="7"/>
  <c r="Z590" i="7" s="1"/>
  <c r="AB590" i="7" s="1"/>
  <c r="BK578" i="5"/>
  <c r="BH578" i="5"/>
  <c r="BH330" i="5"/>
  <c r="J615" i="7"/>
  <c r="Z615" i="7" s="1"/>
  <c r="AB615" i="7" s="1"/>
  <c r="BH603" i="5"/>
  <c r="O239" i="5"/>
  <c r="J337" i="7"/>
  <c r="Z337" i="7" s="1"/>
  <c r="AB337" i="7" s="1"/>
  <c r="BH325" i="5"/>
  <c r="BH615" i="5"/>
  <c r="BH659" i="5"/>
  <c r="BK659" i="5"/>
  <c r="BK168" i="5"/>
  <c r="J180" i="7"/>
  <c r="Z180" i="7" s="1"/>
  <c r="AB180" i="7" s="1"/>
  <c r="J173" i="7"/>
  <c r="Z173" i="7" s="1"/>
  <c r="AB173" i="7" s="1"/>
  <c r="BK120" i="5"/>
  <c r="BH120" i="5"/>
  <c r="J132" i="7"/>
  <c r="Z132" i="7" s="1"/>
  <c r="AB132" i="7" s="1"/>
  <c r="BK130" i="5"/>
  <c r="BH130" i="5"/>
  <c r="BJ9" i="5"/>
  <c r="I21" i="7"/>
  <c r="BG553" i="5"/>
  <c r="O553" i="5"/>
  <c r="I565" i="7"/>
  <c r="Y565" i="7" s="1"/>
  <c r="H208" i="7"/>
  <c r="BK196" i="5"/>
  <c r="J268" i="7"/>
  <c r="Z268" i="7" s="1"/>
  <c r="AB268" i="7" s="1"/>
  <c r="BH256" i="5"/>
  <c r="J65" i="7"/>
  <c r="Z65" i="7" s="1"/>
  <c r="AB65" i="7" s="1"/>
  <c r="J149" i="7"/>
  <c r="Z149" i="7" s="1"/>
  <c r="AB149" i="7" s="1"/>
  <c r="H547" i="7"/>
  <c r="J298" i="7"/>
  <c r="Z298" i="7" s="1"/>
  <c r="AB298" i="7" s="1"/>
  <c r="BK286" i="5"/>
  <c r="J364" i="7"/>
  <c r="BK352" i="5"/>
  <c r="J112" i="7"/>
  <c r="Z618" i="7"/>
  <c r="AB618" i="7" s="1"/>
  <c r="H515" i="7"/>
  <c r="G57" i="7"/>
  <c r="J45" i="5"/>
  <c r="BJ274" i="5"/>
  <c r="G286" i="7"/>
  <c r="Y286" i="7" s="1"/>
  <c r="J274" i="5"/>
  <c r="BG274" i="5"/>
  <c r="BG172" i="5"/>
  <c r="O172" i="5"/>
  <c r="I184" i="7"/>
  <c r="Y184" i="7" s="1"/>
  <c r="BJ172" i="5"/>
  <c r="BG596" i="5"/>
  <c r="O596" i="5"/>
  <c r="BJ596" i="5"/>
  <c r="I608" i="7"/>
  <c r="Y608" i="7" s="1"/>
  <c r="O187" i="5"/>
  <c r="I199" i="7"/>
  <c r="Y199" i="7" s="1"/>
  <c r="BJ187" i="5"/>
  <c r="BJ651" i="5"/>
  <c r="O651" i="5"/>
  <c r="I663" i="7"/>
  <c r="Y663" i="7" s="1"/>
  <c r="BG651" i="5"/>
  <c r="O384" i="5"/>
  <c r="I396" i="7"/>
  <c r="Y396" i="7" s="1"/>
  <c r="BJ384" i="5"/>
  <c r="BG384" i="5"/>
  <c r="Z556" i="7"/>
  <c r="AB556" i="7" s="1"/>
  <c r="BH195" i="5"/>
  <c r="J207" i="7"/>
  <c r="Z207" i="7" s="1"/>
  <c r="AB207" i="7" s="1"/>
  <c r="BJ459" i="5"/>
  <c r="BG459" i="5"/>
  <c r="G471" i="7"/>
  <c r="Y471" i="7" s="1"/>
  <c r="J459" i="5"/>
  <c r="BJ138" i="5"/>
  <c r="I150" i="7"/>
  <c r="Y150" i="7" s="1"/>
  <c r="BG138" i="5"/>
  <c r="O138" i="5"/>
  <c r="J568" i="7"/>
  <c r="BH556" i="5"/>
  <c r="BK195" i="5"/>
  <c r="O332" i="5"/>
  <c r="BJ332" i="5"/>
  <c r="I344" i="7"/>
  <c r="Y344" i="7" s="1"/>
  <c r="BG332" i="5"/>
  <c r="H383" i="7"/>
  <c r="BG215" i="5"/>
  <c r="BJ215" i="5"/>
  <c r="O215" i="5"/>
  <c r="BG555" i="5"/>
  <c r="J555" i="5"/>
  <c r="G567" i="7"/>
  <c r="Y567" i="7" s="1"/>
  <c r="BJ555" i="5"/>
  <c r="BJ168" i="5"/>
  <c r="BG168" i="5"/>
  <c r="I180" i="7"/>
  <c r="Y180" i="7" s="1"/>
  <c r="Y211" i="7"/>
  <c r="J9" i="5"/>
  <c r="G21" i="7"/>
  <c r="BJ200" i="5"/>
  <c r="BG200" i="5"/>
  <c r="O200" i="5"/>
  <c r="J390" i="5"/>
  <c r="G402" i="7"/>
  <c r="Y402" i="7" s="1"/>
  <c r="BJ600" i="5"/>
  <c r="BG600" i="5"/>
  <c r="J600" i="5"/>
  <c r="G612" i="7"/>
  <c r="Y612" i="7" s="1"/>
  <c r="BG659" i="5"/>
  <c r="BJ659" i="5"/>
  <c r="BG45" i="5"/>
  <c r="BJ45" i="5"/>
  <c r="I57" i="7"/>
  <c r="J225" i="5"/>
  <c r="G237" i="7"/>
  <c r="Y237" i="7" s="1"/>
  <c r="BG641" i="5"/>
  <c r="BJ641" i="5"/>
  <c r="I653" i="7"/>
  <c r="Y653" i="7" s="1"/>
  <c r="BG241" i="5"/>
  <c r="I253" i="7"/>
  <c r="Y253" i="7" s="1"/>
  <c r="O241" i="5"/>
  <c r="BJ383" i="5"/>
  <c r="G395" i="7"/>
  <c r="Y395" i="7" s="1"/>
  <c r="BG383" i="5"/>
  <c r="J383" i="5"/>
  <c r="G370" i="7"/>
  <c r="J358" i="5"/>
  <c r="H370" i="7" s="1"/>
  <c r="O373" i="5"/>
  <c r="BJ373" i="5"/>
  <c r="I385" i="7"/>
  <c r="Y385" i="7" s="1"/>
  <c r="BG373" i="5"/>
  <c r="J386" i="5"/>
  <c r="G398" i="7"/>
  <c r="Y398" i="7" s="1"/>
  <c r="BG386" i="5"/>
  <c r="BJ445" i="5"/>
  <c r="BG445" i="5"/>
  <c r="BG548" i="5"/>
  <c r="O548" i="5"/>
  <c r="I560" i="7"/>
  <c r="Y560" i="7" s="1"/>
  <c r="BJ548" i="5"/>
  <c r="J316" i="5"/>
  <c r="G328" i="7"/>
  <c r="Y328" i="7" s="1"/>
  <c r="G369" i="7"/>
  <c r="BJ357" i="5"/>
  <c r="BG357" i="5"/>
  <c r="J357" i="5"/>
  <c r="J264" i="5"/>
  <c r="G276" i="7"/>
  <c r="Y276" i="7" s="1"/>
  <c r="O143" i="5"/>
  <c r="I155" i="7"/>
  <c r="Y155" i="7" s="1"/>
  <c r="BJ114" i="5"/>
  <c r="O114" i="5"/>
  <c r="BG114" i="5"/>
  <c r="I126" i="7"/>
  <c r="BJ121" i="5"/>
  <c r="O121" i="5"/>
  <c r="BG121" i="5"/>
  <c r="I133" i="7"/>
  <c r="Y133" i="7" s="1"/>
  <c r="O356" i="5"/>
  <c r="BG356" i="5"/>
  <c r="I368" i="7"/>
  <c r="BJ356" i="5"/>
  <c r="BG586" i="5"/>
  <c r="BJ586" i="5"/>
  <c r="G598" i="7"/>
  <c r="Y598" i="7" s="1"/>
  <c r="BJ367" i="5"/>
  <c r="J367" i="5"/>
  <c r="G379" i="7"/>
  <c r="Y379" i="7" s="1"/>
  <c r="BG367" i="5"/>
  <c r="BG580" i="5"/>
  <c r="J580" i="5"/>
  <c r="BJ580" i="5"/>
  <c r="G592" i="7"/>
  <c r="Y592" i="7" s="1"/>
  <c r="G95" i="7"/>
  <c r="Y95" i="7" s="1"/>
  <c r="BJ83" i="5"/>
  <c r="O324" i="5"/>
  <c r="I336" i="7"/>
  <c r="Y336" i="7" s="1"/>
  <c r="BJ387" i="5"/>
  <c r="BG387" i="5"/>
  <c r="I399" i="7"/>
  <c r="Y399" i="7" s="1"/>
  <c r="J109" i="5"/>
  <c r="BJ109" i="5"/>
  <c r="G121" i="7"/>
  <c r="Y121" i="7" s="1"/>
  <c r="O423" i="5"/>
  <c r="I435" i="7"/>
  <c r="Y435" i="7" s="1"/>
  <c r="BJ423" i="5"/>
  <c r="BJ37" i="5"/>
  <c r="BG37" i="5"/>
  <c r="BG210" i="5"/>
  <c r="BJ210" i="5"/>
  <c r="BJ28" i="5"/>
  <c r="BG28" i="5"/>
  <c r="BG402" i="5"/>
  <c r="J402" i="5"/>
  <c r="G414" i="7"/>
  <c r="Y414" i="7" s="1"/>
  <c r="BJ402" i="5"/>
  <c r="BG486" i="5"/>
  <c r="J486" i="5"/>
  <c r="G620" i="7"/>
  <c r="J608" i="5"/>
  <c r="BG618" i="5"/>
  <c r="BJ618" i="5"/>
  <c r="I630" i="7"/>
  <c r="Y630" i="7" s="1"/>
  <c r="Y586" i="7"/>
  <c r="I359" i="7"/>
  <c r="Y359" i="7" s="1"/>
  <c r="BG347" i="5"/>
  <c r="BJ347" i="5"/>
  <c r="O31" i="5"/>
  <c r="I43" i="7"/>
  <c r="Y43" i="7" s="1"/>
  <c r="O169" i="5"/>
  <c r="I181" i="7"/>
  <c r="BG169" i="5"/>
  <c r="I640" i="7"/>
  <c r="Y640" i="7" s="1"/>
  <c r="O628" i="5"/>
  <c r="BJ433" i="5"/>
  <c r="G445" i="7"/>
  <c r="Y445" i="7" s="1"/>
  <c r="BG65" i="5"/>
  <c r="I77" i="7"/>
  <c r="O65" i="5"/>
  <c r="G114" i="7"/>
  <c r="Y114" i="7" s="1"/>
  <c r="J102" i="5"/>
  <c r="BJ102" i="5"/>
  <c r="BG279" i="5"/>
  <c r="BJ279" i="5"/>
  <c r="J457" i="5"/>
  <c r="G469" i="7"/>
  <c r="Y469" i="7" s="1"/>
  <c r="BG457" i="5"/>
  <c r="BJ457" i="5"/>
  <c r="BJ493" i="5"/>
  <c r="BG493" i="5"/>
  <c r="BJ133" i="5"/>
  <c r="BG133" i="5"/>
  <c r="BJ615" i="5"/>
  <c r="BG615" i="5"/>
  <c r="G627" i="7"/>
  <c r="Y627" i="7" s="1"/>
  <c r="BG359" i="5"/>
  <c r="BJ359" i="5"/>
  <c r="I371" i="7"/>
  <c r="G524" i="7"/>
  <c r="Y524" i="7" s="1"/>
  <c r="BJ512" i="5"/>
  <c r="G98" i="7"/>
  <c r="Y98" i="7" s="1"/>
  <c r="J86" i="5"/>
  <c r="BG86" i="5"/>
  <c r="O358" i="5"/>
  <c r="BJ358" i="5"/>
  <c r="I370" i="7"/>
  <c r="BG358" i="5"/>
  <c r="BJ351" i="5"/>
  <c r="J351" i="5"/>
  <c r="BG351" i="5"/>
  <c r="O139" i="5"/>
  <c r="O399" i="5"/>
  <c r="I411" i="7"/>
  <c r="Y411" i="7" s="1"/>
  <c r="G314" i="7"/>
  <c r="Y314" i="7" s="1"/>
  <c r="J302" i="5"/>
  <c r="G287" i="7"/>
  <c r="Y287" i="7" s="1"/>
  <c r="J275" i="5"/>
  <c r="J201" i="5"/>
  <c r="G213" i="7"/>
  <c r="Y213" i="7" s="1"/>
  <c r="G496" i="7"/>
  <c r="Y496" i="7" s="1"/>
  <c r="J484" i="5"/>
  <c r="BJ266" i="5"/>
  <c r="BJ201" i="5"/>
  <c r="J303" i="5"/>
  <c r="G315" i="7"/>
  <c r="Y315" i="7" s="1"/>
  <c r="O405" i="5"/>
  <c r="I417" i="7"/>
  <c r="Y417" i="7" s="1"/>
  <c r="J29" i="5"/>
  <c r="G41" i="7"/>
  <c r="Y41" i="7" s="1"/>
  <c r="J163" i="5"/>
  <c r="G175" i="7"/>
  <c r="Y175" i="7" s="1"/>
  <c r="G70" i="7"/>
  <c r="Y70" i="7" s="1"/>
  <c r="O468" i="5"/>
  <c r="I480" i="7"/>
  <c r="Y480" i="7" s="1"/>
  <c r="J323" i="5"/>
  <c r="G335" i="7"/>
  <c r="Y335" i="7" s="1"/>
  <c r="G109" i="7"/>
  <c r="Y109" i="7" s="1"/>
  <c r="J97" i="5"/>
  <c r="O213" i="5"/>
  <c r="I225" i="7"/>
  <c r="Y225" i="7" s="1"/>
  <c r="BG139" i="5"/>
  <c r="BJ119" i="5"/>
  <c r="G568" i="7"/>
  <c r="Y568" i="7" s="1"/>
  <c r="G131" i="7"/>
  <c r="Y131" i="7" s="1"/>
  <c r="J249" i="5"/>
  <c r="G261" i="7"/>
  <c r="Y261" i="7" s="1"/>
  <c r="O95" i="5"/>
  <c r="I107" i="7"/>
  <c r="Y107" i="7" s="1"/>
  <c r="J90" i="5"/>
  <c r="G102" i="7"/>
  <c r="Y102" i="7" s="1"/>
  <c r="O132" i="5"/>
  <c r="G258" i="7"/>
  <c r="Y258" i="7" s="1"/>
  <c r="J246" i="5"/>
  <c r="G127" i="7"/>
  <c r="Y127" i="7" s="1"/>
  <c r="J115" i="5"/>
  <c r="I438" i="7"/>
  <c r="G291" i="7"/>
  <c r="Y291" i="7" s="1"/>
  <c r="J366" i="5"/>
  <c r="O236" i="5"/>
  <c r="I248" i="7"/>
  <c r="Y248" i="7" s="1"/>
  <c r="J192" i="5"/>
  <c r="G204" i="7"/>
  <c r="Y204" i="7" s="1"/>
  <c r="J164" i="5"/>
  <c r="G176" i="7"/>
  <c r="Y176" i="7" s="1"/>
  <c r="G132" i="7"/>
  <c r="Y132" i="7" s="1"/>
  <c r="I139" i="7"/>
  <c r="Y139" i="7" s="1"/>
  <c r="G371" i="7"/>
  <c r="G181" i="7"/>
  <c r="J169" i="5"/>
  <c r="H181" i="7" s="1"/>
  <c r="I24" i="7"/>
  <c r="Y24" i="7" s="1"/>
  <c r="O12" i="5"/>
  <c r="J74" i="5"/>
  <c r="G32" i="7"/>
  <c r="Y32" i="7" s="1"/>
  <c r="J20" i="5"/>
  <c r="J243" i="5"/>
  <c r="G255" i="7"/>
  <c r="Y255" i="7" s="1"/>
  <c r="I259" i="7"/>
  <c r="Y259" i="7" s="1"/>
  <c r="O247" i="5"/>
  <c r="G126" i="7"/>
  <c r="I89" i="7"/>
  <c r="Y89" i="7" s="1"/>
  <c r="J123" i="5"/>
  <c r="J57" i="5"/>
  <c r="G69" i="7"/>
  <c r="Y69" i="7" s="1"/>
  <c r="G55" i="7"/>
  <c r="Y55" i="7" s="1"/>
  <c r="I50" i="7"/>
  <c r="Y50" i="7" s="1"/>
  <c r="J89" i="5"/>
  <c r="G101" i="7"/>
  <c r="Y101" i="7" s="1"/>
  <c r="I5" i="5" l="1"/>
  <c r="G18" i="7"/>
  <c r="BK537" i="5"/>
  <c r="Y26" i="7"/>
  <c r="H66" i="7"/>
  <c r="Z66" i="7" s="1"/>
  <c r="AB66" i="7" s="1"/>
  <c r="BH54" i="5"/>
  <c r="BK54" i="5"/>
  <c r="H174" i="7"/>
  <c r="Z174" i="7" s="1"/>
  <c r="AB174" i="7" s="1"/>
  <c r="BH162" i="5"/>
  <c r="BK162" i="5"/>
  <c r="J302" i="7"/>
  <c r="Z302" i="7" s="1"/>
  <c r="AB302" i="7" s="1"/>
  <c r="BK290" i="5"/>
  <c r="BH290" i="5"/>
  <c r="J624" i="7"/>
  <c r="Z624" i="7" s="1"/>
  <c r="AB624" i="7" s="1"/>
  <c r="BH612" i="5"/>
  <c r="BK612" i="5"/>
  <c r="J485" i="7"/>
  <c r="Z485" i="7" s="1"/>
  <c r="AB485" i="7" s="1"/>
  <c r="BK473" i="5"/>
  <c r="BH473" i="5"/>
  <c r="J459" i="7"/>
  <c r="Z459" i="7" s="1"/>
  <c r="AB459" i="7" s="1"/>
  <c r="BH447" i="5"/>
  <c r="BK447" i="5"/>
  <c r="BH301" i="5"/>
  <c r="J313" i="7"/>
  <c r="Z313" i="7" s="1"/>
  <c r="AB313" i="7" s="1"/>
  <c r="BK301" i="5"/>
  <c r="Y522" i="7"/>
  <c r="H520" i="7"/>
  <c r="Z520" i="7" s="1"/>
  <c r="AB520" i="7" s="1"/>
  <c r="BK508" i="5"/>
  <c r="BH508" i="5"/>
  <c r="J217" i="7"/>
  <c r="Z217" i="7" s="1"/>
  <c r="AB217" i="7" s="1"/>
  <c r="BK205" i="5"/>
  <c r="BH205" i="5"/>
  <c r="J460" i="7"/>
  <c r="Z460" i="7" s="1"/>
  <c r="AB460" i="7" s="1"/>
  <c r="BK448" i="5"/>
  <c r="BH448" i="5"/>
  <c r="BK579" i="5"/>
  <c r="H591" i="7"/>
  <c r="Z591" i="7" s="1"/>
  <c r="AB591" i="7" s="1"/>
  <c r="BH579" i="5"/>
  <c r="H647" i="7"/>
  <c r="BH635" i="5"/>
  <c r="BK661" i="5"/>
  <c r="BH661" i="5"/>
  <c r="J189" i="7"/>
  <c r="Z189" i="7" s="1"/>
  <c r="AB189" i="7" s="1"/>
  <c r="BH177" i="5"/>
  <c r="BK177" i="5"/>
  <c r="J214" i="7"/>
  <c r="Z214" i="7" s="1"/>
  <c r="AB214" i="7" s="1"/>
  <c r="BH202" i="5"/>
  <c r="BK202" i="5"/>
  <c r="J22" i="7"/>
  <c r="Z22" i="7" s="1"/>
  <c r="AB22" i="7" s="1"/>
  <c r="BK10" i="5"/>
  <c r="BH10" i="5"/>
  <c r="J637" i="7"/>
  <c r="BK625" i="5"/>
  <c r="BH625" i="5"/>
  <c r="H267" i="7"/>
  <c r="Z267" i="7" s="1"/>
  <c r="AB267" i="7" s="1"/>
  <c r="BH255" i="5"/>
  <c r="BK255" i="5"/>
  <c r="J617" i="7"/>
  <c r="Z617" i="7" s="1"/>
  <c r="AB617" i="7" s="1"/>
  <c r="BK605" i="5"/>
  <c r="BH605" i="5"/>
  <c r="J448" i="7"/>
  <c r="Z448" i="7" s="1"/>
  <c r="AB448" i="7" s="1"/>
  <c r="BH436" i="5"/>
  <c r="BK436" i="5"/>
  <c r="J537" i="7"/>
  <c r="Z537" i="7" s="1"/>
  <c r="AB537" i="7" s="1"/>
  <c r="BK525" i="5"/>
  <c r="BH525" i="5"/>
  <c r="H570" i="7"/>
  <c r="Z570" i="7" s="1"/>
  <c r="AB570" i="7" s="1"/>
  <c r="BK558" i="5"/>
  <c r="BH558" i="5"/>
  <c r="Y637" i="7"/>
  <c r="Y652" i="7"/>
  <c r="H295" i="7"/>
  <c r="Z295" i="7" s="1"/>
  <c r="AB295" i="7" s="1"/>
  <c r="BH283" i="5"/>
  <c r="BK283" i="5"/>
  <c r="H94" i="7"/>
  <c r="Z94" i="7" s="1"/>
  <c r="AB94" i="7" s="1"/>
  <c r="BK82" i="5"/>
  <c r="BH82" i="5"/>
  <c r="H141" i="7"/>
  <c r="Z141" i="7" s="1"/>
  <c r="AB141" i="7" s="1"/>
  <c r="BH129" i="5"/>
  <c r="BK129" i="5"/>
  <c r="H397" i="7"/>
  <c r="Z397" i="7" s="1"/>
  <c r="AB397" i="7" s="1"/>
  <c r="BH385" i="5"/>
  <c r="BK385" i="5"/>
  <c r="H226" i="7"/>
  <c r="Z226" i="7" s="1"/>
  <c r="AB226" i="7" s="1"/>
  <c r="BK214" i="5"/>
  <c r="BH214" i="5"/>
  <c r="H119" i="7"/>
  <c r="Z119" i="7" s="1"/>
  <c r="AB119" i="7" s="1"/>
  <c r="BH107" i="5"/>
  <c r="H341" i="7"/>
  <c r="Z341" i="7" s="1"/>
  <c r="AB341" i="7" s="1"/>
  <c r="BK329" i="5"/>
  <c r="BH329" i="5"/>
  <c r="H568" i="7"/>
  <c r="Z568" i="7" s="1"/>
  <c r="AB568" i="7" s="1"/>
  <c r="BK556" i="5"/>
  <c r="BK533" i="5"/>
  <c r="BH533" i="5"/>
  <c r="H561" i="7"/>
  <c r="Z561" i="7" s="1"/>
  <c r="AB561" i="7" s="1"/>
  <c r="BH549" i="5"/>
  <c r="BK549" i="5"/>
  <c r="J456" i="7"/>
  <c r="Z456" i="7" s="1"/>
  <c r="AB456" i="7" s="1"/>
  <c r="BK444" i="5"/>
  <c r="BH444" i="5"/>
  <c r="H517" i="7"/>
  <c r="BH505" i="5"/>
  <c r="H166" i="7"/>
  <c r="Z166" i="7" s="1"/>
  <c r="AB166" i="7" s="1"/>
  <c r="BH154" i="5"/>
  <c r="BK154" i="5"/>
  <c r="J360" i="7"/>
  <c r="Z360" i="7" s="1"/>
  <c r="AB360" i="7" s="1"/>
  <c r="BK348" i="5"/>
  <c r="BH348" i="5"/>
  <c r="BK428" i="5"/>
  <c r="BK491" i="5"/>
  <c r="BK583" i="5"/>
  <c r="Y234" i="7"/>
  <c r="Y252" i="7"/>
  <c r="Y201" i="7"/>
  <c r="Z169" i="7"/>
  <c r="AB169" i="7" s="1"/>
  <c r="H84" i="7"/>
  <c r="Z84" i="7" s="1"/>
  <c r="AB84" i="7" s="1"/>
  <c r="BH72" i="5"/>
  <c r="J511" i="7"/>
  <c r="Z511" i="7" s="1"/>
  <c r="AB511" i="7" s="1"/>
  <c r="BH499" i="5"/>
  <c r="BK499" i="5"/>
  <c r="J82" i="7"/>
  <c r="Z82" i="7" s="1"/>
  <c r="AB82" i="7" s="1"/>
  <c r="BK70" i="5"/>
  <c r="BH70" i="5"/>
  <c r="J56" i="7"/>
  <c r="Z56" i="7" s="1"/>
  <c r="AB56" i="7" s="1"/>
  <c r="BK44" i="5"/>
  <c r="BH44" i="5"/>
  <c r="H611" i="7"/>
  <c r="Z611" i="7" s="1"/>
  <c r="AB611" i="7" s="1"/>
  <c r="BH599" i="5"/>
  <c r="BK599" i="5"/>
  <c r="BK72" i="5"/>
  <c r="H580" i="7"/>
  <c r="Z580" i="7" s="1"/>
  <c r="AB580" i="7" s="1"/>
  <c r="BK568" i="5"/>
  <c r="BH568" i="5"/>
  <c r="H524" i="7"/>
  <c r="Z524" i="7" s="1"/>
  <c r="AB524" i="7" s="1"/>
  <c r="BH512" i="5"/>
  <c r="BK512" i="5"/>
  <c r="Z637" i="7"/>
  <c r="AB637" i="7" s="1"/>
  <c r="J503" i="7"/>
  <c r="Z503" i="7" s="1"/>
  <c r="AB503" i="7" s="1"/>
  <c r="Z103" i="7"/>
  <c r="AB103" i="7" s="1"/>
  <c r="Y77" i="7"/>
  <c r="Z595" i="7"/>
  <c r="AB595" i="7" s="1"/>
  <c r="Y210" i="7"/>
  <c r="Z517" i="7"/>
  <c r="AB517" i="7" s="1"/>
  <c r="J117" i="7"/>
  <c r="BH105" i="5"/>
  <c r="BK105" i="5"/>
  <c r="H465" i="7"/>
  <c r="Z465" i="7" s="1"/>
  <c r="AB465" i="7" s="1"/>
  <c r="BK453" i="5"/>
  <c r="BH453" i="5"/>
  <c r="BK494" i="5"/>
  <c r="J506" i="7"/>
  <c r="Z506" i="7" s="1"/>
  <c r="AB506" i="7" s="1"/>
  <c r="BH494" i="5"/>
  <c r="H557" i="7"/>
  <c r="Z557" i="7" s="1"/>
  <c r="AB557" i="7" s="1"/>
  <c r="BK545" i="5"/>
  <c r="BH545" i="5"/>
  <c r="J599" i="7"/>
  <c r="Z599" i="7" s="1"/>
  <c r="AB599" i="7" s="1"/>
  <c r="BH587" i="5"/>
  <c r="BK587" i="5"/>
  <c r="Z246" i="7"/>
  <c r="AB246" i="7" s="1"/>
  <c r="Z647" i="7"/>
  <c r="AB647" i="7" s="1"/>
  <c r="J229" i="7"/>
  <c r="Z229" i="7" s="1"/>
  <c r="AB229" i="7" s="1"/>
  <c r="BK217" i="5"/>
  <c r="BH217" i="5"/>
  <c r="J54" i="7"/>
  <c r="Z54" i="7" s="1"/>
  <c r="AB54" i="7" s="1"/>
  <c r="BH42" i="5"/>
  <c r="H265" i="7"/>
  <c r="Z265" i="7" s="1"/>
  <c r="AB265" i="7" s="1"/>
  <c r="BH253" i="5"/>
  <c r="BK253" i="5"/>
  <c r="H424" i="7"/>
  <c r="Z424" i="7" s="1"/>
  <c r="AB424" i="7" s="1"/>
  <c r="BK412" i="5"/>
  <c r="BH412" i="5"/>
  <c r="J522" i="7"/>
  <c r="Z522" i="7" s="1"/>
  <c r="AB522" i="7" s="1"/>
  <c r="BK510" i="5"/>
  <c r="BH510" i="5"/>
  <c r="H542" i="7"/>
  <c r="Z542" i="7" s="1"/>
  <c r="AB542" i="7" s="1"/>
  <c r="BH530" i="5"/>
  <c r="BK530" i="5"/>
  <c r="BK505" i="5"/>
  <c r="J489" i="7"/>
  <c r="Z489" i="7" s="1"/>
  <c r="AB489" i="7" s="1"/>
  <c r="BK477" i="5"/>
  <c r="BH477" i="5"/>
  <c r="BH560" i="5"/>
  <c r="J572" i="7"/>
  <c r="Z572" i="7" s="1"/>
  <c r="AB572" i="7" s="1"/>
  <c r="BK560" i="5"/>
  <c r="Y386" i="7"/>
  <c r="Y83" i="7"/>
  <c r="H602" i="7"/>
  <c r="Z602" i="7" s="1"/>
  <c r="AB602" i="7" s="1"/>
  <c r="Y117" i="7"/>
  <c r="J105" i="7"/>
  <c r="Z105" i="7" s="1"/>
  <c r="AB105" i="7" s="1"/>
  <c r="BH93" i="5"/>
  <c r="BK93" i="5"/>
  <c r="Y302" i="7"/>
  <c r="BH655" i="5"/>
  <c r="H321" i="7"/>
  <c r="Z321" i="7" s="1"/>
  <c r="AB321" i="7" s="1"/>
  <c r="BH309" i="5"/>
  <c r="BK309" i="5"/>
  <c r="H103" i="7"/>
  <c r="BH91" i="5"/>
  <c r="J358" i="7"/>
  <c r="Z358" i="7" s="1"/>
  <c r="AB358" i="7" s="1"/>
  <c r="BH346" i="5"/>
  <c r="BK346" i="5"/>
  <c r="J138" i="7"/>
  <c r="Z138" i="7" s="1"/>
  <c r="AB138" i="7" s="1"/>
  <c r="BK126" i="5"/>
  <c r="BH126" i="5"/>
  <c r="J260" i="7"/>
  <c r="Z260" i="7" s="1"/>
  <c r="AB260" i="7" s="1"/>
  <c r="BK248" i="5"/>
  <c r="BH248" i="5"/>
  <c r="J468" i="7"/>
  <c r="Z468" i="7" s="1"/>
  <c r="AB468" i="7" s="1"/>
  <c r="BH456" i="5"/>
  <c r="BK456" i="5"/>
  <c r="J510" i="7"/>
  <c r="Z510" i="7" s="1"/>
  <c r="AB510" i="7" s="1"/>
  <c r="BH498" i="5"/>
  <c r="BK498" i="5"/>
  <c r="J529" i="7"/>
  <c r="Z529" i="7" s="1"/>
  <c r="AB529" i="7" s="1"/>
  <c r="BK517" i="5"/>
  <c r="BH517" i="5"/>
  <c r="BH552" i="5"/>
  <c r="BK552" i="5"/>
  <c r="J564" i="7"/>
  <c r="Z564" i="7" s="1"/>
  <c r="AB564" i="7" s="1"/>
  <c r="H645" i="7"/>
  <c r="Z645" i="7" s="1"/>
  <c r="AB645" i="7" s="1"/>
  <c r="BH633" i="5"/>
  <c r="BK633" i="5"/>
  <c r="BH428" i="5"/>
  <c r="Y620" i="7"/>
  <c r="Y369" i="7"/>
  <c r="Y473" i="7"/>
  <c r="Z72" i="7"/>
  <c r="AB72" i="7" s="1"/>
  <c r="BH590" i="5"/>
  <c r="H47" i="7"/>
  <c r="Z47" i="7" s="1"/>
  <c r="AB47" i="7" s="1"/>
  <c r="BH35" i="5"/>
  <c r="BK35" i="5"/>
  <c r="Z117" i="7"/>
  <c r="AB117" i="7" s="1"/>
  <c r="H361" i="7"/>
  <c r="Z361" i="7" s="1"/>
  <c r="AB361" i="7" s="1"/>
  <c r="BH349" i="5"/>
  <c r="BK349" i="5"/>
  <c r="BK655" i="5"/>
  <c r="H449" i="7"/>
  <c r="Z449" i="7" s="1"/>
  <c r="AB449" i="7" s="1"/>
  <c r="BK437" i="5"/>
  <c r="BH437" i="5"/>
  <c r="J635" i="7"/>
  <c r="Z635" i="7" s="1"/>
  <c r="AB635" i="7" s="1"/>
  <c r="BK623" i="5"/>
  <c r="H99" i="7"/>
  <c r="Z99" i="7" s="1"/>
  <c r="AB99" i="7" s="1"/>
  <c r="BH87" i="5"/>
  <c r="BK87" i="5"/>
  <c r="BH469" i="5"/>
  <c r="BK469" i="5"/>
  <c r="J481" i="7"/>
  <c r="Z481" i="7" s="1"/>
  <c r="AB481" i="7" s="1"/>
  <c r="H588" i="7"/>
  <c r="Z588" i="7" s="1"/>
  <c r="AB588" i="7" s="1"/>
  <c r="BK576" i="5"/>
  <c r="BH576" i="5"/>
  <c r="J623" i="7"/>
  <c r="Z623" i="7" s="1"/>
  <c r="AB623" i="7" s="1"/>
  <c r="BK611" i="5"/>
  <c r="J380" i="7"/>
  <c r="Z380" i="7" s="1"/>
  <c r="AB380" i="7" s="1"/>
  <c r="BH368" i="5"/>
  <c r="BK368" i="5"/>
  <c r="I18" i="7"/>
  <c r="N5" i="5"/>
  <c r="O6" i="5"/>
  <c r="J18" i="7" s="1"/>
  <c r="BJ6" i="5"/>
  <c r="BG6" i="5"/>
  <c r="V5" i="5"/>
  <c r="W6" i="5"/>
  <c r="K18" i="7"/>
  <c r="K17" i="7" s="1"/>
  <c r="Y412" i="7"/>
  <c r="Y224" i="7"/>
  <c r="Y270" i="7"/>
  <c r="H198" i="7"/>
  <c r="Z198" i="7" s="1"/>
  <c r="AB198" i="7" s="1"/>
  <c r="BH186" i="5"/>
  <c r="BK186" i="5"/>
  <c r="J365" i="7"/>
  <c r="BK353" i="5"/>
  <c r="BH353" i="5"/>
  <c r="H474" i="7"/>
  <c r="Z474" i="7" s="1"/>
  <c r="AB474" i="7" s="1"/>
  <c r="BH462" i="5"/>
  <c r="BK462" i="5"/>
  <c r="J632" i="7"/>
  <c r="Z632" i="7" s="1"/>
  <c r="AB632" i="7" s="1"/>
  <c r="BK620" i="5"/>
  <c r="BH620" i="5"/>
  <c r="H220" i="7"/>
  <c r="Z220" i="7" s="1"/>
  <c r="AB220" i="7" s="1"/>
  <c r="BH208" i="5"/>
  <c r="BK208" i="5"/>
  <c r="J249" i="7"/>
  <c r="Z249" i="7" s="1"/>
  <c r="AB249" i="7" s="1"/>
  <c r="BK237" i="5"/>
  <c r="BH237" i="5"/>
  <c r="H196" i="7"/>
  <c r="Z196" i="7" s="1"/>
  <c r="AB196" i="7" s="1"/>
  <c r="BH184" i="5"/>
  <c r="BK184" i="5"/>
  <c r="J633" i="7"/>
  <c r="Z633" i="7" s="1"/>
  <c r="AB633" i="7" s="1"/>
  <c r="BK621" i="5"/>
  <c r="BH621" i="5"/>
  <c r="BK652" i="5"/>
  <c r="J664" i="7"/>
  <c r="Z664" i="7" s="1"/>
  <c r="AB664" i="7" s="1"/>
  <c r="BH652" i="5"/>
  <c r="J278" i="7"/>
  <c r="Z278" i="7" s="1"/>
  <c r="AB278" i="7" s="1"/>
  <c r="BH266" i="5"/>
  <c r="BK266" i="5"/>
  <c r="H519" i="7"/>
  <c r="Z519" i="7" s="1"/>
  <c r="AB519" i="7" s="1"/>
  <c r="BK507" i="5"/>
  <c r="BH507" i="5"/>
  <c r="H183" i="7"/>
  <c r="Z183" i="7" s="1"/>
  <c r="AB183" i="7" s="1"/>
  <c r="BH171" i="5"/>
  <c r="BK171" i="5"/>
  <c r="H115" i="7"/>
  <c r="Z115" i="7" s="1"/>
  <c r="AB115" i="7" s="1"/>
  <c r="BK103" i="5"/>
  <c r="BH103" i="5"/>
  <c r="J367" i="7"/>
  <c r="Z367" i="7" s="1"/>
  <c r="AB367" i="7" s="1"/>
  <c r="BK355" i="5"/>
  <c r="BH355" i="5"/>
  <c r="J20" i="7"/>
  <c r="Z20" i="7" s="1"/>
  <c r="AB20" i="7" s="1"/>
  <c r="BH8" i="5"/>
  <c r="BK8" i="5"/>
  <c r="H338" i="7"/>
  <c r="Z338" i="7" s="1"/>
  <c r="AB338" i="7" s="1"/>
  <c r="BK326" i="5"/>
  <c r="BH326" i="5"/>
  <c r="J384" i="7"/>
  <c r="Z384" i="7" s="1"/>
  <c r="AB384" i="7" s="1"/>
  <c r="BK372" i="5"/>
  <c r="J613" i="7"/>
  <c r="Z613" i="7" s="1"/>
  <c r="AB613" i="7" s="1"/>
  <c r="BH601" i="5"/>
  <c r="BK601" i="5"/>
  <c r="J347" i="7"/>
  <c r="Z347" i="7" s="1"/>
  <c r="AB347" i="7" s="1"/>
  <c r="BK335" i="5"/>
  <c r="BH335" i="5"/>
  <c r="H464" i="7"/>
  <c r="Z464" i="7" s="1"/>
  <c r="AB464" i="7" s="1"/>
  <c r="BK452" i="5"/>
  <c r="BH452" i="5"/>
  <c r="J53" i="7"/>
  <c r="Z53" i="7" s="1"/>
  <c r="AB53" i="7" s="1"/>
  <c r="BK41" i="5"/>
  <c r="BH41" i="5"/>
  <c r="J626" i="7"/>
  <c r="Z626" i="7" s="1"/>
  <c r="AB626" i="7" s="1"/>
  <c r="BH614" i="5"/>
  <c r="BK614" i="5"/>
  <c r="H116" i="7"/>
  <c r="Z116" i="7" s="1"/>
  <c r="AB116" i="7" s="1"/>
  <c r="BH104" i="5"/>
  <c r="BK104" i="5"/>
  <c r="J159" i="7"/>
  <c r="Z159" i="7" s="1"/>
  <c r="AB159" i="7" s="1"/>
  <c r="BH147" i="5"/>
  <c r="BK147" i="5"/>
  <c r="H374" i="7"/>
  <c r="Z374" i="7" s="1"/>
  <c r="AB374" i="7" s="1"/>
  <c r="BK362" i="5"/>
  <c r="BH362" i="5"/>
  <c r="J657" i="7"/>
  <c r="Z657" i="7" s="1"/>
  <c r="AB657" i="7" s="1"/>
  <c r="BK645" i="5"/>
  <c r="BH645" i="5"/>
  <c r="BH387" i="5"/>
  <c r="BK100" i="5"/>
  <c r="BH487" i="5"/>
  <c r="H25" i="7"/>
  <c r="Z25" i="7" s="1"/>
  <c r="AB25" i="7" s="1"/>
  <c r="BH13" i="5"/>
  <c r="BK13" i="5"/>
  <c r="J26" i="7"/>
  <c r="Z26" i="7" s="1"/>
  <c r="AB26" i="7" s="1"/>
  <c r="BK14" i="5"/>
  <c r="BH14" i="5"/>
  <c r="H357" i="7"/>
  <c r="Z357" i="7" s="1"/>
  <c r="AB357" i="7" s="1"/>
  <c r="BK345" i="5"/>
  <c r="BH345" i="5"/>
  <c r="J457" i="7"/>
  <c r="Z457" i="7" s="1"/>
  <c r="AB457" i="7" s="1"/>
  <c r="BK445" i="5"/>
  <c r="BH445" i="5"/>
  <c r="H607" i="7"/>
  <c r="Z607" i="7" s="1"/>
  <c r="AB607" i="7" s="1"/>
  <c r="BH595" i="5"/>
  <c r="BK595" i="5"/>
  <c r="J544" i="7"/>
  <c r="Z544" i="7" s="1"/>
  <c r="AB544" i="7" s="1"/>
  <c r="BK532" i="5"/>
  <c r="BH532" i="5"/>
  <c r="H392" i="7"/>
  <c r="Z392" i="7" s="1"/>
  <c r="AB392" i="7" s="1"/>
  <c r="BK380" i="5"/>
  <c r="BH380" i="5"/>
  <c r="H31" i="7"/>
  <c r="Z31" i="7" s="1"/>
  <c r="AB31" i="7" s="1"/>
  <c r="BH19" i="5"/>
  <c r="BK19" i="5"/>
  <c r="J514" i="7"/>
  <c r="Z514" i="7" s="1"/>
  <c r="AB514" i="7" s="1"/>
  <c r="BH502" i="5"/>
  <c r="BK502" i="5"/>
  <c r="BH60" i="5"/>
  <c r="J646" i="7"/>
  <c r="Z646" i="7" s="1"/>
  <c r="AB646" i="7" s="1"/>
  <c r="BH634" i="5"/>
  <c r="BK634" i="5"/>
  <c r="BK387" i="5"/>
  <c r="J187" i="7"/>
  <c r="Z187" i="7" s="1"/>
  <c r="AB187" i="7" s="1"/>
  <c r="BH175" i="5"/>
  <c r="BK175" i="5"/>
  <c r="BH100" i="5"/>
  <c r="J499" i="7"/>
  <c r="Z499" i="7" s="1"/>
  <c r="AB499" i="7" s="1"/>
  <c r="BH234" i="5"/>
  <c r="Y500" i="7"/>
  <c r="Y546" i="7"/>
  <c r="H125" i="7"/>
  <c r="Z125" i="7" s="1"/>
  <c r="AB125" i="7" s="1"/>
  <c r="BH113" i="5"/>
  <c r="BK113" i="5"/>
  <c r="H390" i="7"/>
  <c r="Z390" i="7" s="1"/>
  <c r="AB390" i="7" s="1"/>
  <c r="BK378" i="5"/>
  <c r="H539" i="7"/>
  <c r="Z539" i="7" s="1"/>
  <c r="AB539" i="7" s="1"/>
  <c r="BH527" i="5"/>
  <c r="BK527" i="5"/>
  <c r="J60" i="7"/>
  <c r="Z60" i="7" s="1"/>
  <c r="AB60" i="7" s="1"/>
  <c r="BH48" i="5"/>
  <c r="BK48" i="5"/>
  <c r="BK60" i="5"/>
  <c r="BK406" i="5"/>
  <c r="Z112" i="7"/>
  <c r="AB112" i="7" s="1"/>
  <c r="BK234" i="5"/>
  <c r="Y433" i="7"/>
  <c r="J221" i="7"/>
  <c r="Z221" i="7" s="1"/>
  <c r="AB221" i="7" s="1"/>
  <c r="BH209" i="5"/>
  <c r="BK209" i="5"/>
  <c r="H546" i="7"/>
  <c r="BK534" i="5"/>
  <c r="H452" i="7"/>
  <c r="Z452" i="7" s="1"/>
  <c r="AB452" i="7" s="1"/>
  <c r="BK440" i="5"/>
  <c r="BH440" i="5"/>
  <c r="J604" i="7"/>
  <c r="Z604" i="7" s="1"/>
  <c r="AB604" i="7" s="1"/>
  <c r="BK592" i="5"/>
  <c r="BH592" i="5"/>
  <c r="H569" i="7"/>
  <c r="Z569" i="7" s="1"/>
  <c r="AB569" i="7" s="1"/>
  <c r="BH557" i="5"/>
  <c r="BK557" i="5"/>
  <c r="J205" i="7"/>
  <c r="Z205" i="7" s="1"/>
  <c r="AB205" i="7" s="1"/>
  <c r="BK193" i="5"/>
  <c r="BH193" i="5"/>
  <c r="H375" i="7"/>
  <c r="Z375" i="7" s="1"/>
  <c r="AB375" i="7" s="1"/>
  <c r="BK363" i="5"/>
  <c r="BH363" i="5"/>
  <c r="H192" i="7"/>
  <c r="Z192" i="7" s="1"/>
  <c r="AB192" i="7" s="1"/>
  <c r="BK180" i="5"/>
  <c r="BH180" i="5"/>
  <c r="J130" i="7"/>
  <c r="Z130" i="7" s="1"/>
  <c r="AB130" i="7" s="1"/>
  <c r="BH118" i="5"/>
  <c r="BK118" i="5"/>
  <c r="Y371" i="7"/>
  <c r="Z549" i="7"/>
  <c r="AB549" i="7" s="1"/>
  <c r="H97" i="7"/>
  <c r="Z97" i="7" s="1"/>
  <c r="AB97" i="7" s="1"/>
  <c r="BK85" i="5"/>
  <c r="BH85" i="5"/>
  <c r="H364" i="7"/>
  <c r="Z364" i="7" s="1"/>
  <c r="AB364" i="7" s="1"/>
  <c r="BH352" i="5"/>
  <c r="J521" i="7"/>
  <c r="Z521" i="7" s="1"/>
  <c r="AB521" i="7" s="1"/>
  <c r="BH509" i="5"/>
  <c r="BK509" i="5"/>
  <c r="H292" i="7"/>
  <c r="Z292" i="7" s="1"/>
  <c r="AB292" i="7" s="1"/>
  <c r="BH280" i="5"/>
  <c r="H329" i="7"/>
  <c r="Z329" i="7" s="1"/>
  <c r="AB329" i="7" s="1"/>
  <c r="BH317" i="5"/>
  <c r="BK317" i="5"/>
  <c r="Z365" i="7"/>
  <c r="AB365" i="7" s="1"/>
  <c r="J331" i="7"/>
  <c r="Z331" i="7" s="1"/>
  <c r="AB331" i="7" s="1"/>
  <c r="BH319" i="5"/>
  <c r="BH406" i="5"/>
  <c r="BH636" i="5"/>
  <c r="J648" i="7"/>
  <c r="Z648" i="7" s="1"/>
  <c r="AB648" i="7" s="1"/>
  <c r="BK636" i="5"/>
  <c r="Z546" i="7"/>
  <c r="AB546" i="7" s="1"/>
  <c r="Y438" i="7"/>
  <c r="H172" i="7"/>
  <c r="Z172" i="7" s="1"/>
  <c r="AB172" i="7" s="1"/>
  <c r="BH160" i="5"/>
  <c r="BK160" i="5"/>
  <c r="J413" i="7"/>
  <c r="Z413" i="7" s="1"/>
  <c r="AB413" i="7" s="1"/>
  <c r="BK401" i="5"/>
  <c r="BH401" i="5"/>
  <c r="J208" i="7"/>
  <c r="Z208" i="7" s="1"/>
  <c r="AB208" i="7" s="1"/>
  <c r="BH196" i="5"/>
  <c r="H206" i="7"/>
  <c r="Z206" i="7" s="1"/>
  <c r="AB206" i="7" s="1"/>
  <c r="BH194" i="5"/>
  <c r="BK194" i="5"/>
  <c r="J659" i="7"/>
  <c r="Z659" i="7" s="1"/>
  <c r="AB659" i="7" s="1"/>
  <c r="BH647" i="5"/>
  <c r="BK647" i="5"/>
  <c r="J550" i="7"/>
  <c r="Z550" i="7" s="1"/>
  <c r="AB550" i="7" s="1"/>
  <c r="BH538" i="5"/>
  <c r="BK538" i="5"/>
  <c r="Y365" i="7"/>
  <c r="H388" i="7"/>
  <c r="Z388" i="7" s="1"/>
  <c r="AB388" i="7" s="1"/>
  <c r="BK376" i="5"/>
  <c r="BH376" i="5"/>
  <c r="H610" i="7"/>
  <c r="Z610" i="7" s="1"/>
  <c r="AB610" i="7" s="1"/>
  <c r="BH598" i="5"/>
  <c r="BK598" i="5"/>
  <c r="J454" i="7"/>
  <c r="Z454" i="7" s="1"/>
  <c r="AB454" i="7" s="1"/>
  <c r="BH442" i="5"/>
  <c r="BK442" i="5"/>
  <c r="H28" i="7"/>
  <c r="Z28" i="7" s="1"/>
  <c r="AB28" i="7" s="1"/>
  <c r="BH16" i="5"/>
  <c r="BK16" i="5"/>
  <c r="H269" i="7"/>
  <c r="Z269" i="7" s="1"/>
  <c r="AB269" i="7" s="1"/>
  <c r="BH257" i="5"/>
  <c r="BK257" i="5"/>
  <c r="H134" i="7"/>
  <c r="Z134" i="7" s="1"/>
  <c r="AB134" i="7" s="1"/>
  <c r="BK122" i="5"/>
  <c r="BH122" i="5"/>
  <c r="J476" i="7"/>
  <c r="Z476" i="7" s="1"/>
  <c r="AB476" i="7" s="1"/>
  <c r="BK464" i="5"/>
  <c r="BH464" i="5"/>
  <c r="H123" i="7"/>
  <c r="Z123" i="7" s="1"/>
  <c r="AB123" i="7" s="1"/>
  <c r="BK111" i="5"/>
  <c r="BH111" i="5"/>
  <c r="H393" i="7"/>
  <c r="Z393" i="7" s="1"/>
  <c r="AB393" i="7" s="1"/>
  <c r="BK381" i="5"/>
  <c r="BH381" i="5"/>
  <c r="J252" i="7"/>
  <c r="Z252" i="7" s="1"/>
  <c r="AB252" i="7" s="1"/>
  <c r="BH240" i="5"/>
  <c r="BK240" i="5"/>
  <c r="J81" i="7"/>
  <c r="BK69" i="5"/>
  <c r="BH69" i="5"/>
  <c r="H346" i="7"/>
  <c r="Z346" i="7" s="1"/>
  <c r="AB346" i="7" s="1"/>
  <c r="BK334" i="5"/>
  <c r="BH334" i="5"/>
  <c r="J153" i="7"/>
  <c r="Z153" i="7" s="1"/>
  <c r="AB153" i="7" s="1"/>
  <c r="BK141" i="5"/>
  <c r="BH141" i="5"/>
  <c r="J164" i="7"/>
  <c r="Z164" i="7" s="1"/>
  <c r="AB164" i="7" s="1"/>
  <c r="BK152" i="5"/>
  <c r="BH152" i="5"/>
  <c r="BH657" i="5"/>
  <c r="BK657" i="5"/>
  <c r="J661" i="7"/>
  <c r="Z661" i="7" s="1"/>
  <c r="AB661" i="7" s="1"/>
  <c r="BK649" i="5"/>
  <c r="BH649" i="5"/>
  <c r="J186" i="7"/>
  <c r="Z186" i="7" s="1"/>
  <c r="AB186" i="7" s="1"/>
  <c r="BH174" i="5"/>
  <c r="BK174" i="5"/>
  <c r="J495" i="7"/>
  <c r="Z495" i="7" s="1"/>
  <c r="AB495" i="7" s="1"/>
  <c r="BH483" i="5"/>
  <c r="BK483" i="5"/>
  <c r="H534" i="7"/>
  <c r="Z534" i="7" s="1"/>
  <c r="AB534" i="7" s="1"/>
  <c r="BH522" i="5"/>
  <c r="BK522" i="5"/>
  <c r="J436" i="7"/>
  <c r="Z436" i="7" s="1"/>
  <c r="AB436" i="7" s="1"/>
  <c r="BK424" i="5"/>
  <c r="BH424" i="5"/>
  <c r="H168" i="7"/>
  <c r="Z168" i="7" s="1"/>
  <c r="AB168" i="7" s="1"/>
  <c r="BH156" i="5"/>
  <c r="BK156" i="5"/>
  <c r="J201" i="7"/>
  <c r="Z201" i="7" s="1"/>
  <c r="AB201" i="7" s="1"/>
  <c r="BH189" i="5"/>
  <c r="BK189" i="5"/>
  <c r="J530" i="7"/>
  <c r="Z530" i="7" s="1"/>
  <c r="AB530" i="7" s="1"/>
  <c r="BH518" i="5"/>
  <c r="BK518" i="5"/>
  <c r="J274" i="7"/>
  <c r="Z274" i="7" s="1"/>
  <c r="AB274" i="7" s="1"/>
  <c r="BH262" i="5"/>
  <c r="BK262" i="5"/>
  <c r="H594" i="7"/>
  <c r="Z594" i="7" s="1"/>
  <c r="AB594" i="7" s="1"/>
  <c r="BH582" i="5"/>
  <c r="BK582" i="5"/>
  <c r="J233" i="7"/>
  <c r="Z233" i="7" s="1"/>
  <c r="AB233" i="7" s="1"/>
  <c r="BK221" i="5"/>
  <c r="BH221" i="5"/>
  <c r="H403" i="7"/>
  <c r="Z403" i="7" s="1"/>
  <c r="AB403" i="7" s="1"/>
  <c r="BK391" i="5"/>
  <c r="BH391" i="5"/>
  <c r="J473" i="7"/>
  <c r="Z473" i="7" s="1"/>
  <c r="AB473" i="7" s="1"/>
  <c r="BH461" i="5"/>
  <c r="BK461" i="5"/>
  <c r="J407" i="7"/>
  <c r="Z407" i="7" s="1"/>
  <c r="AB407" i="7" s="1"/>
  <c r="BK395" i="5"/>
  <c r="H111" i="7"/>
  <c r="Z111" i="7" s="1"/>
  <c r="AB111" i="7" s="1"/>
  <c r="BK99" i="5"/>
  <c r="BH99" i="5"/>
  <c r="Y368" i="7"/>
  <c r="H58" i="7"/>
  <c r="Z58" i="7" s="1"/>
  <c r="AB58" i="7" s="1"/>
  <c r="BK46" i="5"/>
  <c r="BH46" i="5"/>
  <c r="J308" i="7"/>
  <c r="BK296" i="5"/>
  <c r="BH296" i="5"/>
  <c r="J36" i="7"/>
  <c r="Z36" i="7" s="1"/>
  <c r="AB36" i="7" s="1"/>
  <c r="BK24" i="5"/>
  <c r="BH24" i="5"/>
  <c r="H309" i="7"/>
  <c r="Z309" i="7" s="1"/>
  <c r="AB309" i="7" s="1"/>
  <c r="BH297" i="5"/>
  <c r="H51" i="7"/>
  <c r="Z51" i="7" s="1"/>
  <c r="AB51" i="7" s="1"/>
  <c r="BK39" i="5"/>
  <c r="BH39" i="5"/>
  <c r="H579" i="7"/>
  <c r="Z579" i="7" s="1"/>
  <c r="AB579" i="7" s="1"/>
  <c r="BK567" i="5"/>
  <c r="BH567" i="5"/>
  <c r="H282" i="7"/>
  <c r="Z282" i="7" s="1"/>
  <c r="AB282" i="7" s="1"/>
  <c r="BK270" i="5"/>
  <c r="BH270" i="5"/>
  <c r="H386" i="7"/>
  <c r="Z386" i="7" s="1"/>
  <c r="AB386" i="7" s="1"/>
  <c r="BH374" i="5"/>
  <c r="BK374" i="5"/>
  <c r="H531" i="7"/>
  <c r="Z531" i="7" s="1"/>
  <c r="AB531" i="7" s="1"/>
  <c r="BH519" i="5"/>
  <c r="BK519" i="5"/>
  <c r="J404" i="7"/>
  <c r="Z404" i="7" s="1"/>
  <c r="AB404" i="7" s="1"/>
  <c r="BH392" i="5"/>
  <c r="BK392" i="5"/>
  <c r="H558" i="7"/>
  <c r="BH546" i="5"/>
  <c r="H532" i="7"/>
  <c r="Z532" i="7" s="1"/>
  <c r="AB532" i="7" s="1"/>
  <c r="BK520" i="5"/>
  <c r="BH520" i="5"/>
  <c r="BK546" i="5"/>
  <c r="J622" i="7"/>
  <c r="Z622" i="7" s="1"/>
  <c r="AB622" i="7" s="1"/>
  <c r="BK610" i="5"/>
  <c r="BH610" i="5"/>
  <c r="J515" i="7"/>
  <c r="Z515" i="7" s="1"/>
  <c r="AB515" i="7" s="1"/>
  <c r="BK503" i="5"/>
  <c r="J167" i="7"/>
  <c r="Z167" i="7" s="1"/>
  <c r="AB167" i="7" s="1"/>
  <c r="BK155" i="5"/>
  <c r="BH155" i="5"/>
  <c r="J232" i="7"/>
  <c r="Z232" i="7" s="1"/>
  <c r="AB232" i="7" s="1"/>
  <c r="BH220" i="5"/>
  <c r="BK220" i="5"/>
  <c r="BH535" i="5"/>
  <c r="J547" i="7"/>
  <c r="BH395" i="5"/>
  <c r="H488" i="7"/>
  <c r="Z488" i="7" s="1"/>
  <c r="AB488" i="7" s="1"/>
  <c r="BH476" i="5"/>
  <c r="BK476" i="5"/>
  <c r="H50" i="7"/>
  <c r="Z50" i="7" s="1"/>
  <c r="AB50" i="7" s="1"/>
  <c r="BK38" i="5"/>
  <c r="BH38" i="5"/>
  <c r="H562" i="7"/>
  <c r="BK550" i="5"/>
  <c r="H158" i="7"/>
  <c r="Z158" i="7" s="1"/>
  <c r="AB158" i="7" s="1"/>
  <c r="BH146" i="5"/>
  <c r="BK146" i="5"/>
  <c r="H45" i="7"/>
  <c r="Z45" i="7" s="1"/>
  <c r="AB45" i="7" s="1"/>
  <c r="BH33" i="5"/>
  <c r="BK33" i="5"/>
  <c r="H300" i="7"/>
  <c r="Z300" i="7" s="1"/>
  <c r="AB300" i="7" s="1"/>
  <c r="BK288" i="5"/>
  <c r="BH288" i="5"/>
  <c r="J39" i="7"/>
  <c r="Z39" i="7" s="1"/>
  <c r="AB39" i="7" s="1"/>
  <c r="BK27" i="5"/>
  <c r="BH27" i="5"/>
  <c r="H327" i="7"/>
  <c r="Z327" i="7" s="1"/>
  <c r="AB327" i="7" s="1"/>
  <c r="BH315" i="5"/>
  <c r="BK315" i="5"/>
  <c r="J239" i="7"/>
  <c r="Z239" i="7" s="1"/>
  <c r="AB239" i="7" s="1"/>
  <c r="BH227" i="5"/>
  <c r="BK227" i="5"/>
  <c r="H587" i="7"/>
  <c r="Z587" i="7" s="1"/>
  <c r="AB587" i="7" s="1"/>
  <c r="BH575" i="5"/>
  <c r="BK575" i="5"/>
  <c r="H30" i="7"/>
  <c r="Z30" i="7" s="1"/>
  <c r="AB30" i="7" s="1"/>
  <c r="BH18" i="5"/>
  <c r="BK18" i="5"/>
  <c r="BH460" i="5"/>
  <c r="H472" i="7"/>
  <c r="Z472" i="7" s="1"/>
  <c r="AB472" i="7" s="1"/>
  <c r="BK460" i="5"/>
  <c r="J80" i="7"/>
  <c r="Z80" i="7" s="1"/>
  <c r="AB80" i="7" s="1"/>
  <c r="BH68" i="5"/>
  <c r="BK68" i="5"/>
  <c r="J224" i="7"/>
  <c r="Z224" i="7" s="1"/>
  <c r="AB224" i="7" s="1"/>
  <c r="BK212" i="5"/>
  <c r="BH212" i="5"/>
  <c r="H284" i="7"/>
  <c r="Z284" i="7" s="1"/>
  <c r="AB284" i="7" s="1"/>
  <c r="BK272" i="5"/>
  <c r="BH272" i="5"/>
  <c r="H438" i="7"/>
  <c r="Z438" i="7" s="1"/>
  <c r="AB438" i="7" s="1"/>
  <c r="BH426" i="5"/>
  <c r="BK426" i="5"/>
  <c r="H463" i="7"/>
  <c r="Z463" i="7" s="1"/>
  <c r="AB463" i="7" s="1"/>
  <c r="BH451" i="5"/>
  <c r="BK451" i="5"/>
  <c r="H487" i="7"/>
  <c r="Z487" i="7" s="1"/>
  <c r="AB487" i="7" s="1"/>
  <c r="BH475" i="5"/>
  <c r="BK475" i="5"/>
  <c r="H525" i="7"/>
  <c r="Z525" i="7" s="1"/>
  <c r="AB525" i="7" s="1"/>
  <c r="BK513" i="5"/>
  <c r="BH513" i="5"/>
  <c r="Z558" i="7"/>
  <c r="AB558" i="7" s="1"/>
  <c r="J629" i="7"/>
  <c r="Z629" i="7" s="1"/>
  <c r="AB629" i="7" s="1"/>
  <c r="BH617" i="5"/>
  <c r="BK617" i="5"/>
  <c r="H381" i="7"/>
  <c r="Z381" i="7" s="1"/>
  <c r="AB381" i="7" s="1"/>
  <c r="BH369" i="5"/>
  <c r="BK369" i="5"/>
  <c r="J48" i="7"/>
  <c r="Z48" i="7" s="1"/>
  <c r="AB48" i="7" s="1"/>
  <c r="BK36" i="5"/>
  <c r="BH36" i="5"/>
  <c r="J362" i="7"/>
  <c r="Z362" i="7" s="1"/>
  <c r="AB362" i="7" s="1"/>
  <c r="BK350" i="5"/>
  <c r="BH350" i="5"/>
  <c r="H62" i="7"/>
  <c r="Z62" i="7" s="1"/>
  <c r="AB62" i="7" s="1"/>
  <c r="BK50" i="5"/>
  <c r="BH50" i="5"/>
  <c r="J234" i="7"/>
  <c r="Z234" i="7" s="1"/>
  <c r="AB234" i="7" s="1"/>
  <c r="BK222" i="5"/>
  <c r="BH222" i="5"/>
  <c r="H37" i="7"/>
  <c r="Z37" i="7" s="1"/>
  <c r="AB37" i="7" s="1"/>
  <c r="BH25" i="5"/>
  <c r="BK25" i="5"/>
  <c r="H190" i="7"/>
  <c r="Z190" i="7" s="1"/>
  <c r="AB190" i="7" s="1"/>
  <c r="BK178" i="5"/>
  <c r="BH178" i="5"/>
  <c r="H311" i="7"/>
  <c r="Z311" i="7" s="1"/>
  <c r="AB311" i="7" s="1"/>
  <c r="BK299" i="5"/>
  <c r="J245" i="7"/>
  <c r="Z245" i="7" s="1"/>
  <c r="AB245" i="7" s="1"/>
  <c r="BK233" i="5"/>
  <c r="BH233" i="5"/>
  <c r="J285" i="7"/>
  <c r="Z285" i="7" s="1"/>
  <c r="AB285" i="7" s="1"/>
  <c r="BH273" i="5"/>
  <c r="BK273" i="5"/>
  <c r="H35" i="7"/>
  <c r="Z35" i="7" s="1"/>
  <c r="AB35" i="7" s="1"/>
  <c r="BH23" i="5"/>
  <c r="BK23" i="5"/>
  <c r="BK535" i="5"/>
  <c r="J243" i="7"/>
  <c r="Z243" i="7" s="1"/>
  <c r="AB243" i="7" s="1"/>
  <c r="BK231" i="5"/>
  <c r="BH231" i="5"/>
  <c r="J593" i="7"/>
  <c r="Z593" i="7" s="1"/>
  <c r="AB593" i="7" s="1"/>
  <c r="BH581" i="5"/>
  <c r="BK581" i="5"/>
  <c r="J334" i="7"/>
  <c r="Z334" i="7" s="1"/>
  <c r="AB334" i="7" s="1"/>
  <c r="BH322" i="5"/>
  <c r="BK322" i="5"/>
  <c r="J467" i="7"/>
  <c r="Z467" i="7" s="1"/>
  <c r="AB467" i="7" s="1"/>
  <c r="BH455" i="5"/>
  <c r="BK455" i="5"/>
  <c r="H129" i="7"/>
  <c r="Z129" i="7" s="1"/>
  <c r="AB129" i="7" s="1"/>
  <c r="BK117" i="5"/>
  <c r="BH117" i="5"/>
  <c r="H433" i="7"/>
  <c r="Z433" i="7" s="1"/>
  <c r="AB433" i="7" s="1"/>
  <c r="BH421" i="5"/>
  <c r="BK421" i="5"/>
  <c r="H412" i="7"/>
  <c r="Z412" i="7" s="1"/>
  <c r="AB412" i="7" s="1"/>
  <c r="BH400" i="5"/>
  <c r="BK400" i="5"/>
  <c r="H113" i="7"/>
  <c r="Z113" i="7" s="1"/>
  <c r="AB113" i="7" s="1"/>
  <c r="BH101" i="5"/>
  <c r="BK101" i="5"/>
  <c r="H210" i="7"/>
  <c r="Z210" i="7" s="1"/>
  <c r="AB210" i="7" s="1"/>
  <c r="BH198" i="5"/>
  <c r="BK198" i="5"/>
  <c r="H230" i="7"/>
  <c r="Z230" i="7" s="1"/>
  <c r="AB230" i="7" s="1"/>
  <c r="BK218" i="5"/>
  <c r="BH218" i="5"/>
  <c r="Y126" i="7"/>
  <c r="BK484" i="5"/>
  <c r="J61" i="7"/>
  <c r="Z61" i="7" s="1"/>
  <c r="AB61" i="7" s="1"/>
  <c r="BK49" i="5"/>
  <c r="BH49" i="5"/>
  <c r="J400" i="7"/>
  <c r="Z400" i="7" s="1"/>
  <c r="AB400" i="7" s="1"/>
  <c r="BK388" i="5"/>
  <c r="BH388" i="5"/>
  <c r="H124" i="7"/>
  <c r="Z124" i="7" s="1"/>
  <c r="AB124" i="7" s="1"/>
  <c r="BH112" i="5"/>
  <c r="BK112" i="5"/>
  <c r="Y308" i="7"/>
  <c r="H46" i="7"/>
  <c r="Z46" i="7" s="1"/>
  <c r="AB46" i="7" s="1"/>
  <c r="BK34" i="5"/>
  <c r="BH34" i="5"/>
  <c r="H73" i="7"/>
  <c r="Z73" i="7" s="1"/>
  <c r="AB73" i="7" s="1"/>
  <c r="BK61" i="5"/>
  <c r="H89" i="7"/>
  <c r="Z89" i="7" s="1"/>
  <c r="AB89" i="7" s="1"/>
  <c r="BH77" i="5"/>
  <c r="BK77" i="5"/>
  <c r="Y81" i="7"/>
  <c r="H301" i="7"/>
  <c r="Z301" i="7" s="1"/>
  <c r="AB301" i="7" s="1"/>
  <c r="BK289" i="5"/>
  <c r="BH289" i="5"/>
  <c r="J455" i="7"/>
  <c r="Z455" i="7" s="1"/>
  <c r="AB455" i="7" s="1"/>
  <c r="BH443" i="5"/>
  <c r="BK443" i="5"/>
  <c r="H231" i="7"/>
  <c r="Z231" i="7" s="1"/>
  <c r="AB231" i="7" s="1"/>
  <c r="BK219" i="5"/>
  <c r="BH219" i="5"/>
  <c r="H293" i="7"/>
  <c r="Z293" i="7" s="1"/>
  <c r="AB293" i="7" s="1"/>
  <c r="BK281" i="5"/>
  <c r="BH281" i="5"/>
  <c r="H71" i="7"/>
  <c r="Z71" i="7" s="1"/>
  <c r="AB71" i="7" s="1"/>
  <c r="BK59" i="5"/>
  <c r="BH59" i="5"/>
  <c r="H500" i="7"/>
  <c r="Z500" i="7" s="1"/>
  <c r="AB500" i="7" s="1"/>
  <c r="BK488" i="5"/>
  <c r="BH488" i="5"/>
  <c r="H264" i="7"/>
  <c r="Z264" i="7" s="1"/>
  <c r="AB264" i="7" s="1"/>
  <c r="BH252" i="5"/>
  <c r="BK252" i="5"/>
  <c r="H583" i="7"/>
  <c r="Z583" i="7" s="1"/>
  <c r="AB583" i="7" s="1"/>
  <c r="BH571" i="5"/>
  <c r="BK571" i="5"/>
  <c r="J92" i="7"/>
  <c r="Z92" i="7" s="1"/>
  <c r="AB92" i="7" s="1"/>
  <c r="BK80" i="5"/>
  <c r="BH80" i="5"/>
  <c r="J33" i="7"/>
  <c r="Z33" i="7" s="1"/>
  <c r="AB33" i="7" s="1"/>
  <c r="BH21" i="5"/>
  <c r="BK21" i="5"/>
  <c r="H250" i="7"/>
  <c r="Z250" i="7" s="1"/>
  <c r="AB250" i="7" s="1"/>
  <c r="BH238" i="5"/>
  <c r="BK238" i="5"/>
  <c r="H548" i="7"/>
  <c r="Z548" i="7" s="1"/>
  <c r="AB548" i="7" s="1"/>
  <c r="BH536" i="5"/>
  <c r="BK536" i="5"/>
  <c r="H218" i="7"/>
  <c r="Z218" i="7" s="1"/>
  <c r="AB218" i="7" s="1"/>
  <c r="BK206" i="5"/>
  <c r="BH206" i="5"/>
  <c r="J281" i="7"/>
  <c r="Z281" i="7" s="1"/>
  <c r="AB281" i="7" s="1"/>
  <c r="BH269" i="5"/>
  <c r="BK269" i="5"/>
  <c r="H270" i="7"/>
  <c r="Z270" i="7" s="1"/>
  <c r="AB270" i="7" s="1"/>
  <c r="BH258" i="5"/>
  <c r="BK258" i="5"/>
  <c r="Y181" i="7"/>
  <c r="Z547" i="7"/>
  <c r="AB547" i="7" s="1"/>
  <c r="Z562" i="7"/>
  <c r="AB562" i="7" s="1"/>
  <c r="J161" i="7"/>
  <c r="Z161" i="7" s="1"/>
  <c r="AB161" i="7" s="1"/>
  <c r="BH149" i="5"/>
  <c r="BK149" i="5"/>
  <c r="Y179" i="7"/>
  <c r="Z308" i="7"/>
  <c r="AB308" i="7" s="1"/>
  <c r="H157" i="7"/>
  <c r="Z157" i="7" s="1"/>
  <c r="AB157" i="7" s="1"/>
  <c r="BK145" i="5"/>
  <c r="BH145" i="5"/>
  <c r="Z81" i="7"/>
  <c r="AB81" i="7" s="1"/>
  <c r="J304" i="7"/>
  <c r="Z304" i="7" s="1"/>
  <c r="AB304" i="7" s="1"/>
  <c r="BH292" i="5"/>
  <c r="BK292" i="5"/>
  <c r="H324" i="7"/>
  <c r="Z324" i="7" s="1"/>
  <c r="AB324" i="7" s="1"/>
  <c r="BK312" i="5"/>
  <c r="BH312" i="5"/>
  <c r="H222" i="7"/>
  <c r="Z222" i="7" s="1"/>
  <c r="AB222" i="7" s="1"/>
  <c r="BK210" i="5"/>
  <c r="BH210" i="5"/>
  <c r="H146" i="7"/>
  <c r="Z146" i="7" s="1"/>
  <c r="AB146" i="7" s="1"/>
  <c r="BK134" i="5"/>
  <c r="BH134" i="5"/>
  <c r="J307" i="7"/>
  <c r="Z307" i="7" s="1"/>
  <c r="AB307" i="7" s="1"/>
  <c r="BH295" i="5"/>
  <c r="BK295" i="5"/>
  <c r="H290" i="7"/>
  <c r="Z290" i="7" s="1"/>
  <c r="AB290" i="7" s="1"/>
  <c r="BK278" i="5"/>
  <c r="BH278" i="5"/>
  <c r="J441" i="7"/>
  <c r="Z441" i="7" s="1"/>
  <c r="AB441" i="7" s="1"/>
  <c r="BH429" i="5"/>
  <c r="BK429" i="5"/>
  <c r="J383" i="7"/>
  <c r="Z383" i="7" s="1"/>
  <c r="AB383" i="7" s="1"/>
  <c r="BK371" i="5"/>
  <c r="BK501" i="5"/>
  <c r="J513" i="7"/>
  <c r="Z513" i="7" s="1"/>
  <c r="AB513" i="7" s="1"/>
  <c r="BH501" i="5"/>
  <c r="BK297" i="5"/>
  <c r="Y629" i="7"/>
  <c r="BH299" i="5"/>
  <c r="H261" i="7"/>
  <c r="Z261" i="7" s="1"/>
  <c r="AB261" i="7" s="1"/>
  <c r="BH249" i="5"/>
  <c r="BK249" i="5"/>
  <c r="H121" i="7"/>
  <c r="Z121" i="7" s="1"/>
  <c r="AB121" i="7" s="1"/>
  <c r="BK109" i="5"/>
  <c r="BH109" i="5"/>
  <c r="J155" i="7"/>
  <c r="Z155" i="7" s="1"/>
  <c r="AB155" i="7" s="1"/>
  <c r="BK143" i="5"/>
  <c r="BH143" i="5"/>
  <c r="H41" i="7"/>
  <c r="Z41" i="7" s="1"/>
  <c r="AB41" i="7" s="1"/>
  <c r="BH29" i="5"/>
  <c r="BK29" i="5"/>
  <c r="J411" i="7"/>
  <c r="Z411" i="7" s="1"/>
  <c r="AB411" i="7" s="1"/>
  <c r="BK399" i="5"/>
  <c r="BH399" i="5"/>
  <c r="J370" i="7"/>
  <c r="Z370" i="7" s="1"/>
  <c r="AB370" i="7" s="1"/>
  <c r="BH358" i="5"/>
  <c r="BK358" i="5"/>
  <c r="J133" i="7"/>
  <c r="Z133" i="7" s="1"/>
  <c r="AB133" i="7" s="1"/>
  <c r="BK121" i="5"/>
  <c r="BH121" i="5"/>
  <c r="H398" i="7"/>
  <c r="Z398" i="7" s="1"/>
  <c r="AB398" i="7" s="1"/>
  <c r="BH386" i="5"/>
  <c r="BK386" i="5"/>
  <c r="J199" i="7"/>
  <c r="Z199" i="7" s="1"/>
  <c r="AB199" i="7" s="1"/>
  <c r="BH187" i="5"/>
  <c r="BK187" i="5"/>
  <c r="H378" i="7"/>
  <c r="Z378" i="7" s="1"/>
  <c r="AB378" i="7" s="1"/>
  <c r="BH366" i="5"/>
  <c r="BK366" i="5"/>
  <c r="J417" i="7"/>
  <c r="Z417" i="7" s="1"/>
  <c r="AB417" i="7" s="1"/>
  <c r="BH405" i="5"/>
  <c r="BK405" i="5"/>
  <c r="H213" i="7"/>
  <c r="Z213" i="7" s="1"/>
  <c r="AB213" i="7" s="1"/>
  <c r="BK201" i="5"/>
  <c r="BH201" i="5"/>
  <c r="H98" i="7"/>
  <c r="Z98" i="7" s="1"/>
  <c r="AB98" i="7" s="1"/>
  <c r="BK86" i="5"/>
  <c r="BH86" i="5"/>
  <c r="J181" i="7"/>
  <c r="Z181" i="7" s="1"/>
  <c r="AB181" i="7" s="1"/>
  <c r="BK169" i="5"/>
  <c r="BH169" i="5"/>
  <c r="H414" i="7"/>
  <c r="Z414" i="7" s="1"/>
  <c r="AB414" i="7" s="1"/>
  <c r="BK402" i="5"/>
  <c r="BH402" i="5"/>
  <c r="H369" i="7"/>
  <c r="Z369" i="7" s="1"/>
  <c r="AB369" i="7" s="1"/>
  <c r="BH357" i="5"/>
  <c r="BK357" i="5"/>
  <c r="J560" i="7"/>
  <c r="Z560" i="7" s="1"/>
  <c r="AB560" i="7" s="1"/>
  <c r="BH548" i="5"/>
  <c r="BK548" i="5"/>
  <c r="H237" i="7"/>
  <c r="Z237" i="7" s="1"/>
  <c r="AB237" i="7" s="1"/>
  <c r="BH225" i="5"/>
  <c r="BK225" i="5"/>
  <c r="Y21" i="7"/>
  <c r="G17" i="7"/>
  <c r="H286" i="7"/>
  <c r="Z286" i="7" s="1"/>
  <c r="AB286" i="7" s="1"/>
  <c r="BK274" i="5"/>
  <c r="BH274" i="5"/>
  <c r="H204" i="7"/>
  <c r="Z204" i="7" s="1"/>
  <c r="AB204" i="7" s="1"/>
  <c r="BH192" i="5"/>
  <c r="BK192" i="5"/>
  <c r="H496" i="7"/>
  <c r="Z496" i="7" s="1"/>
  <c r="AB496" i="7" s="1"/>
  <c r="BH484" i="5"/>
  <c r="H114" i="7"/>
  <c r="Z114" i="7" s="1"/>
  <c r="AB114" i="7" s="1"/>
  <c r="BH102" i="5"/>
  <c r="BK102" i="5"/>
  <c r="H471" i="7"/>
  <c r="Z471" i="7" s="1"/>
  <c r="AB471" i="7" s="1"/>
  <c r="BK459" i="5"/>
  <c r="BH459" i="5"/>
  <c r="J184" i="7"/>
  <c r="Z184" i="7" s="1"/>
  <c r="AB184" i="7" s="1"/>
  <c r="BK172" i="5"/>
  <c r="BH172" i="5"/>
  <c r="H255" i="7"/>
  <c r="Z255" i="7" s="1"/>
  <c r="AB255" i="7" s="1"/>
  <c r="BK243" i="5"/>
  <c r="BH243" i="5"/>
  <c r="H612" i="7"/>
  <c r="Z612" i="7" s="1"/>
  <c r="AB612" i="7" s="1"/>
  <c r="BH600" i="5"/>
  <c r="BK600" i="5"/>
  <c r="H69" i="7"/>
  <c r="Z69" i="7" s="1"/>
  <c r="AB69" i="7" s="1"/>
  <c r="BH57" i="5"/>
  <c r="BK57" i="5"/>
  <c r="J480" i="7"/>
  <c r="Z480" i="7" s="1"/>
  <c r="AB480" i="7" s="1"/>
  <c r="BH468" i="5"/>
  <c r="BK468" i="5"/>
  <c r="H287" i="7"/>
  <c r="Z287" i="7" s="1"/>
  <c r="AB287" i="7" s="1"/>
  <c r="BH275" i="5"/>
  <c r="BK275" i="5"/>
  <c r="H363" i="7"/>
  <c r="Z363" i="7" s="1"/>
  <c r="AB363" i="7" s="1"/>
  <c r="BH351" i="5"/>
  <c r="BK351" i="5"/>
  <c r="H469" i="7"/>
  <c r="Z469" i="7" s="1"/>
  <c r="AB469" i="7" s="1"/>
  <c r="BK457" i="5"/>
  <c r="BH457" i="5"/>
  <c r="J253" i="7"/>
  <c r="Z253" i="7" s="1"/>
  <c r="AB253" i="7" s="1"/>
  <c r="BH241" i="5"/>
  <c r="BK241" i="5"/>
  <c r="H21" i="7"/>
  <c r="BK9" i="5"/>
  <c r="BH9" i="5"/>
  <c r="J5" i="5"/>
  <c r="J150" i="7"/>
  <c r="Z150" i="7" s="1"/>
  <c r="AB150" i="7" s="1"/>
  <c r="BH138" i="5"/>
  <c r="BK138" i="5"/>
  <c r="J608" i="7"/>
  <c r="Z608" i="7" s="1"/>
  <c r="AB608" i="7" s="1"/>
  <c r="BH596" i="5"/>
  <c r="BK596" i="5"/>
  <c r="H258" i="7"/>
  <c r="Z258" i="7" s="1"/>
  <c r="AB258" i="7" s="1"/>
  <c r="BH246" i="5"/>
  <c r="BK246" i="5"/>
  <c r="H328" i="7"/>
  <c r="Z328" i="7" s="1"/>
  <c r="AB328" i="7" s="1"/>
  <c r="BK316" i="5"/>
  <c r="BH316" i="5"/>
  <c r="J151" i="7"/>
  <c r="Z151" i="7" s="1"/>
  <c r="AB151" i="7" s="1"/>
  <c r="BH139" i="5"/>
  <c r="BK139" i="5"/>
  <c r="H276" i="7"/>
  <c r="Z276" i="7" s="1"/>
  <c r="AB276" i="7" s="1"/>
  <c r="BH264" i="5"/>
  <c r="BK264" i="5"/>
  <c r="BK384" i="5"/>
  <c r="J396" i="7"/>
  <c r="Z396" i="7" s="1"/>
  <c r="AB396" i="7" s="1"/>
  <c r="BH384" i="5"/>
  <c r="J251" i="7"/>
  <c r="Z251" i="7" s="1"/>
  <c r="AB251" i="7" s="1"/>
  <c r="BH239" i="5"/>
  <c r="BK239" i="5"/>
  <c r="H32" i="7"/>
  <c r="Z32" i="7" s="1"/>
  <c r="AB32" i="7" s="1"/>
  <c r="BK20" i="5"/>
  <c r="BH20" i="5"/>
  <c r="H135" i="7"/>
  <c r="Z135" i="7" s="1"/>
  <c r="AB135" i="7" s="1"/>
  <c r="BK123" i="5"/>
  <c r="BH123" i="5"/>
  <c r="H86" i="7"/>
  <c r="Z86" i="7" s="1"/>
  <c r="AB86" i="7" s="1"/>
  <c r="BK74" i="5"/>
  <c r="BH74" i="5"/>
  <c r="H315" i="7"/>
  <c r="Z315" i="7" s="1"/>
  <c r="AB315" i="7" s="1"/>
  <c r="BK303" i="5"/>
  <c r="BH303" i="5"/>
  <c r="BH31" i="5"/>
  <c r="BK31" i="5"/>
  <c r="J43" i="7"/>
  <c r="Z43" i="7" s="1"/>
  <c r="AB43" i="7" s="1"/>
  <c r="H620" i="7"/>
  <c r="Z620" i="7" s="1"/>
  <c r="AB620" i="7" s="1"/>
  <c r="BK608" i="5"/>
  <c r="BH608" i="5"/>
  <c r="J435" i="7"/>
  <c r="Z435" i="7" s="1"/>
  <c r="AB435" i="7" s="1"/>
  <c r="BK423" i="5"/>
  <c r="BH423" i="5"/>
  <c r="J336" i="7"/>
  <c r="Z336" i="7" s="1"/>
  <c r="AB336" i="7" s="1"/>
  <c r="BK324" i="5"/>
  <c r="BH324" i="5"/>
  <c r="BK114" i="5"/>
  <c r="BH114" i="5"/>
  <c r="J126" i="7"/>
  <c r="Z126" i="7" s="1"/>
  <c r="AB126" i="7" s="1"/>
  <c r="J385" i="7"/>
  <c r="Z385" i="7" s="1"/>
  <c r="AB385" i="7" s="1"/>
  <c r="BH373" i="5"/>
  <c r="BK373" i="5"/>
  <c r="H567" i="7"/>
  <c r="Z567" i="7" s="1"/>
  <c r="AB567" i="7" s="1"/>
  <c r="BH555" i="5"/>
  <c r="BK555" i="5"/>
  <c r="J663" i="7"/>
  <c r="Z663" i="7" s="1"/>
  <c r="AB663" i="7" s="1"/>
  <c r="BK651" i="5"/>
  <c r="BH651" i="5"/>
  <c r="J323" i="7"/>
  <c r="Z323" i="7" s="1"/>
  <c r="AB323" i="7" s="1"/>
  <c r="BK311" i="5"/>
  <c r="BH311" i="5"/>
  <c r="H395" i="7"/>
  <c r="Z395" i="7" s="1"/>
  <c r="AB395" i="7" s="1"/>
  <c r="BK383" i="5"/>
  <c r="BH383" i="5"/>
  <c r="I17" i="7"/>
  <c r="J144" i="7"/>
  <c r="Z144" i="7" s="1"/>
  <c r="AB144" i="7" s="1"/>
  <c r="BK132" i="5"/>
  <c r="BH132" i="5"/>
  <c r="J77" i="7"/>
  <c r="Z77" i="7" s="1"/>
  <c r="AB77" i="7" s="1"/>
  <c r="BH65" i="5"/>
  <c r="BK65" i="5"/>
  <c r="J24" i="7"/>
  <c r="BH12" i="5"/>
  <c r="BK12" i="5"/>
  <c r="O5" i="5"/>
  <c r="H176" i="7"/>
  <c r="Z176" i="7" s="1"/>
  <c r="AB176" i="7" s="1"/>
  <c r="BK164" i="5"/>
  <c r="BH164" i="5"/>
  <c r="H127" i="7"/>
  <c r="Z127" i="7" s="1"/>
  <c r="AB127" i="7" s="1"/>
  <c r="BH115" i="5"/>
  <c r="BK115" i="5"/>
  <c r="J107" i="7"/>
  <c r="Z107" i="7" s="1"/>
  <c r="AB107" i="7" s="1"/>
  <c r="BH95" i="5"/>
  <c r="BK95" i="5"/>
  <c r="J225" i="7"/>
  <c r="Z225" i="7" s="1"/>
  <c r="AB225" i="7" s="1"/>
  <c r="BH213" i="5"/>
  <c r="BK213" i="5"/>
  <c r="H314" i="7"/>
  <c r="Z314" i="7" s="1"/>
  <c r="AB314" i="7" s="1"/>
  <c r="BH302" i="5"/>
  <c r="BK302" i="5"/>
  <c r="H379" i="7"/>
  <c r="Z379" i="7" s="1"/>
  <c r="AB379" i="7" s="1"/>
  <c r="BH367" i="5"/>
  <c r="BK367" i="5"/>
  <c r="BH356" i="5"/>
  <c r="BK356" i="5"/>
  <c r="J368" i="7"/>
  <c r="Z368" i="7" s="1"/>
  <c r="AB368" i="7" s="1"/>
  <c r="H402" i="7"/>
  <c r="Z402" i="7" s="1"/>
  <c r="AB402" i="7" s="1"/>
  <c r="BK390" i="5"/>
  <c r="BH390" i="5"/>
  <c r="J344" i="7"/>
  <c r="Z344" i="7" s="1"/>
  <c r="AB344" i="7" s="1"/>
  <c r="BH332" i="5"/>
  <c r="BK332" i="5"/>
  <c r="H57" i="7"/>
  <c r="Z57" i="7" s="1"/>
  <c r="AB57" i="7" s="1"/>
  <c r="BK45" i="5"/>
  <c r="BH45" i="5"/>
  <c r="BH553" i="5"/>
  <c r="J565" i="7"/>
  <c r="Z565" i="7" s="1"/>
  <c r="AB565" i="7" s="1"/>
  <c r="BK553" i="5"/>
  <c r="J248" i="7"/>
  <c r="Z248" i="7" s="1"/>
  <c r="AB248" i="7" s="1"/>
  <c r="BK236" i="5"/>
  <c r="BH236" i="5"/>
  <c r="H335" i="7"/>
  <c r="Z335" i="7" s="1"/>
  <c r="AB335" i="7" s="1"/>
  <c r="BK323" i="5"/>
  <c r="BH323" i="5"/>
  <c r="H592" i="7"/>
  <c r="Z592" i="7" s="1"/>
  <c r="AB592" i="7" s="1"/>
  <c r="BH580" i="5"/>
  <c r="BK580" i="5"/>
  <c r="H102" i="7"/>
  <c r="Z102" i="7" s="1"/>
  <c r="AB102" i="7" s="1"/>
  <c r="BK90" i="5"/>
  <c r="BH90" i="5"/>
  <c r="H101" i="7"/>
  <c r="Z101" i="7" s="1"/>
  <c r="AB101" i="7" s="1"/>
  <c r="BK89" i="5"/>
  <c r="BH89" i="5"/>
  <c r="J259" i="7"/>
  <c r="Z259" i="7" s="1"/>
  <c r="AB259" i="7" s="1"/>
  <c r="BH247" i="5"/>
  <c r="BK247" i="5"/>
  <c r="H109" i="7"/>
  <c r="Z109" i="7" s="1"/>
  <c r="AB109" i="7" s="1"/>
  <c r="BH97" i="5"/>
  <c r="BK97" i="5"/>
  <c r="H175" i="7"/>
  <c r="Z175" i="7" s="1"/>
  <c r="AB175" i="7" s="1"/>
  <c r="BK163" i="5"/>
  <c r="BH163" i="5"/>
  <c r="J640" i="7"/>
  <c r="Z640" i="7" s="1"/>
  <c r="AB640" i="7" s="1"/>
  <c r="BH628" i="5"/>
  <c r="BK628" i="5"/>
  <c r="BH486" i="5"/>
  <c r="H498" i="7"/>
  <c r="Z498" i="7" s="1"/>
  <c r="AB498" i="7" s="1"/>
  <c r="BK486" i="5"/>
  <c r="Y370" i="7"/>
  <c r="J212" i="7"/>
  <c r="Z212" i="7" s="1"/>
  <c r="AB212" i="7" s="1"/>
  <c r="BH200" i="5"/>
  <c r="BK200" i="5"/>
  <c r="J227" i="7"/>
  <c r="Z227" i="7" s="1"/>
  <c r="AB227" i="7" s="1"/>
  <c r="BH215" i="5"/>
  <c r="BK215" i="5"/>
  <c r="Y57" i="7"/>
  <c r="Y18" i="7" l="1"/>
  <c r="W5" i="5"/>
  <c r="BK6" i="5"/>
  <c r="L18" i="7"/>
  <c r="L17" i="7" s="1"/>
  <c r="BH6" i="5"/>
  <c r="Y17" i="7"/>
  <c r="B9" i="7" s="1"/>
  <c r="Z21" i="7"/>
  <c r="H17" i="7"/>
  <c r="Z24" i="7"/>
  <c r="AB24" i="7" s="1"/>
  <c r="J17" i="7"/>
  <c r="Z18" i="7" l="1"/>
  <c r="AB18" i="7" s="1"/>
  <c r="AB21" i="7"/>
  <c r="AB17" i="7" l="1"/>
  <c r="B11" i="7" s="1"/>
  <c r="Z17" i="7"/>
  <c r="B1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Gernot Quasebarth</author>
    <author>tc={C3A61182-9DE9-F043-86C0-3B2C8BD138B2}</author>
  </authors>
  <commentList>
    <comment ref="G4" authorId="0" shapeId="0" xr:uid="{47F0E343-9516-104E-9D6A-0B953FBFEBD4}">
      <text>
        <r>
          <rPr>
            <b/>
            <sz val="10"/>
            <color rgb="FF000000"/>
            <rFont val="Tahoma"/>
            <family val="2"/>
          </rPr>
          <t>Gernot Quasebarth: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Grundlage sind hier die Anzahl der Tage (Minus 1)</t>
        </r>
      </text>
    </comment>
    <comment ref="AX4" authorId="0" shapeId="0" xr:uid="{5E2AEA9A-4948-AE42-AB1A-6AF2BFC65E8D}">
      <text>
        <r>
          <rPr>
            <b/>
            <sz val="10"/>
            <color rgb="FF000000"/>
            <rFont val="Tahoma"/>
            <family val="2"/>
          </rPr>
          <t>Gernot Quasebarth: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Berechnugn unter: https://www.luftlinie.org/
</t>
        </r>
      </text>
    </comment>
    <comment ref="BI4" authorId="1" shapeId="0" xr:uid="{C3A61182-9DE9-F043-86C0-3B2C8BD138B2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Bei einer höheren Spende durch die TN oder Träger hier die Zusatzbeitrag eintragen. Wenn weniger Geld als der berechnete eingesammelt wird kann die Differenz hier als MINUS-Betrag eingetragen werden.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phil.drews</author>
  </authors>
  <commentList>
    <comment ref="C21" authorId="0" shapeId="0" xr:uid="{30CD3AA8-BA3C-634D-8CFF-D51B8C9BB676}">
      <text>
        <r>
          <rPr>
            <b/>
            <sz val="9"/>
            <color indexed="81"/>
            <rFont val="Segoe UI"/>
            <family val="2"/>
          </rPr>
          <t>phil.drews: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<sst xmlns="http://schemas.openxmlformats.org/spreadsheetml/2006/main" count="1307" uniqueCount="334">
  <si>
    <t>ANLEITUNG</t>
  </si>
  <si>
    <t>Gelbe Felder selber eintragen</t>
  </si>
  <si>
    <t>gesperrt mit Fomeln hinterlegt</t>
  </si>
  <si>
    <t>Auswahlfelder; Pfeil rechts anklicken</t>
  </si>
  <si>
    <t>Grunddaten-Maßnahmen</t>
  </si>
  <si>
    <t>Übernachtung</t>
  </si>
  <si>
    <t xml:space="preserve">Mahlzeiten </t>
  </si>
  <si>
    <t>Mobilität</t>
  </si>
  <si>
    <t xml:space="preserve">Sonstiges (freie Wahl) </t>
  </si>
  <si>
    <t>Art der Zubereitung</t>
  </si>
  <si>
    <t>Art des Essens</t>
  </si>
  <si>
    <t xml:space="preserve">(1) Fahrezuge / Bus / Kleinbus / PKW </t>
  </si>
  <si>
    <t xml:space="preserve">(2) Fahrezuge / Bus / Kleinbus / PKW </t>
  </si>
  <si>
    <t>ÖPNV / ZUG</t>
  </si>
  <si>
    <t>Fähre</t>
  </si>
  <si>
    <t>Flugzeug</t>
  </si>
  <si>
    <t>GESAMT JE Maßnahme</t>
  </si>
  <si>
    <t>Titel der Maßnahme</t>
  </si>
  <si>
    <t>Datum von</t>
  </si>
  <si>
    <t>Datum bis</t>
  </si>
  <si>
    <t>Anzahl Tage</t>
  </si>
  <si>
    <t>Anzahl Personen</t>
  </si>
  <si>
    <t>Art der Übernachtung</t>
  </si>
  <si>
    <t>Anzahl der Übernachtungen</t>
  </si>
  <si>
    <r>
      <t>Faktor CO</t>
    </r>
    <r>
      <rPr>
        <b/>
        <vertAlign val="subscript"/>
        <sz val="10"/>
        <rFont val="Verdana"/>
        <family val="2"/>
      </rPr>
      <t>2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</si>
  <si>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 CO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 xml:space="preserve"> in t</t>
    </r>
  </si>
  <si>
    <t>Kosten in €</t>
  </si>
  <si>
    <t>Essenzubereitung</t>
  </si>
  <si>
    <r>
      <t>Anzahl der Portionen</t>
    </r>
    <r>
      <rPr>
        <sz val="10"/>
        <color theme="1"/>
        <rFont val="Calibri (Textkörper)"/>
      </rPr>
      <t xml:space="preserve"> (Mittag+Abendbrot) (Anzahl Übernachtungen x 2); Frühstück ist in der Übernachtung</t>
    </r>
  </si>
  <si>
    <r>
      <t xml:space="preserve">Art des Essen 
</t>
    </r>
    <r>
      <rPr>
        <sz val="9"/>
        <color theme="1"/>
        <rFont val="Calibri (Textkörper)"/>
      </rPr>
      <t>*Bitte für eine Variante Entscheiden (Durchschnitt)</t>
    </r>
  </si>
  <si>
    <t>Fleischkonsum</t>
  </si>
  <si>
    <t>Produktionsweise</t>
  </si>
  <si>
    <t>Regionalität/Saisonalität</t>
  </si>
  <si>
    <t>Zusammenfassung Essen</t>
  </si>
  <si>
    <t>Fahrzeugart</t>
  </si>
  <si>
    <t>Anzahl der Fahrzeuge</t>
  </si>
  <si>
    <t>Gesamt-km je Fahrzeug (Durchschnitt)</t>
  </si>
  <si>
    <r>
      <rPr>
        <sz val="9"/>
        <color theme="1"/>
        <rFont val="Calibri (Textkörper)"/>
      </rPr>
      <t xml:space="preserve">*wird doppelt aufgeführt, falls bei einer Maßnahme unterschiedliche Fahrzeuge dabei sind; </t>
    </r>
    <r>
      <rPr>
        <b/>
        <sz val="12"/>
        <color theme="1"/>
        <rFont val="Calibri"/>
        <family val="2"/>
        <scheme val="minor"/>
      </rPr>
      <t xml:space="preserve">
Fahrzeugart</t>
    </r>
  </si>
  <si>
    <t>Streckenart (km zählt für je eine Person)</t>
  </si>
  <si>
    <t>Zahl der Reisenden</t>
  </si>
  <si>
    <t>Kilometer (Gesamtstrecke hin- und zurück als Summe; für eine Person)</t>
  </si>
  <si>
    <t>Auswahl Fähre</t>
  </si>
  <si>
    <t>Zahl der Fahrgäste</t>
    <phoneticPr fontId="0" type="noConversion"/>
  </si>
  <si>
    <t>Reisedauer in Stunden (Hin und Zurück als Summe)</t>
  </si>
  <si>
    <t>Zahl der Fluggäste</t>
  </si>
  <si>
    <r>
      <t xml:space="preserve">Kilometer </t>
    </r>
    <r>
      <rPr>
        <sz val="10"/>
        <rFont val="Verdana"/>
        <family val="2"/>
      </rPr>
      <t>(Gesamtstrecke; Hin- und Rückflug für eine Person addieren)</t>
    </r>
  </si>
  <si>
    <t>sonstiges (siehe Arbeitsblatt Erläuterungen)</t>
  </si>
  <si>
    <t>Faktor zur Multiplikation</t>
  </si>
  <si>
    <r>
      <t xml:space="preserve"> CO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 xml:space="preserve"> in t</t>
    </r>
    <r>
      <rPr>
        <b/>
        <sz val="10"/>
        <rFont val="Verdana"/>
        <family val="2"/>
      </rPr>
      <t xml:space="preserve"> je Person</t>
    </r>
  </si>
  <si>
    <t>Kosten in € je Person</t>
  </si>
  <si>
    <t>Hotel (Luxusklasse)</t>
  </si>
  <si>
    <t>Mahlzeit (standard)</t>
  </si>
  <si>
    <t>Mahlzeit-einfach</t>
  </si>
  <si>
    <t>vegetarisch</t>
  </si>
  <si>
    <t>teilweise bio</t>
  </si>
  <si>
    <t>Reisebus</t>
  </si>
  <si>
    <t>ÖPNV</t>
  </si>
  <si>
    <t>Kurzstrecke-bis1000km</t>
  </si>
  <si>
    <t>Mahlzeit (gehoben)</t>
  </si>
  <si>
    <t>Mahlzeit-standard</t>
  </si>
  <si>
    <t>Kleinbus</t>
  </si>
  <si>
    <t>Langstrecke-bis10000</t>
  </si>
  <si>
    <t>Mahlzeit (einfach)</t>
  </si>
  <si>
    <t>Nahverkehrszug</t>
  </si>
  <si>
    <t>Mittelstrecke-bis3000km</t>
  </si>
  <si>
    <t>Jugendherberge, Akademie Mehrbettzimmer</t>
  </si>
  <si>
    <t>Mischkost</t>
  </si>
  <si>
    <t>konventionell</t>
  </si>
  <si>
    <t>standard</t>
  </si>
  <si>
    <t>Klimmakollekte bejm</t>
  </si>
  <si>
    <t>Jahr</t>
  </si>
  <si>
    <t>Träger der Maßnahmen</t>
  </si>
  <si>
    <t>Rechnunsadresse für Klimakollekte</t>
  </si>
  <si>
    <t>Ansprechperson</t>
  </si>
  <si>
    <t>Telefon</t>
  </si>
  <si>
    <t>E-Mail</t>
  </si>
  <si>
    <t>Gesamt Co2</t>
  </si>
  <si>
    <t>t</t>
  </si>
  <si>
    <t>Gesamt-Kompensation</t>
  </si>
  <si>
    <t>€</t>
  </si>
  <si>
    <t>Zusammenfassung</t>
  </si>
  <si>
    <t>Grunddaten</t>
  </si>
  <si>
    <t>Mahlzeiten-Zubereitung</t>
  </si>
  <si>
    <t>Mahlzeiten-Art</t>
  </si>
  <si>
    <t>GESMAT MAßNAHME</t>
  </si>
  <si>
    <t xml:space="preserve">(1) PKW/Bus </t>
  </si>
  <si>
    <t xml:space="preserve">(2) PKW/Bus </t>
  </si>
  <si>
    <t>ZUG/ÖPNV</t>
  </si>
  <si>
    <t>Sonstiges</t>
  </si>
  <si>
    <t>Datum-von</t>
  </si>
  <si>
    <t>-bis</t>
  </si>
  <si>
    <t>Anzahl  Personen</t>
  </si>
  <si>
    <t>Anzahl Übernachtung</t>
  </si>
  <si>
    <t>CO2</t>
  </si>
  <si>
    <t>Kosten</t>
  </si>
  <si>
    <t>Faktor Euro</t>
  </si>
  <si>
    <t>Art der Essenzubereitung</t>
  </si>
  <si>
    <t>Art des Essen</t>
  </si>
  <si>
    <t xml:space="preserve">Ab Hier mit Haken bei "Berücksichtung des Energiebedarfes der Essenszubereitung falls dieser nicht im Enegieträgerbedarf des Veranstaltungsortes berücksichtigt ist.   </t>
  </si>
  <si>
    <t>Klassifizierung ESSEN</t>
  </si>
  <si>
    <t>Mahlzeit-gehoben</t>
  </si>
  <si>
    <t>vegan</t>
  </si>
  <si>
    <t>Prouktionsweise</t>
  </si>
  <si>
    <t>bio</t>
  </si>
  <si>
    <t>PKW</t>
  </si>
  <si>
    <t>Fernzug</t>
  </si>
  <si>
    <t>Berechnung der Emissionen unterschiedlicher Verkehrsmittel pro Reise</t>
  </si>
  <si>
    <t>Berechnung pro Fahrzeug-Kilometer</t>
    <phoneticPr fontId="0" type="noConversion"/>
  </si>
  <si>
    <t>Abfahrtsort</t>
  </si>
  <si>
    <t>Ankunftsort</t>
  </si>
  <si>
    <t>Kilometer (Gesamtstrecke)</t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</si>
  <si>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kg/km</t>
    </r>
  </si>
  <si>
    <t>Summe THG-Emissionen Busreisen</t>
  </si>
  <si>
    <t>Berechnung pro Fahrzeug-Kilometer OHNE weitere Angaben</t>
    <phoneticPr fontId="0" type="noConversion"/>
  </si>
  <si>
    <t xml:space="preserve">Durchschnittliche Emissionen </t>
  </si>
  <si>
    <t>Gotha</t>
  </si>
  <si>
    <t>Enkhuizen</t>
  </si>
  <si>
    <t>Berechnung pro Fahrzeugkilometer MIT Angaben zu Treibstoffart und Durchschnittsverbrauch</t>
  </si>
  <si>
    <t>Treibstoff*</t>
  </si>
  <si>
    <t>Verbrauch</t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</si>
  <si>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kg/l</t>
    </r>
  </si>
  <si>
    <t>Liter pro 100km</t>
  </si>
  <si>
    <t>Diesel</t>
  </si>
  <si>
    <t>Benzin</t>
  </si>
  <si>
    <t>Flüssiggas (LPG)</t>
  </si>
  <si>
    <t>*Weitere Faktoren auf Anfrage</t>
  </si>
  <si>
    <t>Berechnung anhand des tatsächlichen Treibstoffverbrauchs</t>
  </si>
  <si>
    <t>Liter insgesamt</t>
  </si>
  <si>
    <t>Summe THG-Emissionen PKW-Reisen</t>
  </si>
  <si>
    <t>Fähre</t>
    <phoneticPr fontId="0" type="noConversion"/>
  </si>
  <si>
    <t>Berechnung anhand Personenzahl und Reisedauer</t>
    <phoneticPr fontId="0" type="noConversion"/>
  </si>
  <si>
    <t>Reisedauer in Stunden</t>
    <phoneticPr fontId="0" type="noConversion"/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</si>
  <si>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kg/h</t>
    </r>
  </si>
  <si>
    <t>Summe THG-Emissionen Fährfahrten</t>
  </si>
  <si>
    <t>Flugzeug</t>
    <phoneticPr fontId="0" type="noConversion"/>
  </si>
  <si>
    <t>Berechnung pro Personen-Kilometer</t>
    <phoneticPr fontId="0" type="noConversion"/>
  </si>
  <si>
    <t>Kurzstrecke (innereuropäisch, ca. 500 bis 1000 km)</t>
  </si>
  <si>
    <t>Abflugsort</t>
  </si>
  <si>
    <t>Summe THG-Emissionen Flugreisen</t>
  </si>
  <si>
    <t>Mittelstrecke (bis ca. 3000 km)</t>
  </si>
  <si>
    <t>Langstrecke (interkontinental, bis 10000 km)</t>
  </si>
  <si>
    <t>Emissionsfaktoren: Klima-Kollekte, Stand Febraur 2021</t>
  </si>
  <si>
    <t>BAHN / ÖPNV</t>
  </si>
  <si>
    <t xml:space="preserve">Berechnung der Gebäudemissionen </t>
  </si>
  <si>
    <t>Wärme</t>
  </si>
  <si>
    <t>Berechnung pro Menge der Heizeinheit</t>
  </si>
  <si>
    <t>Heizquelle</t>
  </si>
  <si>
    <t>Menge (in)</t>
  </si>
  <si>
    <t>Einheit</t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</si>
  <si>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kg/Einheit</t>
    </r>
  </si>
  <si>
    <t>Erdgas</t>
  </si>
  <si>
    <t>kWh</t>
  </si>
  <si>
    <t>Heizöl (leicht)</t>
  </si>
  <si>
    <t>L</t>
  </si>
  <si>
    <t>Fernwärme(Mix-Deutschland)</t>
  </si>
  <si>
    <t>Holzpellets</t>
  </si>
  <si>
    <t>kg</t>
  </si>
  <si>
    <t>Flüssiggas</t>
  </si>
  <si>
    <t>Zertifizierter Grünstrom mit Gütesiegel</t>
  </si>
  <si>
    <t xml:space="preserve">Strom (Mix-Deutschland) </t>
  </si>
  <si>
    <t>Summe THG Heizemissionen</t>
  </si>
  <si>
    <t>Strom</t>
  </si>
  <si>
    <t>Berechnung pro kWh</t>
  </si>
  <si>
    <t>Stromquelle</t>
  </si>
  <si>
    <t>Menge in kWh</t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</si>
  <si>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kg/kWh</t>
    </r>
  </si>
  <si>
    <t>Strom (Mix-Deutschland)</t>
  </si>
  <si>
    <t>Zertifizierter Grünstrom</t>
  </si>
  <si>
    <t>Summe THG Stromemissionen</t>
  </si>
  <si>
    <t xml:space="preserve">Berechnung der Emissionen der Übernachtungen und der Mahlzeiten </t>
  </si>
  <si>
    <t>Übernachtungen</t>
  </si>
  <si>
    <t>Art der Herberge</t>
  </si>
  <si>
    <r>
      <t>Faktor CO</t>
    </r>
    <r>
      <rPr>
        <vertAlign val="subscript"/>
        <sz val="10"/>
        <rFont val="Verdana"/>
        <family val="2"/>
      </rPr>
      <t>2</t>
    </r>
    <r>
      <rPr>
        <sz val="12"/>
        <color theme="1"/>
        <rFont val="Calibri"/>
        <family val="2"/>
        <scheme val="minor"/>
      </rPr>
      <t xml:space="preserve"> </t>
    </r>
  </si>
  <si>
    <t>Hotel (durchschnittlich)</t>
  </si>
  <si>
    <t>Hotel (zertifiziert Klimafreundlich)</t>
  </si>
  <si>
    <t>Summe THG-Emissionen Übernachtungen</t>
  </si>
  <si>
    <t>Essenszubereitung</t>
  </si>
  <si>
    <t>Berechnung der Essenzubereitung</t>
  </si>
  <si>
    <t>Anzahl der Portionen</t>
  </si>
  <si>
    <t>Summe THG-Emissionen Essenszubereitung</t>
  </si>
  <si>
    <t>Essen</t>
  </si>
  <si>
    <t xml:space="preserve">Quelle </t>
  </si>
  <si>
    <t>Menge</t>
  </si>
  <si>
    <t>Ab Hier mit Haken bei "Berücksichtung des Energiebedarfes der Essenszubereitung falls dieser nicht im Enegieträgerbedarf des Veranstaltungsortes berücksichtigt ist.</t>
  </si>
  <si>
    <t>Mahlzeit einfach</t>
  </si>
  <si>
    <t xml:space="preserve">teilweise regional und saisonal </t>
  </si>
  <si>
    <t xml:space="preserve">regional und saisonal </t>
  </si>
  <si>
    <t xml:space="preserve">standard </t>
  </si>
  <si>
    <t>Mahlzeit standard</t>
  </si>
  <si>
    <t>Mahlzeit gehoben</t>
  </si>
  <si>
    <t>Snack</t>
  </si>
  <si>
    <t>/</t>
  </si>
  <si>
    <t>Papier</t>
  </si>
  <si>
    <t>Art</t>
  </si>
  <si>
    <t>Papiergröße</t>
  </si>
  <si>
    <t>Grammatur in g/m^2</t>
  </si>
  <si>
    <r>
      <t>Faktor CO</t>
    </r>
    <r>
      <rPr>
        <vertAlign val="subscript"/>
        <sz val="10"/>
        <rFont val="Verdana"/>
        <family val="2"/>
      </rPr>
      <t>2</t>
    </r>
    <r>
      <rPr>
        <sz val="11"/>
        <color rgb="FF000000"/>
        <rFont val="Calibri"/>
        <family val="2"/>
      </rPr>
      <t xml:space="preserve"> kg/</t>
    </r>
  </si>
  <si>
    <t>allgemeine Berechnug</t>
  </si>
  <si>
    <r>
      <t>Büropapier</t>
    </r>
    <r>
      <rPr>
        <sz val="10"/>
        <rFont val="Verdana"/>
        <family val="2"/>
      </rPr>
      <t xml:space="preserve"> in Kg</t>
    </r>
  </si>
  <si>
    <t>detaillierte Berechnung</t>
  </si>
  <si>
    <t>Büropapier in Anzahl</t>
  </si>
  <si>
    <t>Visitenkarten (55x85 mm)</t>
  </si>
  <si>
    <t>DIN C8</t>
  </si>
  <si>
    <t>DIN A8</t>
  </si>
  <si>
    <t>DIN A5</t>
  </si>
  <si>
    <t>DIN A4</t>
  </si>
  <si>
    <t>DIN A3</t>
  </si>
  <si>
    <t>DIN A2</t>
  </si>
  <si>
    <r>
      <t>Recyclingbüropapier</t>
    </r>
    <r>
      <rPr>
        <sz val="10"/>
        <rFont val="Verdana"/>
        <family val="2"/>
      </rPr>
      <t xml:space="preserve"> in Kg</t>
    </r>
  </si>
  <si>
    <t>Recyclingbüropapier in Anzahl</t>
  </si>
  <si>
    <t>Summe Papieremissionen</t>
  </si>
  <si>
    <t>Druckerzeugnisse</t>
  </si>
  <si>
    <r>
      <t>Faktor CO</t>
    </r>
    <r>
      <rPr>
        <vertAlign val="subscript"/>
        <sz val="10"/>
        <rFont val="Verdana"/>
        <family val="2"/>
      </rPr>
      <t>2</t>
    </r>
    <r>
      <rPr>
        <sz val="11"/>
        <color rgb="FF000000"/>
        <rFont val="Calibri"/>
        <family val="2"/>
      </rPr>
      <t xml:space="preserve"> kg/km</t>
    </r>
  </si>
  <si>
    <r>
      <t>Druckerzeugnisse</t>
    </r>
    <r>
      <rPr>
        <sz val="10"/>
        <rFont val="Verdana"/>
        <family val="2"/>
      </rPr>
      <t xml:space="preserve"> in Kg</t>
    </r>
  </si>
  <si>
    <t>Druckerzeugnisse in Kg (Druckemissionen kompensiert)</t>
  </si>
  <si>
    <r>
      <t>Werbedrucke</t>
    </r>
    <r>
      <rPr>
        <sz val="10"/>
        <rFont val="Verdana"/>
        <family val="2"/>
      </rPr>
      <t xml:space="preserve"> in Anzahl</t>
    </r>
  </si>
  <si>
    <t>Werbedrucke in Anzahl</t>
  </si>
  <si>
    <t>DIN A1</t>
  </si>
  <si>
    <t>Werbedrucke in Anzahl (umweltfreundlicher Druck)</t>
  </si>
  <si>
    <r>
      <t>Flyers</t>
    </r>
    <r>
      <rPr>
        <sz val="10"/>
        <rFont val="Verdana"/>
        <family val="2"/>
      </rPr>
      <t xml:space="preserve"> in Anzahl</t>
    </r>
  </si>
  <si>
    <t>Visitenkarte (55*85mm)</t>
  </si>
  <si>
    <t>Flyers in Anzahl</t>
  </si>
  <si>
    <t>DIN A6</t>
  </si>
  <si>
    <t>DIN lang, C5/6</t>
  </si>
  <si>
    <t>Flyers in Anzahl (umweltfreundlicher Druck)</t>
  </si>
  <si>
    <t>Strom nach qm</t>
  </si>
  <si>
    <t>Eintrag über:</t>
  </si>
  <si>
    <t>https://klima-kollekte.de/kompensieren</t>
  </si>
  <si>
    <t>Bitte auf den bejm im Text verweisen. Damit werdne alle Maßnahmen gmeeinsam erfasst. Die Rechnugnsstellung erfolgt direkt von der Klimakollekte.</t>
  </si>
  <si>
    <t>Michael Seidel; michael.seidel@ekmd.de</t>
  </si>
  <si>
    <t>Excel:</t>
  </si>
  <si>
    <t>Inhalte:</t>
  </si>
  <si>
    <t>Gernot Quasebarth; gernot.quasebarth@ekmd.de</t>
  </si>
  <si>
    <r>
      <t>Faktor CO</t>
    </r>
    <r>
      <rPr>
        <b/>
        <vertAlign val="subscript"/>
        <sz val="10"/>
        <rFont val="Verdana"/>
        <family val="2"/>
      </rPr>
      <t xml:space="preserve">2 </t>
    </r>
    <r>
      <rPr>
        <b/>
        <vertAlign val="subscript"/>
        <sz val="9"/>
        <rFont val="Verdana"/>
        <family val="2"/>
      </rPr>
      <t>*Orientierungswerte im Arbeitsblatt Hinweise</t>
    </r>
  </si>
  <si>
    <t>Rückfragen</t>
  </si>
  <si>
    <t>teilweise-regional-saisonal</t>
  </si>
  <si>
    <t>regional-und-saisonal</t>
  </si>
  <si>
    <t>Mahlzeit-einfach-Mischkost-konventionell-standard</t>
  </si>
  <si>
    <t>Mahlzeit-einfach-Mischkost-bio-standard</t>
  </si>
  <si>
    <t>Mahlzeit-einfach-vegetarisch-konventionell-standard</t>
  </si>
  <si>
    <t>Mahlzeit-einfach-vegetarisch-bio-standard</t>
  </si>
  <si>
    <t>Mahlzeit-einfach-vegan-konventionell-standard</t>
  </si>
  <si>
    <t>Mahlzeit-einfach-vegan-bio-standard</t>
  </si>
  <si>
    <t>Mahlzeit-standard-Mischkost-konventionell-standard</t>
  </si>
  <si>
    <t>Mahlzeit-standard-Mischkost-bio-standard</t>
  </si>
  <si>
    <t>Mahlzeit-standard-vegetarisch-konventionell-standard</t>
  </si>
  <si>
    <t>Mahlzeit-standard-vegetarisch-bio-standard</t>
  </si>
  <si>
    <t>Mahlzeit-standard-vegan-konventionell-standard</t>
  </si>
  <si>
    <t>Mahlzeit-standard-vegan-bio-standard</t>
  </si>
  <si>
    <t>Mahlzeit-gehoben-Mischkost-konventionell-standard</t>
  </si>
  <si>
    <t>Mahlzeit-gehoben-Mischkost-konventionell-teilweise-regional-saisonal</t>
  </si>
  <si>
    <t>Mahlzeit-gehoben-Mischkost-bio-standard</t>
  </si>
  <si>
    <t>Mahlzeit-gehoben-vegetarisch-konventionell-standard</t>
  </si>
  <si>
    <t>Mahlzeit-gehoben-vegetarisch-bio-standard</t>
  </si>
  <si>
    <t>Mahlzeit-gehoben-vegetarisch-bio-teilweise-regional-saisonal</t>
  </si>
  <si>
    <t>Mahlzeit-gehoben-vegan-konventionell-standard</t>
  </si>
  <si>
    <t>Mahlzeit-gehoben-vegan-bio-standard</t>
  </si>
  <si>
    <t>Mahlzeit-gehoben-vegan-bio-regional-und-saisonal</t>
  </si>
  <si>
    <t>Mahlzeit-einfach-Mischkost-konventionell-teilweise-regional-saisonal</t>
  </si>
  <si>
    <t>Mahlzeit-einfach-Mischkost-konventionell-regional-und-saisonal</t>
  </si>
  <si>
    <t>Mahlzeit-einfach-Mischkost-teilweise-bio-standard</t>
  </si>
  <si>
    <t>Mahlzeit-einfach-Mischkost-teilweise-bio-teilweise-regional-saisonal</t>
  </si>
  <si>
    <t>Mahlzeit-einfach-Mischkost-teilweise-bio-regional-und-saisonal</t>
  </si>
  <si>
    <t>Mahlzeit-einfach-Mischkost-bio-teilweise-regional-saisonal</t>
  </si>
  <si>
    <t>Mahlzeit-einfach-Mischkost-bio-regional-und-saisonal</t>
  </si>
  <si>
    <t>Mahlzeit-einfach-vegetarisch-konventionell-teilweise-regional-saisonal</t>
  </si>
  <si>
    <t>Mahlzeit-einfach-vegetarisch-konventionell-regional-und-saisonal</t>
  </si>
  <si>
    <t>Mahlzeit-einfach-vegetarisch-teilweise-bio-standard</t>
  </si>
  <si>
    <t>Mahlzeit-einfach-vegetarisch-teilweise-bio-teilweise-regional-saisonal</t>
  </si>
  <si>
    <t>Mahlzeit-einfach-vegetarisch-teilweise-bio-regional-und-saisonal</t>
  </si>
  <si>
    <t>Mahlzeit-einfach-vegetarisch-bio-teilweise-regional-saisonal</t>
  </si>
  <si>
    <t>Mahlzeit-einfach-vegetarisch-bio-regional-und-saisonal</t>
  </si>
  <si>
    <t>Mahlzeit-einfach-vegan-konventionell-teilweise-regional-saisonal</t>
  </si>
  <si>
    <t>Mahlzeit-einfach-vegan-konventionell-regional-und-saisonal</t>
  </si>
  <si>
    <t>Mahlzeit-einfach-vegan-teilweise-bio-standard</t>
  </si>
  <si>
    <t>Mahlzeit-einfach-vegan-teilweise-bio-teilweise-regional-saisonal</t>
  </si>
  <si>
    <t>Mahlzeit-einfach-vegan-teilweise-bio-regional-und-saisonal</t>
  </si>
  <si>
    <t>Mahlzeit-einfach-vegan-bio-teilweise-regional-saisonal</t>
  </si>
  <si>
    <t>Mahlzeit-einfach-vegan-bio-regional-und-saisonal</t>
  </si>
  <si>
    <t>Mahlzeit-standard-Mischkost-konventionell-teilweise-regional-saisonal</t>
  </si>
  <si>
    <t>Mahlzeit-standard-Mischkost-konventionell-regional-und-saisonal</t>
  </si>
  <si>
    <t>Mahlzeit-standard-Mischkost-teilweise-bio-standard</t>
  </si>
  <si>
    <t>Mahlzeit-standard-Mischkost-teilweise-bio-teilweise-regional-saisonal</t>
  </si>
  <si>
    <t>Mahlzeit-standard-Mischkost-teilweise-bio-regional-und-saisonal</t>
  </si>
  <si>
    <t>Mahlzeit-standard-Mischkost-bio-teilweise-regional-saisonal</t>
  </si>
  <si>
    <t>Mahlzeit-standard-Mischkost-bio-regional-und-saisonal</t>
  </si>
  <si>
    <t>Mahlzeit-standard-vegetarisch-konventionell-teilweise-regional-saisonal</t>
  </si>
  <si>
    <t>Mahlzeit-standard-vegetarisch-konventionell-regional-und-saisonal</t>
  </si>
  <si>
    <t>Mahlzeit-standard-vegetarisch-teilweise-bio-standard</t>
  </si>
  <si>
    <t>Mahlzeit-standard-vegetarisch-teilweise-bio-teilweise-regional-saisonal</t>
  </si>
  <si>
    <t>Mahlzeit-standard-vegetarisch-teilweise-bio-regional-und-saisonal</t>
  </si>
  <si>
    <t>Mahlzeit-standard-vegetarisch-bio-teilweise-regional-saisonal</t>
  </si>
  <si>
    <t>Mahlzeit-standard-vegetarisch-bio-regional-und-saisonal</t>
  </si>
  <si>
    <t>Mahlzeit-standard-vegan-konventionell-teilweise-regional-saisonal</t>
  </si>
  <si>
    <t>Mahlzeit-standard-vegan-konventionell-regional-und-saisonal</t>
  </si>
  <si>
    <t>Mahlzeit-standard-vegan-teilweise-bio-standard</t>
  </si>
  <si>
    <t>Mahlzeit-standard-vegan-teilweise-bio-teilweise-regional-saisonal</t>
  </si>
  <si>
    <t>Mahlzeit-standard-vegan-teilweise-bio-regional-und-saisonal</t>
  </si>
  <si>
    <t>Mahlzeit-standard-vegan-bio-teilweise-regional-saisonal</t>
  </si>
  <si>
    <t>Mahlzeit-standard-vegan-bio-regional-und-saisonal</t>
  </si>
  <si>
    <t>Mahlzeit-gehoben-Mischkost-konventionell-regional-und-saisonal</t>
  </si>
  <si>
    <t>Mahlzeit-gehoben-Mischkost-teilweise-bio-standard</t>
  </si>
  <si>
    <t>Mahlzeit-gehoben-Mischkost-teilweise-bio-teilweise-regional-saisonal</t>
  </si>
  <si>
    <t>Mahlzeit-gehoben-Mischkost-teilweise-bio-regional-und-saisonal</t>
  </si>
  <si>
    <t>Mahlzeit-gehoben-Mischkost-bio-teilweise-regional-saisonal</t>
  </si>
  <si>
    <t>Mahlzeit-gehoben-Mischkost-bio-regional-und-saisonal</t>
  </si>
  <si>
    <t>Mahlzeit-gehoben-vegetarisch-konventionell-teilweise-regional-saisonal</t>
  </si>
  <si>
    <t>Mahlzeit-gehoben-vegetarisch-konventionell-regional-und-saisonal</t>
  </si>
  <si>
    <t>Mahlzeit-gehoben-vegetarisch-teilweise-bio-standard</t>
  </si>
  <si>
    <t>Mahlzeit-gehoben-vegetarisch-teilweise-bio-teilweise-regional-saisonal</t>
  </si>
  <si>
    <t>Mahlzeit-gehoben-vegetarisch-teilweise-bio-regional-und-saisonal</t>
  </si>
  <si>
    <t>Mahlzeit-gehoben-vegetarisch-bio-regional-und-saisonal</t>
  </si>
  <si>
    <t>Mahlzeit-gehoben-vegan-konventionell-teilweise-regional-und-saisonal</t>
  </si>
  <si>
    <t>Mahlzeit-gehoben-vegan-konventionell-regional-und-saisonal</t>
  </si>
  <si>
    <t>Mahlzeit-gehoben-vegan-teilweise-bio-standard</t>
  </si>
  <si>
    <t>Mahlzeit-gehoben-vegan-teilweise-bio-teilweise-regional-saisonal</t>
  </si>
  <si>
    <t>Mahlzeit-gehoben-vegan-teilweise-bio-regional-und-saisonal</t>
  </si>
  <si>
    <t>Mahlzeit-gehoben-vegan-bio-teilweise-regional-saisonal</t>
  </si>
  <si>
    <t>teilweise-bio</t>
  </si>
  <si>
    <t>Zusatz-/Minderbeitrag</t>
  </si>
  <si>
    <t>Mehr/Mindereinnahmen</t>
  </si>
  <si>
    <t>Betrag zur Überweisung</t>
  </si>
  <si>
    <t>Gesamt für Klimako.</t>
  </si>
  <si>
    <t>reguläre Kosten Klimakol.</t>
  </si>
  <si>
    <t>Zeltplatz / Gemeindehaus</t>
  </si>
  <si>
    <t>Stand 09.08.2022</t>
  </si>
  <si>
    <t>V1</t>
  </si>
  <si>
    <t>Version</t>
  </si>
  <si>
    <t>Datum</t>
  </si>
  <si>
    <t>Änderung</t>
  </si>
  <si>
    <t>-</t>
  </si>
  <si>
    <t>V2</t>
  </si>
  <si>
    <t>Änderung der Berechnung Zeltplatz; vorher Faktor 0 jetzt 0,009</t>
  </si>
  <si>
    <t>Hinzufügen der Möglichkeit einer Übernachtung im Gemeindehaus (gleichgesetzt mit Zeltplatz).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</si>
</sst>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€&quot;_-;\-* #,##0.00\ &quot;€&quot;_-;_-* &quot;-&quot;??\ &quot;€&quot;_-;_-@_-"/>
    <numFmt numFmtId="164" formatCode="0.0"/>
    <numFmt numFmtId="165" formatCode="#,##0.00&quot;€&quot;;[Red]#,##0.00&quot;€&quot;"/>
    <numFmt numFmtId="166" formatCode="0.000"/>
    <numFmt numFmtId="167" formatCode="dd/mm/yy;@"/>
    <numFmt numFmtId="168" formatCode="0.0000"/>
    <numFmt numFmtId="169" formatCode="0.0000000"/>
    <numFmt numFmtId="170" formatCode="#,##0.00\ &quot;€&quot;"/>
    <numFmt numFmtId="171" formatCode="#,##0.00_ ;\-#,##0.00\ "/>
    <numFmt numFmtId="172" formatCode="_-* #,##0.00\ [$€-407]_-;\-* #,##0.00\ [$€-407]_-;_-* &quot;-&quot;??\ [$€-407]_-;_-@_-"/>
    <numFmt numFmtId="173" formatCode="#,##0.00000"/>
    <numFmt numFmtId="174" formatCode="#,##0.0000"/>
  </numFmts>
  <fonts count="2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Verdana"/>
      <family val="2"/>
    </font>
    <font>
      <b/>
      <u/>
      <sz val="10"/>
      <name val="Verdana"/>
      <family val="2"/>
    </font>
    <font>
      <i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bscript"/>
      <sz val="10"/>
      <name val="Verdana"/>
      <family val="2"/>
    </font>
    <font>
      <b/>
      <vertAlign val="subscript"/>
      <sz val="10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C6E0B4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 (Textkörper)"/>
    </font>
    <font>
      <b/>
      <vertAlign val="subscript"/>
      <sz val="9"/>
      <name val="Verdana"/>
      <family val="2"/>
    </font>
    <font>
      <sz val="10"/>
      <color theme="1"/>
      <name val="Calibri (Textkörper)"/>
    </font>
    <font>
      <u/>
      <sz val="12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BB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BACD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FAEDC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4B09A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1" tint="0.499984740745262"/>
      </left>
      <right/>
      <top/>
      <bottom/>
      <diagonal/>
    </border>
    <border>
      <left style="thick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ck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ck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/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ck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 style="thick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/>
      <right style="thick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386">
    <xf numFmtId="0" fontId="0" fillId="0" borderId="0" xfId="0"/>
    <xf numFmtId="0" fontId="3" fillId="2" borderId="0" xfId="0" applyFont="1" applyFill="1"/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7" fillId="3" borderId="1" xfId="0" applyFont="1" applyFill="1" applyBorder="1"/>
    <xf numFmtId="0" fontId="6" fillId="3" borderId="2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>
      <alignment horizontal="center"/>
    </xf>
    <xf numFmtId="2" fontId="6" fillId="3" borderId="2" xfId="0" applyNumberFormat="1" applyFont="1" applyFill="1" applyBorder="1"/>
    <xf numFmtId="2" fontId="6" fillId="3" borderId="4" xfId="0" applyNumberFormat="1" applyFont="1" applyFill="1" applyBorder="1"/>
    <xf numFmtId="0" fontId="0" fillId="3" borderId="1" xfId="0" applyFill="1" applyBorder="1"/>
    <xf numFmtId="0" fontId="7" fillId="3" borderId="6" xfId="0" applyFont="1" applyFill="1" applyBorder="1"/>
    <xf numFmtId="0" fontId="7" fillId="3" borderId="7" xfId="0" applyFont="1" applyFill="1" applyBorder="1"/>
    <xf numFmtId="164" fontId="0" fillId="3" borderId="7" xfId="0" applyNumberFormat="1" applyFill="1" applyBorder="1"/>
    <xf numFmtId="2" fontId="6" fillId="3" borderId="7" xfId="0" applyNumberFormat="1" applyFont="1" applyFill="1" applyBorder="1"/>
    <xf numFmtId="165" fontId="6" fillId="3" borderId="8" xfId="0" applyNumberFormat="1" applyFont="1" applyFill="1" applyBorder="1"/>
    <xf numFmtId="0" fontId="0" fillId="4" borderId="0" xfId="0" applyFill="1"/>
    <xf numFmtId="0" fontId="6" fillId="4" borderId="0" xfId="0" applyFont="1" applyFill="1" applyAlignment="1">
      <alignment horizontal="center"/>
    </xf>
    <xf numFmtId="166" fontId="0" fillId="4" borderId="0" xfId="0" applyNumberFormat="1" applyFill="1"/>
    <xf numFmtId="2" fontId="6" fillId="4" borderId="0" xfId="0" applyNumberFormat="1" applyFont="1" applyFill="1"/>
    <xf numFmtId="0" fontId="4" fillId="5" borderId="0" xfId="0" applyFont="1" applyFill="1"/>
    <xf numFmtId="0" fontId="0" fillId="5" borderId="0" xfId="0" applyFill="1"/>
    <xf numFmtId="0" fontId="5" fillId="5" borderId="0" xfId="0" applyFont="1" applyFill="1"/>
    <xf numFmtId="0" fontId="7" fillId="5" borderId="0" xfId="0" applyFont="1" applyFill="1"/>
    <xf numFmtId="0" fontId="6" fillId="5" borderId="1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7" fillId="5" borderId="1" xfId="0" applyFont="1" applyFill="1" applyBorder="1"/>
    <xf numFmtId="0" fontId="6" fillId="5" borderId="2" xfId="0" applyFont="1" applyFill="1" applyBorder="1" applyAlignment="1" applyProtection="1">
      <alignment horizontal="center"/>
      <protection locked="0"/>
    </xf>
    <xf numFmtId="0" fontId="6" fillId="5" borderId="5" xfId="0" applyFont="1" applyFill="1" applyBorder="1" applyAlignment="1">
      <alignment horizontal="center"/>
    </xf>
    <xf numFmtId="2" fontId="6" fillId="5" borderId="2" xfId="0" applyNumberFormat="1" applyFont="1" applyFill="1" applyBorder="1"/>
    <xf numFmtId="2" fontId="6" fillId="5" borderId="4" xfId="0" applyNumberFormat="1" applyFont="1" applyFill="1" applyBorder="1"/>
    <xf numFmtId="0" fontId="0" fillId="5" borderId="1" xfId="0" applyFill="1" applyBorder="1"/>
    <xf numFmtId="0" fontId="6" fillId="5" borderId="0" xfId="0" applyFont="1" applyFill="1" applyAlignment="1">
      <alignment horizontal="center"/>
    </xf>
    <xf numFmtId="166" fontId="0" fillId="5" borderId="0" xfId="0" applyNumberFormat="1" applyFill="1"/>
    <xf numFmtId="2" fontId="6" fillId="5" borderId="0" xfId="0" applyNumberFormat="1" applyFont="1" applyFill="1"/>
    <xf numFmtId="0" fontId="7" fillId="5" borderId="2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7" fillId="5" borderId="6" xfId="0" applyFont="1" applyFill="1" applyBorder="1"/>
    <xf numFmtId="0" fontId="7" fillId="5" borderId="7" xfId="0" applyFont="1" applyFill="1" applyBorder="1"/>
    <xf numFmtId="164" fontId="0" fillId="5" borderId="7" xfId="0" applyNumberFormat="1" applyFill="1" applyBorder="1"/>
    <xf numFmtId="2" fontId="6" fillId="5" borderId="8" xfId="0" applyNumberFormat="1" applyFont="1" applyFill="1" applyBorder="1"/>
    <xf numFmtId="165" fontId="6" fillId="5" borderId="8" xfId="0" applyNumberFormat="1" applyFont="1" applyFill="1" applyBorder="1"/>
    <xf numFmtId="0" fontId="4" fillId="6" borderId="0" xfId="0" applyFont="1" applyFill="1"/>
    <xf numFmtId="0" fontId="0" fillId="6" borderId="0" xfId="0" applyFill="1"/>
    <xf numFmtId="0" fontId="5" fillId="6" borderId="0" xfId="0" applyFont="1" applyFill="1"/>
    <xf numFmtId="0" fontId="6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left"/>
    </xf>
    <xf numFmtId="0" fontId="7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7" fillId="6" borderId="1" xfId="0" applyFont="1" applyFill="1" applyBorder="1"/>
    <xf numFmtId="0" fontId="6" fillId="6" borderId="2" xfId="0" applyFont="1" applyFill="1" applyBorder="1" applyAlignment="1" applyProtection="1">
      <alignment horizontal="center"/>
      <protection locked="0"/>
    </xf>
    <xf numFmtId="2" fontId="6" fillId="6" borderId="2" xfId="0" applyNumberFormat="1" applyFont="1" applyFill="1" applyBorder="1"/>
    <xf numFmtId="2" fontId="6" fillId="6" borderId="4" xfId="0" applyNumberFormat="1" applyFont="1" applyFill="1" applyBorder="1"/>
    <xf numFmtId="0" fontId="0" fillId="6" borderId="1" xfId="0" applyFill="1" applyBorder="1"/>
    <xf numFmtId="0" fontId="7" fillId="6" borderId="7" xfId="0" applyFont="1" applyFill="1" applyBorder="1"/>
    <xf numFmtId="164" fontId="0" fillId="6" borderId="7" xfId="0" applyNumberFormat="1" applyFill="1" applyBorder="1"/>
    <xf numFmtId="2" fontId="6" fillId="6" borderId="7" xfId="0" applyNumberFormat="1" applyFont="1" applyFill="1" applyBorder="1"/>
    <xf numFmtId="165" fontId="6" fillId="6" borderId="8" xfId="0" applyNumberFormat="1" applyFont="1" applyFill="1" applyBorder="1"/>
    <xf numFmtId="0" fontId="7" fillId="6" borderId="0" xfId="0" applyFont="1" applyFill="1"/>
    <xf numFmtId="164" fontId="0" fillId="6" borderId="0" xfId="0" applyNumberFormat="1" applyFill="1"/>
    <xf numFmtId="2" fontId="6" fillId="6" borderId="0" xfId="0" applyNumberFormat="1" applyFont="1" applyFill="1"/>
    <xf numFmtId="165" fontId="6" fillId="6" borderId="0" xfId="0" applyNumberFormat="1" applyFont="1" applyFill="1"/>
    <xf numFmtId="0" fontId="4" fillId="7" borderId="0" xfId="0" applyFont="1" applyFill="1"/>
    <xf numFmtId="0" fontId="0" fillId="7" borderId="0" xfId="0" applyFill="1"/>
    <xf numFmtId="0" fontId="5" fillId="7" borderId="0" xfId="0" applyFont="1" applyFill="1"/>
    <xf numFmtId="0" fontId="6" fillId="7" borderId="1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6" fillId="7" borderId="2" xfId="0" applyFont="1" applyFill="1" applyBorder="1" applyAlignment="1" applyProtection="1">
      <alignment horizontal="center"/>
      <protection locked="0"/>
    </xf>
    <xf numFmtId="2" fontId="6" fillId="7" borderId="2" xfId="0" applyNumberFormat="1" applyFont="1" applyFill="1" applyBorder="1"/>
    <xf numFmtId="2" fontId="6" fillId="7" borderId="4" xfId="0" applyNumberFormat="1" applyFont="1" applyFill="1" applyBorder="1"/>
    <xf numFmtId="0" fontId="0" fillId="7" borderId="1" xfId="0" applyFill="1" applyBorder="1"/>
    <xf numFmtId="0" fontId="7" fillId="7" borderId="7" xfId="0" applyFont="1" applyFill="1" applyBorder="1"/>
    <xf numFmtId="164" fontId="0" fillId="7" borderId="7" xfId="0" applyNumberFormat="1" applyFill="1" applyBorder="1"/>
    <xf numFmtId="2" fontId="6" fillId="7" borderId="7" xfId="0" applyNumberFormat="1" applyFont="1" applyFill="1" applyBorder="1"/>
    <xf numFmtId="165" fontId="6" fillId="7" borderId="8" xfId="0" applyNumberFormat="1" applyFont="1" applyFill="1" applyBorder="1"/>
    <xf numFmtId="0" fontId="7" fillId="7" borderId="0" xfId="0" applyFont="1" applyFill="1"/>
    <xf numFmtId="164" fontId="0" fillId="7" borderId="0" xfId="0" applyNumberFormat="1" applyFill="1"/>
    <xf numFmtId="164" fontId="6" fillId="7" borderId="0" xfId="0" applyNumberFormat="1" applyFont="1" applyFill="1"/>
    <xf numFmtId="165" fontId="6" fillId="7" borderId="0" xfId="0" applyNumberFormat="1" applyFont="1" applyFill="1"/>
    <xf numFmtId="0" fontId="0" fillId="0" borderId="0" xfId="0" quotePrefix="1"/>
    <xf numFmtId="2" fontId="6" fillId="3" borderId="5" xfId="0" applyNumberFormat="1" applyFont="1" applyFill="1" applyBorder="1"/>
    <xf numFmtId="0" fontId="4" fillId="8" borderId="0" xfId="0" applyFont="1" applyFill="1"/>
    <xf numFmtId="0" fontId="0" fillId="8" borderId="0" xfId="0" applyFill="1"/>
    <xf numFmtId="0" fontId="5" fillId="8" borderId="0" xfId="0" applyFont="1" applyFill="1"/>
    <xf numFmtId="0" fontId="6" fillId="8" borderId="1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7" fillId="8" borderId="1" xfId="0" applyFont="1" applyFill="1" applyBorder="1"/>
    <xf numFmtId="0" fontId="6" fillId="8" borderId="2" xfId="0" applyFont="1" applyFill="1" applyBorder="1" applyAlignment="1" applyProtection="1">
      <alignment horizontal="center"/>
      <protection locked="0"/>
    </xf>
    <xf numFmtId="0" fontId="6" fillId="8" borderId="5" xfId="0" applyFont="1" applyFill="1" applyBorder="1" applyAlignment="1">
      <alignment horizontal="center"/>
    </xf>
    <xf numFmtId="2" fontId="6" fillId="8" borderId="2" xfId="0" applyNumberFormat="1" applyFont="1" applyFill="1" applyBorder="1"/>
    <xf numFmtId="2" fontId="6" fillId="8" borderId="4" xfId="0" applyNumberFormat="1" applyFont="1" applyFill="1" applyBorder="1"/>
    <xf numFmtId="0" fontId="7" fillId="8" borderId="6" xfId="0" applyFont="1" applyFill="1" applyBorder="1"/>
    <xf numFmtId="0" fontId="7" fillId="8" borderId="7" xfId="0" applyFont="1" applyFill="1" applyBorder="1"/>
    <xf numFmtId="164" fontId="0" fillId="8" borderId="7" xfId="0" applyNumberFormat="1" applyFill="1" applyBorder="1"/>
    <xf numFmtId="2" fontId="6" fillId="8" borderId="8" xfId="0" applyNumberFormat="1" applyFont="1" applyFill="1" applyBorder="1"/>
    <xf numFmtId="165" fontId="6" fillId="8" borderId="8" xfId="0" applyNumberFormat="1" applyFont="1" applyFill="1" applyBorder="1"/>
    <xf numFmtId="0" fontId="4" fillId="7" borderId="2" xfId="0" applyFont="1" applyFill="1" applyBorder="1"/>
    <xf numFmtId="0" fontId="3" fillId="9" borderId="0" xfId="0" applyFont="1" applyFill="1"/>
    <xf numFmtId="0" fontId="14" fillId="0" borderId="0" xfId="0" applyFont="1"/>
    <xf numFmtId="0" fontId="14" fillId="9" borderId="0" xfId="0" applyFont="1" applyFill="1"/>
    <xf numFmtId="0" fontId="4" fillId="10" borderId="0" xfId="0" applyFont="1" applyFill="1"/>
    <xf numFmtId="0" fontId="14" fillId="10" borderId="0" xfId="0" applyFont="1" applyFill="1"/>
    <xf numFmtId="0" fontId="5" fillId="10" borderId="0" xfId="0" applyFont="1" applyFill="1"/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7" fillId="10" borderId="9" xfId="0" applyFont="1" applyFill="1" applyBorder="1"/>
    <xf numFmtId="0" fontId="6" fillId="10" borderId="9" xfId="0" applyFont="1" applyFill="1" applyBorder="1" applyAlignment="1" applyProtection="1">
      <alignment horizontal="center"/>
      <protection locked="0"/>
    </xf>
    <xf numFmtId="0" fontId="14" fillId="10" borderId="2" xfId="0" applyFont="1" applyFill="1" applyBorder="1"/>
    <xf numFmtId="2" fontId="6" fillId="10" borderId="10" xfId="0" applyNumberFormat="1" applyFont="1" applyFill="1" applyBorder="1"/>
    <xf numFmtId="0" fontId="6" fillId="10" borderId="9" xfId="0" applyFont="1" applyFill="1" applyBorder="1" applyAlignment="1">
      <alignment horizontal="center"/>
    </xf>
    <xf numFmtId="0" fontId="14" fillId="10" borderId="11" xfId="0" applyFont="1" applyFill="1" applyBorder="1"/>
    <xf numFmtId="0" fontId="6" fillId="10" borderId="12" xfId="0" applyFont="1" applyFill="1" applyBorder="1" applyAlignment="1" applyProtection="1">
      <alignment horizontal="center"/>
      <protection locked="0"/>
    </xf>
    <xf numFmtId="0" fontId="6" fillId="10" borderId="12" xfId="0" applyFont="1" applyFill="1" applyBorder="1" applyAlignment="1">
      <alignment horizontal="center"/>
    </xf>
    <xf numFmtId="0" fontId="6" fillId="10" borderId="5" xfId="0" applyFont="1" applyFill="1" applyBorder="1" applyAlignment="1">
      <alignment horizontal="center"/>
    </xf>
    <xf numFmtId="0" fontId="16" fillId="11" borderId="13" xfId="0" applyFont="1" applyFill="1" applyBorder="1"/>
    <xf numFmtId="0" fontId="14" fillId="12" borderId="0" xfId="0" applyFont="1" applyFill="1"/>
    <xf numFmtId="0" fontId="6" fillId="12" borderId="0" xfId="0" applyFont="1" applyFill="1" applyAlignment="1">
      <alignment horizontal="center"/>
    </xf>
    <xf numFmtId="166" fontId="14" fillId="12" borderId="0" xfId="0" applyNumberFormat="1" applyFont="1" applyFill="1"/>
    <xf numFmtId="2" fontId="6" fillId="12" borderId="0" xfId="0" applyNumberFormat="1" applyFont="1" applyFill="1"/>
    <xf numFmtId="0" fontId="4" fillId="13" borderId="0" xfId="0" applyFont="1" applyFill="1"/>
    <xf numFmtId="0" fontId="14" fillId="13" borderId="0" xfId="0" applyFont="1" applyFill="1"/>
    <xf numFmtId="0" fontId="5" fillId="13" borderId="0" xfId="0" applyFont="1" applyFill="1"/>
    <xf numFmtId="0" fontId="7" fillId="10" borderId="3" xfId="0" applyFont="1" applyFill="1" applyBorder="1" applyAlignment="1">
      <alignment horizontal="center"/>
    </xf>
    <xf numFmtId="0" fontId="2" fillId="0" borderId="0" xfId="0" applyFont="1"/>
    <xf numFmtId="0" fontId="6" fillId="5" borderId="0" xfId="0" applyFont="1" applyFill="1" applyAlignment="1" applyProtection="1">
      <alignment horizontal="center"/>
      <protection locked="0"/>
    </xf>
    <xf numFmtId="0" fontId="7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169" fontId="4" fillId="7" borderId="2" xfId="0" applyNumberFormat="1" applyFont="1" applyFill="1" applyBorder="1"/>
    <xf numFmtId="0" fontId="7" fillId="7" borderId="2" xfId="0" applyFont="1" applyFill="1" applyBorder="1" applyAlignment="1">
      <alignment horizontal="center"/>
    </xf>
    <xf numFmtId="0" fontId="0" fillId="0" borderId="15" xfId="0" applyBorder="1"/>
    <xf numFmtId="0" fontId="0" fillId="14" borderId="17" xfId="0" applyFill="1" applyBorder="1"/>
    <xf numFmtId="168" fontId="0" fillId="16" borderId="17" xfId="0" applyNumberFormat="1" applyFill="1" applyBorder="1"/>
    <xf numFmtId="0" fontId="0" fillId="16" borderId="17" xfId="0" applyFill="1" applyBorder="1"/>
    <xf numFmtId="0" fontId="0" fillId="0" borderId="17" xfId="0" applyBorder="1"/>
    <xf numFmtId="0" fontId="0" fillId="0" borderId="18" xfId="0" applyBorder="1"/>
    <xf numFmtId="0" fontId="0" fillId="16" borderId="16" xfId="0" applyFill="1" applyBorder="1"/>
    <xf numFmtId="0" fontId="0" fillId="0" borderId="19" xfId="0" applyBorder="1"/>
    <xf numFmtId="0" fontId="0" fillId="0" borderId="21" xfId="0" applyBorder="1"/>
    <xf numFmtId="49" fontId="0" fillId="0" borderId="0" xfId="0" applyNumberFormat="1"/>
    <xf numFmtId="49" fontId="0" fillId="0" borderId="0" xfId="0" quotePrefix="1" applyNumberFormat="1"/>
    <xf numFmtId="49" fontId="2" fillId="0" borderId="0" xfId="0" applyNumberFormat="1" applyFont="1"/>
    <xf numFmtId="49" fontId="7" fillId="7" borderId="1" xfId="0" applyNumberFormat="1" applyFont="1" applyFill="1" applyBorder="1"/>
    <xf numFmtId="49" fontId="6" fillId="7" borderId="2" xfId="0" applyNumberFormat="1" applyFont="1" applyFill="1" applyBorder="1" applyAlignment="1">
      <alignment horizontal="center"/>
    </xf>
    <xf numFmtId="49" fontId="7" fillId="7" borderId="2" xfId="0" applyNumberFormat="1" applyFont="1" applyFill="1" applyBorder="1" applyAlignment="1">
      <alignment horizontal="left"/>
    </xf>
    <xf numFmtId="49" fontId="7" fillId="7" borderId="14" xfId="0" applyNumberFormat="1" applyFont="1" applyFill="1" applyBorder="1" applyAlignment="1">
      <alignment horizontal="left"/>
    </xf>
    <xf numFmtId="0" fontId="0" fillId="18" borderId="17" xfId="0" applyFill="1" applyBorder="1" applyProtection="1">
      <protection locked="0"/>
    </xf>
    <xf numFmtId="167" fontId="0" fillId="18" borderId="17" xfId="0" applyNumberFormat="1" applyFill="1" applyBorder="1" applyProtection="1">
      <protection locked="0"/>
    </xf>
    <xf numFmtId="0" fontId="0" fillId="18" borderId="16" xfId="0" applyFill="1" applyBorder="1" applyProtection="1">
      <protection locked="0"/>
    </xf>
    <xf numFmtId="0" fontId="0" fillId="15" borderId="20" xfId="0" applyFill="1" applyBorder="1" applyProtection="1">
      <protection locked="0"/>
    </xf>
    <xf numFmtId="49" fontId="0" fillId="15" borderId="22" xfId="0" applyNumberFormat="1" applyFill="1" applyBorder="1" applyProtection="1">
      <protection locked="0"/>
    </xf>
    <xf numFmtId="49" fontId="0" fillId="15" borderId="17" xfId="0" applyNumberFormat="1" applyFill="1" applyBorder="1" applyProtection="1">
      <protection locked="0"/>
    </xf>
    <xf numFmtId="0" fontId="0" fillId="15" borderId="17" xfId="0" applyFill="1" applyBorder="1" applyProtection="1">
      <protection locked="0"/>
    </xf>
    <xf numFmtId="0" fontId="0" fillId="15" borderId="22" xfId="0" applyFill="1" applyBorder="1" applyProtection="1">
      <protection locked="0"/>
    </xf>
    <xf numFmtId="171" fontId="0" fillId="23" borderId="0" xfId="1" applyNumberFormat="1" applyFont="1" applyFill="1"/>
    <xf numFmtId="0" fontId="0" fillId="23" borderId="0" xfId="0" applyFill="1"/>
    <xf numFmtId="2" fontId="0" fillId="23" borderId="0" xfId="0" applyNumberFormat="1" applyFill="1"/>
    <xf numFmtId="0" fontId="20" fillId="0" borderId="0" xfId="0" applyFont="1"/>
    <xf numFmtId="0" fontId="19" fillId="28" borderId="0" xfId="0" applyFont="1" applyFill="1"/>
    <xf numFmtId="0" fontId="2" fillId="25" borderId="0" xfId="0" applyFont="1" applyFill="1" applyAlignment="1">
      <alignment horizontal="right"/>
    </xf>
    <xf numFmtId="0" fontId="2" fillId="25" borderId="0" xfId="0" applyFont="1" applyFill="1" applyAlignment="1">
      <alignment horizontal="right" wrapText="1"/>
    </xf>
    <xf numFmtId="0" fontId="2" fillId="24" borderId="34" xfId="0" applyFont="1" applyFill="1" applyBorder="1"/>
    <xf numFmtId="0" fontId="0" fillId="23" borderId="34" xfId="0" applyFill="1" applyBorder="1"/>
    <xf numFmtId="0" fontId="0" fillId="20" borderId="34" xfId="0" applyFill="1" applyBorder="1"/>
    <xf numFmtId="0" fontId="0" fillId="24" borderId="34" xfId="0" applyFill="1" applyBorder="1"/>
    <xf numFmtId="0" fontId="0" fillId="21" borderId="34" xfId="0" applyFill="1" applyBorder="1"/>
    <xf numFmtId="0" fontId="0" fillId="0" borderId="34" xfId="0" applyBorder="1"/>
    <xf numFmtId="14" fontId="0" fillId="0" borderId="34" xfId="0" applyNumberFormat="1" applyBorder="1"/>
    <xf numFmtId="44" fontId="0" fillId="0" borderId="34" xfId="1" applyFont="1" applyBorder="1"/>
    <xf numFmtId="0" fontId="2" fillId="23" borderId="35" xfId="0" applyFont="1" applyFill="1" applyBorder="1"/>
    <xf numFmtId="0" fontId="2" fillId="23" borderId="36" xfId="0" applyFont="1" applyFill="1" applyBorder="1"/>
    <xf numFmtId="0" fontId="2" fillId="20" borderId="36" xfId="0" applyFont="1" applyFill="1" applyBorder="1"/>
    <xf numFmtId="0" fontId="2" fillId="21" borderId="36" xfId="0" applyFont="1" applyFill="1" applyBorder="1"/>
    <xf numFmtId="0" fontId="0" fillId="23" borderId="35" xfId="0" applyFill="1" applyBorder="1"/>
    <xf numFmtId="0" fontId="0" fillId="0" borderId="35" xfId="0" applyBorder="1"/>
    <xf numFmtId="0" fontId="2" fillId="20" borderId="38" xfId="0" applyFont="1" applyFill="1" applyBorder="1"/>
    <xf numFmtId="0" fontId="0" fillId="20" borderId="39" xfId="0" applyFill="1" applyBorder="1"/>
    <xf numFmtId="0" fontId="0" fillId="0" borderId="39" xfId="0" applyBorder="1"/>
    <xf numFmtId="0" fontId="0" fillId="20" borderId="35" xfId="0" applyFill="1" applyBorder="1"/>
    <xf numFmtId="44" fontId="0" fillId="0" borderId="35" xfId="1" applyFont="1" applyBorder="1"/>
    <xf numFmtId="0" fontId="2" fillId="24" borderId="39" xfId="0" applyFont="1" applyFill="1" applyBorder="1"/>
    <xf numFmtId="0" fontId="0" fillId="24" borderId="39" xfId="0" applyFill="1" applyBorder="1"/>
    <xf numFmtId="0" fontId="2" fillId="24" borderId="35" xfId="0" applyFont="1" applyFill="1" applyBorder="1"/>
    <xf numFmtId="0" fontId="0" fillId="24" borderId="35" xfId="0" applyFill="1" applyBorder="1"/>
    <xf numFmtId="0" fontId="2" fillId="21" borderId="38" xfId="0" applyFont="1" applyFill="1" applyBorder="1"/>
    <xf numFmtId="0" fontId="0" fillId="21" borderId="39" xfId="0" applyFill="1" applyBorder="1"/>
    <xf numFmtId="0" fontId="0" fillId="21" borderId="35" xfId="0" applyFill="1" applyBorder="1"/>
    <xf numFmtId="0" fontId="0" fillId="23" borderId="41" xfId="0" applyFill="1" applyBorder="1"/>
    <xf numFmtId="3" fontId="0" fillId="18" borderId="17" xfId="0" applyNumberFormat="1" applyFill="1" applyBorder="1" applyProtection="1">
      <protection locked="0"/>
    </xf>
    <xf numFmtId="0" fontId="0" fillId="15" borderId="0" xfId="0" applyFill="1" applyProtection="1">
      <protection locked="0"/>
    </xf>
    <xf numFmtId="0" fontId="0" fillId="0" borderId="0" xfId="0" applyProtection="1">
      <protection locked="0"/>
    </xf>
    <xf numFmtId="2" fontId="0" fillId="18" borderId="17" xfId="0" applyNumberFormat="1" applyFill="1" applyBorder="1" applyProtection="1">
      <protection locked="0"/>
    </xf>
    <xf numFmtId="168" fontId="0" fillId="30" borderId="23" xfId="0" applyNumberFormat="1" applyFill="1" applyBorder="1"/>
    <xf numFmtId="0" fontId="2" fillId="2" borderId="34" xfId="0" applyFont="1" applyFill="1" applyBorder="1"/>
    <xf numFmtId="0" fontId="2" fillId="2" borderId="35" xfId="0" applyFont="1" applyFill="1" applyBorder="1"/>
    <xf numFmtId="0" fontId="2" fillId="2" borderId="39" xfId="0" applyFont="1" applyFill="1" applyBorder="1"/>
    <xf numFmtId="44" fontId="2" fillId="2" borderId="35" xfId="1" applyFont="1" applyFill="1" applyBorder="1"/>
    <xf numFmtId="44" fontId="2" fillId="2" borderId="34" xfId="1" applyFont="1" applyFill="1" applyBorder="1"/>
    <xf numFmtId="4" fontId="0" fillId="23" borderId="41" xfId="0" applyNumberFormat="1" applyFill="1" applyBorder="1"/>
    <xf numFmtId="2" fontId="2" fillId="2" borderId="34" xfId="0" applyNumberFormat="1" applyFont="1" applyFill="1" applyBorder="1"/>
    <xf numFmtId="172" fontId="2" fillId="2" borderId="35" xfId="1" applyNumberFormat="1" applyFont="1" applyFill="1" applyBorder="1"/>
    <xf numFmtId="0" fontId="0" fillId="16" borderId="17" xfId="0" applyFill="1" applyBorder="1" applyProtection="1">
      <protection locked="0"/>
    </xf>
    <xf numFmtId="4" fontId="0" fillId="16" borderId="16" xfId="0" applyNumberFormat="1" applyFill="1" applyBorder="1"/>
    <xf numFmtId="171" fontId="0" fillId="16" borderId="16" xfId="1" applyNumberFormat="1" applyFont="1" applyFill="1" applyBorder="1"/>
    <xf numFmtId="4" fontId="0" fillId="16" borderId="18" xfId="0" applyNumberFormat="1" applyFill="1" applyBorder="1"/>
    <xf numFmtId="4" fontId="0" fillId="16" borderId="55" xfId="0" applyNumberFormat="1" applyFill="1" applyBorder="1"/>
    <xf numFmtId="4" fontId="0" fillId="16" borderId="58" xfId="0" applyNumberFormat="1" applyFill="1" applyBorder="1"/>
    <xf numFmtId="168" fontId="0" fillId="30" borderId="22" xfId="0" applyNumberFormat="1" applyFill="1" applyBorder="1"/>
    <xf numFmtId="4" fontId="0" fillId="30" borderId="62" xfId="0" applyNumberFormat="1" applyFill="1" applyBorder="1"/>
    <xf numFmtId="4" fontId="0" fillId="30" borderId="54" xfId="0" applyNumberFormat="1" applyFill="1" applyBorder="1"/>
    <xf numFmtId="0" fontId="2" fillId="18" borderId="36" xfId="0" applyFont="1" applyFill="1" applyBorder="1"/>
    <xf numFmtId="4" fontId="0" fillId="0" borderId="34" xfId="0" applyNumberFormat="1" applyBorder="1"/>
    <xf numFmtId="174" fontId="0" fillId="0" borderId="34" xfId="0" applyNumberFormat="1" applyBorder="1"/>
    <xf numFmtId="174" fontId="0" fillId="16" borderId="17" xfId="0" applyNumberFormat="1" applyFill="1" applyBorder="1"/>
    <xf numFmtId="0" fontId="0" fillId="21" borderId="66" xfId="0" applyFill="1" applyBorder="1"/>
    <xf numFmtId="49" fontId="7" fillId="7" borderId="0" xfId="0" applyNumberFormat="1" applyFont="1" applyFill="1"/>
    <xf numFmtId="49" fontId="7" fillId="17" borderId="1" xfId="0" applyNumberFormat="1" applyFont="1" applyFill="1" applyBorder="1"/>
    <xf numFmtId="0" fontId="7" fillId="6" borderId="6" xfId="0" applyFont="1" applyFill="1" applyBorder="1"/>
    <xf numFmtId="0" fontId="6" fillId="7" borderId="0" xfId="0" applyFont="1" applyFill="1"/>
    <xf numFmtId="0" fontId="7" fillId="7" borderId="6" xfId="0" applyFont="1" applyFill="1" applyBorder="1"/>
    <xf numFmtId="0" fontId="5" fillId="0" borderId="0" xfId="0" quotePrefix="1" applyFont="1"/>
    <xf numFmtId="0" fontId="6" fillId="10" borderId="9" xfId="0" applyFont="1" applyFill="1" applyBorder="1"/>
    <xf numFmtId="0" fontId="21" fillId="29" borderId="0" xfId="0" applyFont="1" applyFill="1" applyAlignment="1" applyProtection="1">
      <alignment vertical="center"/>
    </xf>
    <xf numFmtId="0" fontId="22" fillId="18" borderId="0" xfId="0" applyFont="1" applyFill="1" applyAlignment="1" applyProtection="1">
      <alignment vertical="center"/>
    </xf>
    <xf numFmtId="0" fontId="22" fillId="16" borderId="0" xfId="0" applyFont="1" applyFill="1" applyAlignment="1" applyProtection="1">
      <alignment vertical="center"/>
    </xf>
    <xf numFmtId="0" fontId="22" fillId="15" borderId="0" xfId="0" applyFont="1" applyFill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" fillId="23" borderId="0" xfId="0" applyFont="1" applyFill="1" applyProtection="1"/>
    <xf numFmtId="0" fontId="2" fillId="20" borderId="19" xfId="0" applyFont="1" applyFill="1" applyBorder="1" applyProtection="1"/>
    <xf numFmtId="0" fontId="2" fillId="20" borderId="0" xfId="0" applyFont="1" applyFill="1" applyProtection="1"/>
    <xf numFmtId="0" fontId="2" fillId="24" borderId="19" xfId="0" applyFont="1" applyFill="1" applyBorder="1" applyProtection="1"/>
    <xf numFmtId="0" fontId="2" fillId="24" borderId="0" xfId="0" applyFont="1" applyFill="1" applyProtection="1"/>
    <xf numFmtId="0" fontId="2" fillId="27" borderId="19" xfId="0" applyFont="1" applyFill="1" applyBorder="1" applyProtection="1"/>
    <xf numFmtId="0" fontId="2" fillId="27" borderId="0" xfId="0" applyFont="1" applyFill="1" applyProtection="1"/>
    <xf numFmtId="0" fontId="2" fillId="27" borderId="15" xfId="0" applyFont="1" applyFill="1" applyBorder="1" applyProtection="1"/>
    <xf numFmtId="0" fontId="2" fillId="7" borderId="0" xfId="0" applyFont="1" applyFill="1" applyProtection="1"/>
    <xf numFmtId="0" fontId="2" fillId="30" borderId="21" xfId="0" applyFont="1" applyFill="1" applyBorder="1" applyProtection="1"/>
    <xf numFmtId="0" fontId="2" fillId="30" borderId="0" xfId="0" applyFont="1" applyFill="1" applyProtection="1"/>
    <xf numFmtId="0" fontId="2" fillId="30" borderId="47" xfId="0" applyFont="1" applyFill="1" applyBorder="1" applyProtection="1"/>
    <xf numFmtId="0" fontId="2" fillId="0" borderId="0" xfId="0" applyFont="1" applyProtection="1"/>
    <xf numFmtId="0" fontId="2" fillId="25" borderId="19" xfId="0" applyFont="1" applyFill="1" applyBorder="1" applyProtection="1"/>
    <xf numFmtId="0" fontId="2" fillId="25" borderId="0" xfId="0" applyFont="1" applyFill="1" applyProtection="1"/>
    <xf numFmtId="0" fontId="2" fillId="19" borderId="21" xfId="0" applyFont="1" applyFill="1" applyBorder="1" applyProtection="1"/>
    <xf numFmtId="0" fontId="2" fillId="19" borderId="0" xfId="0" applyFont="1" applyFill="1" applyProtection="1"/>
    <xf numFmtId="0" fontId="2" fillId="26" borderId="19" xfId="0" applyFont="1" applyFill="1" applyBorder="1" applyProtection="1"/>
    <xf numFmtId="0" fontId="2" fillId="26" borderId="0" xfId="0" applyFont="1" applyFill="1" applyProtection="1"/>
    <xf numFmtId="0" fontId="2" fillId="26" borderId="29" xfId="0" applyFont="1" applyFill="1" applyBorder="1" applyProtection="1"/>
    <xf numFmtId="0" fontId="2" fillId="26" borderId="49" xfId="0" applyFont="1" applyFill="1" applyBorder="1" applyProtection="1"/>
    <xf numFmtId="0" fontId="2" fillId="21" borderId="49" xfId="0" applyFont="1" applyFill="1" applyBorder="1" applyProtection="1"/>
    <xf numFmtId="0" fontId="2" fillId="21" borderId="29" xfId="0" applyFont="1" applyFill="1" applyBorder="1" applyProtection="1"/>
    <xf numFmtId="0" fontId="2" fillId="21" borderId="53" xfId="0" applyFont="1" applyFill="1" applyBorder="1" applyProtection="1"/>
    <xf numFmtId="0" fontId="2" fillId="22" borderId="0" xfId="0" applyFont="1" applyFill="1" applyProtection="1"/>
    <xf numFmtId="0" fontId="2" fillId="21" borderId="21" xfId="0" applyFont="1" applyFill="1" applyBorder="1" applyProtection="1"/>
    <xf numFmtId="0" fontId="2" fillId="21" borderId="0" xfId="0" applyFont="1" applyFill="1" applyProtection="1"/>
    <xf numFmtId="0" fontId="2" fillId="21" borderId="15" xfId="0" applyFont="1" applyFill="1" applyBorder="1" applyProtection="1"/>
    <xf numFmtId="0" fontId="2" fillId="30" borderId="49" xfId="0" applyFont="1" applyFill="1" applyBorder="1" applyProtection="1"/>
    <xf numFmtId="0" fontId="2" fillId="30" borderId="29" xfId="0" applyFont="1" applyFill="1" applyBorder="1" applyProtection="1"/>
    <xf numFmtId="0" fontId="2" fillId="30" borderId="46" xfId="0" applyFont="1" applyFill="1" applyBorder="1" applyProtection="1"/>
    <xf numFmtId="0" fontId="2" fillId="23" borderId="24" xfId="0" applyFont="1" applyFill="1" applyBorder="1" applyAlignment="1" applyProtection="1">
      <alignment wrapText="1"/>
    </xf>
    <xf numFmtId="0" fontId="2" fillId="23" borderId="25" xfId="0" applyFont="1" applyFill="1" applyBorder="1" applyAlignment="1" applyProtection="1">
      <alignment wrapText="1"/>
    </xf>
    <xf numFmtId="0" fontId="2" fillId="23" borderId="27" xfId="0" applyFont="1" applyFill="1" applyBorder="1" applyAlignment="1" applyProtection="1">
      <alignment wrapText="1"/>
    </xf>
    <xf numFmtId="0" fontId="2" fillId="20" borderId="24" xfId="0" applyFont="1" applyFill="1" applyBorder="1" applyAlignment="1" applyProtection="1">
      <alignment wrapText="1"/>
    </xf>
    <xf numFmtId="0" fontId="2" fillId="20" borderId="25" xfId="0" applyFont="1" applyFill="1" applyBorder="1" applyAlignment="1" applyProtection="1">
      <alignment wrapText="1"/>
    </xf>
    <xf numFmtId="0" fontId="6" fillId="0" borderId="25" xfId="0" applyFont="1" applyBorder="1" applyAlignment="1" applyProtection="1">
      <alignment horizontal="center" wrapText="1"/>
    </xf>
    <xf numFmtId="0" fontId="6" fillId="0" borderId="27" xfId="0" applyFont="1" applyBorder="1" applyAlignment="1" applyProtection="1">
      <alignment horizontal="center" wrapText="1"/>
    </xf>
    <xf numFmtId="0" fontId="2" fillId="24" borderId="24" xfId="0" applyFont="1" applyFill="1" applyBorder="1" applyAlignment="1" applyProtection="1">
      <alignment wrapText="1"/>
    </xf>
    <xf numFmtId="0" fontId="2" fillId="24" borderId="25" xfId="0" applyFont="1" applyFill="1" applyBorder="1" applyAlignment="1" applyProtection="1">
      <alignment wrapText="1"/>
    </xf>
    <xf numFmtId="0" fontId="2" fillId="24" borderId="28" xfId="0" applyFont="1" applyFill="1" applyBorder="1" applyAlignment="1" applyProtection="1">
      <alignment wrapText="1"/>
    </xf>
    <xf numFmtId="0" fontId="2" fillId="21" borderId="24" xfId="0" applyFont="1" applyFill="1" applyBorder="1" applyAlignment="1" applyProtection="1">
      <alignment wrapText="1"/>
    </xf>
    <xf numFmtId="0" fontId="2" fillId="21" borderId="25" xfId="0" applyFont="1" applyFill="1" applyBorder="1" applyAlignment="1" applyProtection="1">
      <alignment wrapText="1"/>
    </xf>
    <xf numFmtId="0" fontId="2" fillId="21" borderId="50" xfId="0" applyFont="1" applyFill="1" applyBorder="1" applyAlignment="1" applyProtection="1">
      <alignment wrapText="1"/>
    </xf>
    <xf numFmtId="0" fontId="6" fillId="0" borderId="50" xfId="0" applyFont="1" applyBorder="1" applyAlignment="1" applyProtection="1">
      <alignment horizontal="center" wrapText="1"/>
    </xf>
    <xf numFmtId="0" fontId="6" fillId="0" borderId="51" xfId="0" applyFont="1" applyBorder="1" applyAlignment="1" applyProtection="1">
      <alignment horizontal="center" wrapText="1"/>
    </xf>
    <xf numFmtId="0" fontId="2" fillId="21" borderId="48" xfId="0" applyFont="1" applyFill="1" applyBorder="1" applyAlignment="1" applyProtection="1">
      <alignment vertical="top" wrapText="1"/>
    </xf>
    <xf numFmtId="0" fontId="2" fillId="21" borderId="52" xfId="0" applyFont="1" applyFill="1" applyBorder="1" applyAlignment="1" applyProtection="1">
      <alignment wrapText="1"/>
    </xf>
    <xf numFmtId="0" fontId="6" fillId="21" borderId="50" xfId="0" applyFont="1" applyFill="1" applyBorder="1" applyAlignment="1" applyProtection="1">
      <alignment horizontal="center" wrapText="1"/>
    </xf>
    <xf numFmtId="0" fontId="6" fillId="0" borderId="45" xfId="0" applyFont="1" applyBorder="1" applyAlignment="1" applyProtection="1">
      <alignment horizontal="center" wrapText="1"/>
    </xf>
    <xf numFmtId="0" fontId="6" fillId="21" borderId="28" xfId="0" applyFont="1" applyFill="1" applyBorder="1" applyAlignment="1" applyProtection="1">
      <alignment horizontal="center" wrapText="1"/>
    </xf>
    <xf numFmtId="0" fontId="6" fillId="21" borderId="25" xfId="0" applyFont="1" applyFill="1" applyBorder="1" applyAlignment="1" applyProtection="1">
      <alignment horizontal="center" wrapText="1"/>
    </xf>
    <xf numFmtId="0" fontId="6" fillId="21" borderId="25" xfId="0" applyFont="1" applyFill="1" applyBorder="1" applyAlignment="1" applyProtection="1">
      <alignment horizontal="left" wrapText="1"/>
    </xf>
    <xf numFmtId="0" fontId="2" fillId="21" borderId="28" xfId="0" applyFont="1" applyFill="1" applyBorder="1" applyAlignment="1" applyProtection="1">
      <alignment wrapText="1"/>
    </xf>
    <xf numFmtId="0" fontId="6" fillId="0" borderId="26" xfId="0" applyFont="1" applyBorder="1" applyAlignment="1" applyProtection="1">
      <alignment horizontal="center" wrapText="1"/>
    </xf>
    <xf numFmtId="0" fontId="6" fillId="20" borderId="56" xfId="0" applyFont="1" applyFill="1" applyBorder="1" applyAlignment="1" applyProtection="1">
      <alignment horizontal="center" wrapText="1"/>
    </xf>
    <xf numFmtId="0" fontId="6" fillId="0" borderId="57" xfId="0" applyFont="1" applyBorder="1" applyAlignment="1" applyProtection="1">
      <alignment horizontal="center" wrapText="1"/>
    </xf>
    <xf numFmtId="0" fontId="6" fillId="0" borderId="56" xfId="0" applyFont="1" applyBorder="1" applyAlignment="1" applyProtection="1">
      <alignment horizontal="center" wrapText="1"/>
    </xf>
    <xf numFmtId="0" fontId="6" fillId="30" borderId="28" xfId="0" applyFont="1" applyFill="1" applyBorder="1" applyAlignment="1" applyProtection="1">
      <alignment horizontal="center" wrapText="1"/>
    </xf>
    <xf numFmtId="0" fontId="6" fillId="30" borderId="64" xfId="0" applyFont="1" applyFill="1" applyBorder="1" applyAlignment="1" applyProtection="1">
      <alignment horizontal="center" wrapText="1"/>
    </xf>
    <xf numFmtId="0" fontId="6" fillId="30" borderId="61" xfId="0" applyFont="1" applyFill="1" applyBorder="1" applyAlignment="1" applyProtection="1">
      <alignment horizontal="center" wrapText="1"/>
    </xf>
    <xf numFmtId="0" fontId="2" fillId="0" borderId="0" xfId="0" applyFont="1" applyAlignment="1" applyProtection="1">
      <alignment wrapText="1"/>
    </xf>
    <xf numFmtId="0" fontId="2" fillId="23" borderId="30" xfId="0" applyFont="1" applyFill="1" applyBorder="1" applyAlignment="1" applyProtection="1">
      <alignment wrapText="1"/>
    </xf>
    <xf numFmtId="0" fontId="2" fillId="23" borderId="31" xfId="0" applyFont="1" applyFill="1" applyBorder="1" applyAlignment="1" applyProtection="1">
      <alignment wrapText="1"/>
    </xf>
    <xf numFmtId="0" fontId="2" fillId="20" borderId="32" xfId="0" applyFont="1" applyFill="1" applyBorder="1" applyAlignment="1" applyProtection="1">
      <alignment wrapText="1"/>
    </xf>
    <xf numFmtId="0" fontId="2" fillId="20" borderId="31" xfId="0" applyFont="1" applyFill="1" applyBorder="1" applyAlignment="1" applyProtection="1">
      <alignment wrapText="1"/>
    </xf>
    <xf numFmtId="0" fontId="2" fillId="0" borderId="31" xfId="0" applyFont="1" applyBorder="1" applyAlignment="1" applyProtection="1">
      <alignment wrapText="1"/>
    </xf>
    <xf numFmtId="170" fontId="2" fillId="0" borderId="31" xfId="0" applyNumberFormat="1" applyFont="1" applyBorder="1" applyAlignment="1" applyProtection="1">
      <alignment wrapText="1"/>
    </xf>
    <xf numFmtId="0" fontId="2" fillId="24" borderId="32" xfId="0" applyFont="1" applyFill="1" applyBorder="1" applyAlignment="1" applyProtection="1">
      <alignment wrapText="1"/>
    </xf>
    <xf numFmtId="0" fontId="2" fillId="24" borderId="31" xfId="0" applyFont="1" applyFill="1" applyBorder="1" applyAlignment="1" applyProtection="1">
      <alignment wrapText="1"/>
    </xf>
    <xf numFmtId="0" fontId="2" fillId="24" borderId="33" xfId="0" applyFont="1" applyFill="1" applyBorder="1" applyAlignment="1" applyProtection="1">
      <alignment wrapText="1"/>
    </xf>
    <xf numFmtId="0" fontId="2" fillId="21" borderId="32" xfId="0" applyFont="1" applyFill="1" applyBorder="1" applyAlignment="1" applyProtection="1">
      <alignment wrapText="1"/>
    </xf>
    <xf numFmtId="0" fontId="2" fillId="21" borderId="31" xfId="0" applyFont="1" applyFill="1" applyBorder="1" applyAlignment="1" applyProtection="1">
      <alignment wrapText="1"/>
    </xf>
    <xf numFmtId="0" fontId="6" fillId="0" borderId="31" xfId="0" applyFont="1" applyBorder="1" applyAlignment="1" applyProtection="1">
      <alignment horizontal="center" wrapText="1"/>
    </xf>
    <xf numFmtId="0" fontId="2" fillId="21" borderId="33" xfId="0" applyFont="1" applyFill="1" applyBorder="1" applyAlignment="1" applyProtection="1">
      <alignment wrapText="1"/>
    </xf>
    <xf numFmtId="0" fontId="6" fillId="21" borderId="31" xfId="0" applyFont="1" applyFill="1" applyBorder="1" applyAlignment="1" applyProtection="1">
      <alignment horizontal="center" wrapText="1"/>
    </xf>
    <xf numFmtId="170" fontId="2" fillId="0" borderId="42" xfId="0" applyNumberFormat="1" applyFont="1" applyBorder="1" applyAlignment="1" applyProtection="1">
      <alignment wrapText="1"/>
    </xf>
    <xf numFmtId="0" fontId="6" fillId="21" borderId="33" xfId="0" applyFont="1" applyFill="1" applyBorder="1" applyAlignment="1" applyProtection="1">
      <alignment horizontal="center" wrapText="1"/>
    </xf>
    <xf numFmtId="0" fontId="6" fillId="21" borderId="31" xfId="0" applyFont="1" applyFill="1" applyBorder="1" applyAlignment="1" applyProtection="1">
      <alignment horizontal="left" wrapText="1"/>
    </xf>
    <xf numFmtId="170" fontId="2" fillId="0" borderId="43" xfId="0" applyNumberFormat="1" applyFont="1" applyBorder="1" applyAlignment="1" applyProtection="1">
      <alignment wrapText="1"/>
    </xf>
    <xf numFmtId="170" fontId="2" fillId="0" borderId="59" xfId="0" applyNumberFormat="1" applyFont="1" applyBorder="1" applyAlignment="1" applyProtection="1">
      <alignment wrapText="1"/>
    </xf>
    <xf numFmtId="170" fontId="2" fillId="0" borderId="44" xfId="0" applyNumberFormat="1" applyFont="1" applyBorder="1" applyAlignment="1" applyProtection="1">
      <alignment wrapText="1"/>
    </xf>
    <xf numFmtId="0" fontId="2" fillId="30" borderId="65" xfId="0" applyFont="1" applyFill="1" applyBorder="1" applyAlignment="1" applyProtection="1">
      <alignment wrapText="1"/>
    </xf>
    <xf numFmtId="0" fontId="2" fillId="30" borderId="60" xfId="0" applyFont="1" applyFill="1" applyBorder="1" applyAlignment="1" applyProtection="1">
      <alignment wrapText="1"/>
    </xf>
    <xf numFmtId="0" fontId="2" fillId="30" borderId="33" xfId="0" applyFont="1" applyFill="1" applyBorder="1" applyAlignment="1" applyProtection="1">
      <alignment wrapText="1"/>
    </xf>
    <xf numFmtId="0" fontId="2" fillId="30" borderId="63" xfId="0" applyFont="1" applyFill="1" applyBorder="1" applyAlignment="1" applyProtection="1">
      <alignment wrapText="1"/>
    </xf>
    <xf numFmtId="0" fontId="0" fillId="16" borderId="17" xfId="0" applyFill="1" applyBorder="1" applyProtection="1"/>
    <xf numFmtId="0" fontId="0" fillId="0" borderId="0" xfId="0" applyProtection="1"/>
    <xf numFmtId="0" fontId="26" fillId="0" borderId="0" xfId="2"/>
    <xf numFmtId="0" fontId="0" fillId="14" borderId="17" xfId="0" applyFill="1" applyBorder="1" applyProtection="1"/>
    <xf numFmtId="49" fontId="0" fillId="18" borderId="22" xfId="0" applyNumberFormat="1" applyFill="1" applyBorder="1" applyProtection="1">
      <protection locked="0"/>
    </xf>
    <xf numFmtId="49" fontId="0" fillId="18" borderId="17" xfId="0" applyNumberFormat="1" applyFill="1" applyBorder="1" applyProtection="1">
      <protection locked="0"/>
    </xf>
    <xf numFmtId="173" fontId="0" fillId="18" borderId="17" xfId="0" applyNumberFormat="1" applyFill="1" applyBorder="1" applyProtection="1">
      <protection locked="0"/>
    </xf>
    <xf numFmtId="49" fontId="0" fillId="18" borderId="23" xfId="0" applyNumberFormat="1" applyFill="1" applyBorder="1" applyProtection="1">
      <protection locked="0"/>
    </xf>
    <xf numFmtId="49" fontId="0" fillId="18" borderId="18" xfId="0" applyNumberFormat="1" applyFill="1" applyBorder="1" applyProtection="1">
      <protection locked="0"/>
    </xf>
    <xf numFmtId="173" fontId="0" fillId="18" borderId="18" xfId="0" applyNumberFormat="1" applyFill="1" applyBorder="1" applyProtection="1">
      <protection locked="0"/>
    </xf>
    <xf numFmtId="0" fontId="27" fillId="0" borderId="0" xfId="0" applyFont="1"/>
    <xf numFmtId="49" fontId="7" fillId="0" borderId="0" xfId="0" applyNumberFormat="1" applyFont="1" applyAlignment="1">
      <alignment horizontal="center"/>
    </xf>
    <xf numFmtId="49" fontId="7" fillId="7" borderId="0" xfId="0" applyNumberFormat="1" applyFont="1" applyFill="1" applyAlignment="1">
      <alignment horizontal="center"/>
    </xf>
    <xf numFmtId="49" fontId="0" fillId="7" borderId="1" xfId="0" applyNumberFormat="1" applyFill="1" applyBorder="1"/>
    <xf numFmtId="4" fontId="22" fillId="0" borderId="0" xfId="0" applyNumberFormat="1" applyFont="1" applyAlignment="1" applyProtection="1">
      <alignment vertical="center"/>
    </xf>
    <xf numFmtId="4" fontId="2" fillId="30" borderId="0" xfId="0" applyNumberFormat="1" applyFont="1" applyFill="1" applyProtection="1"/>
    <xf numFmtId="4" fontId="2" fillId="30" borderId="29" xfId="0" applyNumberFormat="1" applyFont="1" applyFill="1" applyBorder="1" applyProtection="1"/>
    <xf numFmtId="4" fontId="6" fillId="30" borderId="61" xfId="0" applyNumberFormat="1" applyFont="1" applyFill="1" applyBorder="1" applyAlignment="1" applyProtection="1">
      <alignment horizontal="center" wrapText="1"/>
    </xf>
    <xf numFmtId="4" fontId="2" fillId="30" borderId="63" xfId="0" applyNumberFormat="1" applyFont="1" applyFill="1" applyBorder="1" applyAlignment="1" applyProtection="1">
      <alignment wrapText="1"/>
    </xf>
    <xf numFmtId="168" fontId="19" fillId="28" borderId="0" xfId="0" applyNumberFormat="1" applyFont="1" applyFill="1"/>
    <xf numFmtId="168" fontId="0" fillId="0" borderId="0" xfId="0" applyNumberFormat="1"/>
    <xf numFmtId="168" fontId="2" fillId="21" borderId="36" xfId="0" applyNumberFormat="1" applyFont="1" applyFill="1" applyBorder="1"/>
    <xf numFmtId="168" fontId="0" fillId="21" borderId="39" xfId="0" applyNumberFormat="1" applyFill="1" applyBorder="1"/>
    <xf numFmtId="168" fontId="2" fillId="2" borderId="39" xfId="0" applyNumberFormat="1" applyFont="1" applyFill="1" applyBorder="1"/>
    <xf numFmtId="168" fontId="0" fillId="0" borderId="34" xfId="1" applyNumberFormat="1" applyFont="1" applyBorder="1"/>
    <xf numFmtId="0" fontId="2" fillId="24" borderId="40" xfId="0" applyFont="1" applyFill="1" applyBorder="1"/>
    <xf numFmtId="0" fontId="0" fillId="24" borderId="37" xfId="0" applyFill="1" applyBorder="1"/>
    <xf numFmtId="0" fontId="2" fillId="24" borderId="0" xfId="0" applyFont="1" applyFill="1"/>
    <xf numFmtId="0" fontId="0" fillId="24" borderId="41" xfId="0" applyFill="1" applyBorder="1"/>
    <xf numFmtId="0" fontId="0" fillId="24" borderId="0" xfId="0" applyFill="1"/>
    <xf numFmtId="4" fontId="0" fillId="23" borderId="34" xfId="0" applyNumberFormat="1" applyFill="1" applyBorder="1"/>
    <xf numFmtId="4" fontId="2" fillId="23" borderId="67" xfId="0" applyNumberFormat="1" applyFont="1" applyFill="1" applyBorder="1"/>
    <xf numFmtId="4" fontId="0" fillId="18" borderId="55" xfId="0" applyNumberFormat="1" applyFill="1" applyBorder="1" applyProtection="1">
      <protection locked="0"/>
    </xf>
    <xf numFmtId="4" fontId="0" fillId="18" borderId="58" xfId="0" applyNumberFormat="1" applyFill="1" applyBorder="1" applyProtection="1">
      <protection locked="0"/>
    </xf>
    <xf numFmtId="4" fontId="0" fillId="0" borderId="0" xfId="0" applyNumberFormat="1" applyProtection="1">
      <protection locked="0"/>
    </xf>
    <xf numFmtId="0" fontId="2" fillId="2" borderId="34" xfId="0" applyFont="1" applyFill="1" applyBorder="1" applyAlignment="1">
      <alignment vertical="top"/>
    </xf>
    <xf numFmtId="0" fontId="2" fillId="2" borderId="34" xfId="0" quotePrefix="1" applyFont="1" applyFill="1" applyBorder="1" applyAlignment="1">
      <alignment vertical="top"/>
    </xf>
    <xf numFmtId="0" fontId="2" fillId="2" borderId="35" xfId="0" applyFont="1" applyFill="1" applyBorder="1" applyAlignment="1">
      <alignment vertical="top"/>
    </xf>
    <xf numFmtId="0" fontId="2" fillId="2" borderId="39" xfId="0" applyFont="1" applyFill="1" applyBorder="1" applyAlignment="1">
      <alignment vertical="top"/>
    </xf>
    <xf numFmtId="168" fontId="2" fillId="2" borderId="39" xfId="0" applyNumberFormat="1" applyFont="1" applyFill="1" applyBorder="1" applyAlignment="1">
      <alignment vertical="top"/>
    </xf>
    <xf numFmtId="0" fontId="2" fillId="2" borderId="41" xfId="0" applyFont="1" applyFill="1" applyBorder="1" applyAlignment="1">
      <alignment vertical="top"/>
    </xf>
    <xf numFmtId="0" fontId="2" fillId="2" borderId="34" xfId="0" applyFont="1" applyFill="1" applyBorder="1" applyAlignment="1">
      <alignment vertical="top" wrapText="1"/>
    </xf>
    <xf numFmtId="0" fontId="2" fillId="2" borderId="0" xfId="0" applyFont="1" applyFill="1" applyAlignment="1">
      <alignment vertical="top" wrapText="1"/>
    </xf>
    <xf numFmtId="4" fontId="2" fillId="2" borderId="0" xfId="0" applyNumberFormat="1" applyFont="1" applyFill="1" applyAlignment="1">
      <alignment vertical="top" wrapText="1"/>
    </xf>
    <xf numFmtId="0" fontId="2" fillId="0" borderId="0" xfId="0" applyFont="1" applyAlignment="1">
      <alignment vertical="top"/>
    </xf>
    <xf numFmtId="44" fontId="2" fillId="0" borderId="31" xfId="1" applyFont="1" applyBorder="1" applyAlignment="1" applyProtection="1">
      <alignment horizontal="right" wrapText="1"/>
    </xf>
    <xf numFmtId="172" fontId="2" fillId="0" borderId="31" xfId="0" applyNumberFormat="1" applyFont="1" applyBorder="1" applyAlignment="1" applyProtection="1">
      <alignment horizontal="right" wrapText="1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7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 wrapText="1"/>
      <protection locked="0"/>
    </xf>
    <xf numFmtId="0" fontId="0" fillId="0" borderId="36" xfId="0" applyBorder="1" applyAlignment="1" applyProtection="1">
      <alignment horizontal="left" wrapText="1"/>
      <protection locked="0"/>
    </xf>
    <xf numFmtId="0" fontId="0" fillId="0" borderId="37" xfId="0" applyBorder="1" applyAlignment="1" applyProtection="1">
      <alignment horizontal="left" wrapText="1"/>
      <protection locked="0"/>
    </xf>
    <xf numFmtId="14" fontId="0" fillId="0" borderId="0" xfId="0" applyNumberFormat="1"/>
    <xf numFmtId="0" fontId="0" fillId="30" borderId="0" xfId="0" applyFill="1"/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FAEDC7"/>
      <color rgb="FFFBBACD"/>
      <color rgb="FFF4B0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520700</xdr:colOff>
      <xdr:row>1</xdr:row>
      <xdr:rowOff>114300</xdr:rowOff>
    </xdr:from>
    <xdr:to>
      <xdr:col>28</xdr:col>
      <xdr:colOff>152400</xdr:colOff>
      <xdr:row>8</xdr:row>
      <xdr:rowOff>155849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D051D8AF-16AA-1840-99AC-8DAC7DF2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0" y="381000"/>
          <a:ext cx="3276600" cy="1692549"/>
        </a:xfrm>
        <a:prstGeom prst="rect">
          <a:avLst/>
        </a:prstGeom>
      </xdr:spPr>
    </xdr:pic>
    <xdr:clientData/>
  </xdr:twoCellAnchor>
  <xdr:twoCellAnchor editAs="oneCell">
    <xdr:from>
      <xdr:col>25</xdr:col>
      <xdr:colOff>863600</xdr:colOff>
      <xdr:row>7</xdr:row>
      <xdr:rowOff>97544</xdr:rowOff>
    </xdr:from>
    <xdr:to>
      <xdr:col>27</xdr:col>
      <xdr:colOff>609600</xdr:colOff>
      <xdr:row>11</xdr:row>
      <xdr:rowOff>101600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C609630-E834-7040-A2C6-596C4661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87100" y="1812044"/>
          <a:ext cx="1714500" cy="816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158750</xdr:rowOff>
    </xdr:from>
    <xdr:to>
      <xdr:col>11</xdr:col>
      <xdr:colOff>470989</xdr:colOff>
      <xdr:row>45</xdr:row>
      <xdr:rowOff>185855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BE4245D-EE41-EC16-5334-3F578805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79238"/>
          <a:ext cx="9825622" cy="7832958"/>
        </a:xfrm>
        <a:prstGeom prst="rect">
          <a:avLst/>
        </a:prstGeom>
      </xdr:spPr>
    </xdr:pic>
    <xdr:clientData/>
  </xdr:twoCellAnchor>
  <xdr:twoCellAnchor editAs="oneCell">
    <xdr:from>
      <xdr:col>0</xdr:col>
      <xdr:colOff>124677</xdr:colOff>
      <xdr:row>44</xdr:row>
      <xdr:rowOff>126226</xdr:rowOff>
    </xdr:from>
    <xdr:to>
      <xdr:col>11</xdr:col>
      <xdr:colOff>658853</xdr:colOff>
      <xdr:row>81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070027B-9C64-131A-7E2A-A2B4417BE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77" y="9635738"/>
          <a:ext cx="9888810" cy="7896457"/>
        </a:xfrm>
        <a:prstGeom prst="rect">
          <a:avLst/>
        </a:prstGeom>
      </xdr:spPr>
    </xdr:pic>
    <xdr:clientData/>
  </xdr:twoCellAnchor>
  <xdr:twoCellAnchor editAs="oneCell">
    <xdr:from>
      <xdr:col>12</xdr:col>
      <xdr:colOff>253999</xdr:colOff>
      <xdr:row>10</xdr:row>
      <xdr:rowOff>2323</xdr:rowOff>
    </xdr:from>
    <xdr:to>
      <xdr:col>24</xdr:col>
      <xdr:colOff>650487</xdr:colOff>
      <xdr:row>48</xdr:row>
      <xdr:rowOff>55778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F1AEED7-AAB8-31E7-A030-3C31E27E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44975" y="2139640"/>
          <a:ext cx="10432585" cy="8292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114300</xdr:rowOff>
    </xdr:from>
    <xdr:to>
      <xdr:col>2</xdr:col>
      <xdr:colOff>28575</xdr:colOff>
      <xdr:row>81</xdr:row>
      <xdr:rowOff>104775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3D1907D-5EBC-C349-BE88-BCC1328D3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2800"/>
          <a:ext cx="1755775" cy="6000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Quasebarth, Gernot" id="{84003929-0F46-1148-BBF9-19B15C688014}" userId="S::gernot.quasebarth@ekmd.de::a19f0e12-288f-4fe0-bb41-533f2dc8b2aa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I4" dT="2022-04-26T14:52:29.03" personId="{84003929-0F46-1148-BBF9-19B15C688014}" id="{C3A61182-9DE9-F043-86C0-3B2C8BD138B2}">
    <text>Bei einer höheren Spende durch die TN oder Träger hier die Zusatzbeitrag eintragen. Wenn weniger Geld als der berechnete eingesammelt wird kann die Differenz hier als MINUS-Betrag eingetragen werden.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klima-kollekte.de/kompensier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3C057-F890-C14A-9568-561E05A20C45}">
  <sheetPr>
    <tabColor rgb="FFFF0000"/>
  </sheetPr>
  <dimension ref="A1:DX662"/>
  <sheetViews>
    <sheetView showGridLines="0" tabSelected="1" zoomScaleNormal="100" workbookViewId="0">
      <pane ySplit="5" topLeftCell="A6" activePane="bottomLeft" state="frozen"/>
      <selection pane="bottomLeft" activeCell="A6" sqref="A6"/>
    </sheetView>
  </sheetViews>
  <sheetFormatPr baseColWidth="10" defaultColWidth="11" defaultRowHeight="16"/>
  <cols>
    <col min="1" max="1" width="23.5" customWidth="1"/>
    <col min="2" max="2" width="11" customWidth="1"/>
    <col min="3" max="3" width="10.33203125" customWidth="1"/>
    <col min="4" max="4" width="9.1640625" customWidth="1"/>
    <col min="5" max="5" width="12.33203125" customWidth="1"/>
    <col min="6" max="6" width="26.83203125" style="155" customWidth="1"/>
    <col min="7" max="7" width="10.5" style="332" customWidth="1"/>
    <col min="8" max="10" width="8.5" customWidth="1"/>
    <col min="11" max="11" width="18" style="155" customWidth="1"/>
    <col min="12" max="12" width="13.5" style="332" customWidth="1"/>
    <col min="13" max="15" width="8.83203125" customWidth="1"/>
    <col min="16" max="16" width="19" style="156" customWidth="1"/>
    <col min="19" max="19" width="16" customWidth="1"/>
    <col min="20" max="20" width="48.6640625" customWidth="1"/>
    <col min="21" max="21" width="9.1640625" style="332" customWidth="1"/>
    <col min="22" max="23" width="9.1640625" customWidth="1"/>
    <col min="24" max="24" width="10.83203125" style="155"/>
    <col min="25" max="25" width="8.5" customWidth="1"/>
    <col min="27" max="29" width="9" customWidth="1"/>
    <col min="30" max="30" width="10.83203125" style="155" bestFit="1" customWidth="1"/>
    <col min="31" max="31" width="8.5" customWidth="1"/>
    <col min="32" max="32" width="10.83203125" bestFit="1" customWidth="1"/>
    <col min="33" max="35" width="9" customWidth="1"/>
    <col min="36" max="36" width="21.33203125" style="156" customWidth="1"/>
    <col min="37" max="37" width="8.5" customWidth="1"/>
    <col min="38" max="38" width="9.33203125" customWidth="1"/>
    <col min="39" max="40" width="8.5" customWidth="1"/>
    <col min="41" max="41" width="10" style="148" customWidth="1"/>
    <col min="42" max="42" width="8.83203125" style="156" customWidth="1"/>
    <col min="43" max="43" width="9" customWidth="1"/>
    <col min="44" max="47" width="9.1640625" customWidth="1"/>
    <col min="48" max="48" width="21.33203125" style="156" customWidth="1"/>
    <col min="49" max="49" width="8.5" customWidth="1"/>
    <col min="50" max="50" width="10.1640625" customWidth="1"/>
    <col min="51" max="52" width="8.5" customWidth="1"/>
    <col min="53" max="53" width="10" style="148" customWidth="1"/>
    <col min="54" max="55" width="17.6640625" style="208" hidden="1" customWidth="1"/>
    <col min="56" max="56" width="10" style="208" hidden="1" customWidth="1"/>
    <col min="57" max="58" width="10" hidden="1" customWidth="1"/>
    <col min="59" max="60" width="10.83203125"/>
    <col min="61" max="61" width="10.83203125" style="365" bestFit="1" customWidth="1"/>
    <col min="62" max="62" width="10.83203125" bestFit="1" customWidth="1"/>
    <col min="63" max="128" width="10.83203125"/>
  </cols>
  <sheetData>
    <row r="1" spans="1:128" s="244" customFormat="1" ht="44" customHeight="1">
      <c r="A1" s="240" t="s">
        <v>0</v>
      </c>
      <c r="B1" s="241" t="s">
        <v>1</v>
      </c>
      <c r="C1" s="241"/>
      <c r="D1" s="242" t="s">
        <v>2</v>
      </c>
      <c r="E1" s="242"/>
      <c r="F1" s="243" t="s">
        <v>3</v>
      </c>
      <c r="G1" s="244" t="s">
        <v>325</v>
      </c>
      <c r="BI1" s="345"/>
    </row>
    <row r="2" spans="1:128" s="257" customFormat="1">
      <c r="A2" s="245" t="s">
        <v>4</v>
      </c>
      <c r="B2" s="245"/>
      <c r="C2" s="245"/>
      <c r="D2" s="245"/>
      <c r="E2" s="245"/>
      <c r="F2" s="246" t="s">
        <v>5</v>
      </c>
      <c r="G2" s="247"/>
      <c r="H2" s="247"/>
      <c r="I2" s="247"/>
      <c r="J2" s="247"/>
      <c r="K2" s="248" t="s">
        <v>6</v>
      </c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50" t="s">
        <v>7</v>
      </c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2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2"/>
      <c r="BB2" s="253" t="s">
        <v>8</v>
      </c>
      <c r="BC2" s="253"/>
      <c r="BD2" s="253"/>
      <c r="BE2" s="253"/>
      <c r="BF2" s="253"/>
      <c r="BG2" s="254" t="s">
        <v>16</v>
      </c>
      <c r="BH2" s="255"/>
      <c r="BI2" s="346"/>
      <c r="BJ2" s="255"/>
      <c r="BK2" s="256"/>
    </row>
    <row r="3" spans="1:128" s="257" customFormat="1">
      <c r="A3" s="245"/>
      <c r="B3" s="245"/>
      <c r="C3" s="245"/>
      <c r="D3" s="245"/>
      <c r="E3" s="245"/>
      <c r="F3" s="246"/>
      <c r="G3" s="247"/>
      <c r="H3" s="247"/>
      <c r="I3" s="247"/>
      <c r="J3" s="247"/>
      <c r="K3" s="258" t="s">
        <v>9</v>
      </c>
      <c r="L3" s="259"/>
      <c r="M3" s="259"/>
      <c r="N3" s="259"/>
      <c r="O3" s="259"/>
      <c r="P3" s="260" t="s">
        <v>10</v>
      </c>
      <c r="Q3" s="261"/>
      <c r="R3" s="261"/>
      <c r="S3" s="261"/>
      <c r="T3" s="261"/>
      <c r="U3" s="261"/>
      <c r="V3" s="261"/>
      <c r="W3" s="261"/>
      <c r="X3" s="262" t="s">
        <v>11</v>
      </c>
      <c r="Y3" s="263"/>
      <c r="Z3" s="264"/>
      <c r="AA3" s="264"/>
      <c r="AB3" s="264"/>
      <c r="AC3" s="264"/>
      <c r="AD3" s="265" t="s">
        <v>12</v>
      </c>
      <c r="AE3" s="264"/>
      <c r="AF3" s="264"/>
      <c r="AG3" s="264"/>
      <c r="AH3" s="264"/>
      <c r="AI3" s="264"/>
      <c r="AJ3" s="266" t="s">
        <v>13</v>
      </c>
      <c r="AK3" s="267"/>
      <c r="AL3" s="267"/>
      <c r="AM3" s="267"/>
      <c r="AN3" s="267"/>
      <c r="AO3" s="268"/>
      <c r="AP3" s="269" t="s">
        <v>14</v>
      </c>
      <c r="AQ3" s="269"/>
      <c r="AR3" s="269"/>
      <c r="AS3" s="269"/>
      <c r="AT3" s="269"/>
      <c r="AU3" s="269"/>
      <c r="AV3" s="270" t="s">
        <v>15</v>
      </c>
      <c r="AW3" s="271"/>
      <c r="AX3" s="271"/>
      <c r="AY3" s="271"/>
      <c r="AZ3" s="271"/>
      <c r="BA3" s="272"/>
      <c r="BB3" s="253"/>
      <c r="BC3" s="253"/>
      <c r="BD3" s="253"/>
      <c r="BE3" s="253"/>
      <c r="BF3" s="253"/>
      <c r="BG3" s="273"/>
      <c r="BH3" s="274"/>
      <c r="BI3" s="347"/>
      <c r="BJ3" s="274"/>
      <c r="BK3" s="275"/>
    </row>
    <row r="4" spans="1:128" s="306" customFormat="1" ht="142" thickBot="1">
      <c r="A4" s="276" t="s">
        <v>17</v>
      </c>
      <c r="B4" s="277" t="s">
        <v>18</v>
      </c>
      <c r="C4" s="277" t="s">
        <v>19</v>
      </c>
      <c r="D4" s="277" t="s">
        <v>20</v>
      </c>
      <c r="E4" s="278" t="s">
        <v>21</v>
      </c>
      <c r="F4" s="279" t="s">
        <v>22</v>
      </c>
      <c r="G4" s="280" t="s">
        <v>23</v>
      </c>
      <c r="H4" s="281" t="s">
        <v>24</v>
      </c>
      <c r="I4" s="281" t="s">
        <v>25</v>
      </c>
      <c r="J4" s="282" t="s">
        <v>26</v>
      </c>
      <c r="K4" s="283" t="s">
        <v>27</v>
      </c>
      <c r="L4" s="284" t="s">
        <v>28</v>
      </c>
      <c r="M4" s="281" t="s">
        <v>24</v>
      </c>
      <c r="N4" s="281" t="s">
        <v>25</v>
      </c>
      <c r="O4" s="282" t="s">
        <v>26</v>
      </c>
      <c r="P4" s="285" t="s">
        <v>29</v>
      </c>
      <c r="Q4" s="284" t="s">
        <v>30</v>
      </c>
      <c r="R4" s="284" t="s">
        <v>31</v>
      </c>
      <c r="S4" s="284" t="s">
        <v>32</v>
      </c>
      <c r="T4" s="284" t="s">
        <v>33</v>
      </c>
      <c r="U4" s="281" t="s">
        <v>24</v>
      </c>
      <c r="V4" s="281" t="s">
        <v>25</v>
      </c>
      <c r="W4" s="282" t="s">
        <v>26</v>
      </c>
      <c r="X4" s="286" t="s">
        <v>34</v>
      </c>
      <c r="Y4" s="287" t="s">
        <v>35</v>
      </c>
      <c r="Z4" s="288" t="s">
        <v>36</v>
      </c>
      <c r="AA4" s="289" t="s">
        <v>24</v>
      </c>
      <c r="AB4" s="289" t="s">
        <v>25</v>
      </c>
      <c r="AC4" s="290" t="s">
        <v>26</v>
      </c>
      <c r="AD4" s="291" t="s">
        <v>37</v>
      </c>
      <c r="AE4" s="288" t="s">
        <v>35</v>
      </c>
      <c r="AF4" s="288" t="s">
        <v>36</v>
      </c>
      <c r="AG4" s="289" t="s">
        <v>24</v>
      </c>
      <c r="AH4" s="289" t="s">
        <v>25</v>
      </c>
      <c r="AI4" s="290" t="s">
        <v>26</v>
      </c>
      <c r="AJ4" s="292" t="s">
        <v>38</v>
      </c>
      <c r="AK4" s="293" t="s">
        <v>39</v>
      </c>
      <c r="AL4" s="293" t="s">
        <v>40</v>
      </c>
      <c r="AM4" s="289" t="s">
        <v>24</v>
      </c>
      <c r="AN4" s="289" t="s">
        <v>25</v>
      </c>
      <c r="AO4" s="294" t="s">
        <v>26</v>
      </c>
      <c r="AP4" s="295" t="s">
        <v>41</v>
      </c>
      <c r="AQ4" s="296" t="s">
        <v>42</v>
      </c>
      <c r="AR4" s="297" t="s">
        <v>43</v>
      </c>
      <c r="AS4" s="281" t="s">
        <v>24</v>
      </c>
      <c r="AT4" s="281" t="s">
        <v>25</v>
      </c>
      <c r="AU4" s="282" t="s">
        <v>26</v>
      </c>
      <c r="AV4" s="298" t="s">
        <v>38</v>
      </c>
      <c r="AW4" s="296" t="s">
        <v>44</v>
      </c>
      <c r="AX4" s="296" t="s">
        <v>45</v>
      </c>
      <c r="AY4" s="281" t="s">
        <v>24</v>
      </c>
      <c r="AZ4" s="281" t="s">
        <v>25</v>
      </c>
      <c r="BA4" s="299" t="s">
        <v>26</v>
      </c>
      <c r="BB4" s="300" t="s">
        <v>46</v>
      </c>
      <c r="BC4" s="300" t="s">
        <v>47</v>
      </c>
      <c r="BD4" s="301" t="s">
        <v>233</v>
      </c>
      <c r="BE4" s="301" t="s">
        <v>25</v>
      </c>
      <c r="BF4" s="302" t="s">
        <v>26</v>
      </c>
      <c r="BG4" s="303" t="s">
        <v>25</v>
      </c>
      <c r="BH4" s="304" t="s">
        <v>26</v>
      </c>
      <c r="BI4" s="348" t="s">
        <v>319</v>
      </c>
      <c r="BJ4" s="303" t="s">
        <v>48</v>
      </c>
      <c r="BK4" s="305" t="s">
        <v>49</v>
      </c>
    </row>
    <row r="5" spans="1:128" s="306" customFormat="1" ht="31.25" customHeight="1">
      <c r="A5" s="307"/>
      <c r="B5" s="308"/>
      <c r="C5" s="308"/>
      <c r="D5" s="308">
        <f>SUM(D6:D201)</f>
        <v>0</v>
      </c>
      <c r="E5" s="308">
        <f>SUM(E6:E201)</f>
        <v>0</v>
      </c>
      <c r="F5" s="309"/>
      <c r="G5" s="310">
        <f>SUM(G6:G201)</f>
        <v>0</v>
      </c>
      <c r="H5" s="311"/>
      <c r="I5" s="311">
        <f t="shared" ref="I5:J5" si="0">SUM(I6:I201)</f>
        <v>0</v>
      </c>
      <c r="J5" s="312">
        <f t="shared" si="0"/>
        <v>0</v>
      </c>
      <c r="K5" s="313"/>
      <c r="L5" s="314">
        <f>SUM(L6:L201)</f>
        <v>0</v>
      </c>
      <c r="M5" s="311"/>
      <c r="N5" s="311">
        <f t="shared" ref="N5:O5" si="1">SUM(N6:N201)</f>
        <v>0</v>
      </c>
      <c r="O5" s="312">
        <f t="shared" si="1"/>
        <v>0</v>
      </c>
      <c r="P5" s="315"/>
      <c r="Q5" s="314"/>
      <c r="R5" s="314"/>
      <c r="S5" s="314"/>
      <c r="T5" s="314"/>
      <c r="U5" s="311"/>
      <c r="V5" s="311">
        <f t="shared" ref="V5" si="2">SUM(V6:V201)</f>
        <v>0</v>
      </c>
      <c r="W5" s="312">
        <f t="shared" ref="W5" si="3">SUM(W6:W201)</f>
        <v>0</v>
      </c>
      <c r="X5" s="316"/>
      <c r="Y5" s="317"/>
      <c r="Z5" s="317"/>
      <c r="AA5" s="318"/>
      <c r="AB5" s="311">
        <f t="shared" ref="AB5" si="4">SUM(AB6:AB201)</f>
        <v>0</v>
      </c>
      <c r="AC5" s="376">
        <f>SUM(AC6:AC201)</f>
        <v>0</v>
      </c>
      <c r="AD5" s="316"/>
      <c r="AE5" s="317"/>
      <c r="AF5" s="317"/>
      <c r="AG5" s="318"/>
      <c r="AH5" s="311">
        <f>SUM(AH6:AH201)</f>
        <v>0</v>
      </c>
      <c r="AI5" s="377">
        <f>SUM(AI6:AI201)</f>
        <v>0</v>
      </c>
      <c r="AJ5" s="319"/>
      <c r="AK5" s="320"/>
      <c r="AL5" s="320"/>
      <c r="AM5" s="318"/>
      <c r="AN5" s="311">
        <f t="shared" ref="AN5:AO5" si="5">SUM(AN6:AN201)</f>
        <v>0</v>
      </c>
      <c r="AO5" s="321">
        <f t="shared" si="5"/>
        <v>0</v>
      </c>
      <c r="AP5" s="322"/>
      <c r="AQ5" s="320"/>
      <c r="AR5" s="323"/>
      <c r="AS5" s="318"/>
      <c r="AT5" s="311">
        <f t="shared" ref="AT5" si="6">SUM(AT6:AT201)</f>
        <v>0</v>
      </c>
      <c r="AU5" s="312">
        <f t="shared" ref="AU5" si="7">SUM(AU6:AU201)</f>
        <v>0</v>
      </c>
      <c r="AV5" s="319"/>
      <c r="AW5" s="320"/>
      <c r="AX5" s="320"/>
      <c r="AY5" s="318"/>
      <c r="AZ5" s="311">
        <f t="shared" ref="AZ5" si="8">SUM(AZ6:AZ201)</f>
        <v>0</v>
      </c>
      <c r="BA5" s="321">
        <f t="shared" ref="BA5" si="9">SUM(BA6:BA201)</f>
        <v>0</v>
      </c>
      <c r="BB5" s="324"/>
      <c r="BC5" s="325"/>
      <c r="BD5" s="325"/>
      <c r="BE5" s="325"/>
      <c r="BF5" s="326"/>
      <c r="BG5" s="327"/>
      <c r="BH5" s="328"/>
      <c r="BI5" s="349"/>
      <c r="BJ5" s="329"/>
      <c r="BK5" s="330"/>
    </row>
    <row r="6" spans="1:128" s="152" customFormat="1">
      <c r="A6" s="164"/>
      <c r="B6" s="165"/>
      <c r="C6" s="165"/>
      <c r="D6" s="149" t="str">
        <f t="shared" ref="D6:D13" si="10">IF(B6="","",C6-B6+1)</f>
        <v/>
      </c>
      <c r="E6" s="166"/>
      <c r="F6" s="167"/>
      <c r="G6" s="334" t="str">
        <f>IFERROR(IF(B6="","",C6-B6)*E6,"")</f>
        <v/>
      </c>
      <c r="H6" s="150" t="str">
        <f>IFERROR(VLOOKUP(F6,'Mahlzeit-Übernachtung'!C:AA,5,FALSE),"")</f>
        <v/>
      </c>
      <c r="I6" s="150" t="str">
        <f>IFERROR(G6*H6,"")</f>
        <v/>
      </c>
      <c r="J6" s="221" t="str">
        <f>IFERROR(I6*Intern!H$2,"")</f>
        <v/>
      </c>
      <c r="K6" s="167"/>
      <c r="L6" s="331" t="str">
        <f>IFERROR(G6*2,"")</f>
        <v/>
      </c>
      <c r="M6" s="150" t="str">
        <f>IFERROR(VLOOKUP(K6,'Mahlzeit-Übernachtung'!C:AA,5,FALSE),"")</f>
        <v/>
      </c>
      <c r="N6" s="151" t="str">
        <f>IFERROR(L6*M6,"")</f>
        <v/>
      </c>
      <c r="O6" s="221" t="str">
        <f>IFERROR(N6*Intern!H$2,"")</f>
        <v/>
      </c>
      <c r="P6" s="168"/>
      <c r="Q6" s="169"/>
      <c r="R6" s="169"/>
      <c r="S6" s="169"/>
      <c r="T6" s="151" t="str">
        <f>CONCATENATE(P6,"-",Q6,"-",R6,"-",S6)</f>
        <v>---</v>
      </c>
      <c r="U6" s="331" t="e">
        <f>VLOOKUP(TEXT(T6,"@"),'Mahlzeit-Übernachtung'!A$30:G$111,7,FALSE)</f>
        <v>#N/A</v>
      </c>
      <c r="V6" s="151" t="str">
        <f>IFERROR(U6*L6,"")</f>
        <v/>
      </c>
      <c r="W6" s="220" t="str">
        <f>IFERROR(V6*Intern!H$2,"")</f>
        <v/>
      </c>
      <c r="X6" s="167"/>
      <c r="Y6" s="170"/>
      <c r="Z6" s="164"/>
      <c r="AA6" s="151" t="str">
        <f>IFERROR(VLOOKUP(X6,Mobilität!A:I,7,FALSE),"")</f>
        <v/>
      </c>
      <c r="AB6" s="151" t="str">
        <f>IFERROR(AA6*Z6*Y6/1000,"")</f>
        <v/>
      </c>
      <c r="AC6" s="220" t="str">
        <f>IFERROR(AB6*Intern!H$2,"")</f>
        <v/>
      </c>
      <c r="AD6" s="167"/>
      <c r="AE6" s="170"/>
      <c r="AF6" s="164"/>
      <c r="AG6" s="151" t="str">
        <f>IFERROR(VLOOKUP(AD6,Mobilität!A:I,7,FALSE),"")</f>
        <v/>
      </c>
      <c r="AH6" s="151" t="str">
        <f t="shared" ref="AH6:AH69" si="11">IFERROR(AG6*AF6*AE6/1000,"")</f>
        <v/>
      </c>
      <c r="AI6" s="220" t="str">
        <f>IFERROR(AH6*Intern!H$2,"")</f>
        <v/>
      </c>
      <c r="AJ6" s="171"/>
      <c r="AK6" s="219">
        <f t="shared" ref="AK6:AK69" si="12">E6</f>
        <v>0</v>
      </c>
      <c r="AL6" s="206"/>
      <c r="AM6" s="151" t="str">
        <f>IFERROR(VLOOKUP(AJ6,Mobilität!A:I,7,FALSE),"")</f>
        <v/>
      </c>
      <c r="AN6" s="151" t="str">
        <f t="shared" ref="AN6:AN69" si="13">IFERROR(AM6*AL6*AK6/1000,"")</f>
        <v/>
      </c>
      <c r="AO6" s="220" t="str">
        <f>IFERROR(AN6*Intern!H$2,"")</f>
        <v/>
      </c>
      <c r="AP6" s="171"/>
      <c r="AQ6" s="151">
        <f t="shared" ref="AQ6:AQ69" si="14">E6</f>
        <v>0</v>
      </c>
      <c r="AR6" s="209"/>
      <c r="AS6" s="151" t="str">
        <f>IFERROR(VLOOKUP(AP6,Mobilität!A:I,7,FALSE),"")</f>
        <v/>
      </c>
      <c r="AT6" s="151" t="str">
        <f>IFERROR(AQ6*AR6*AS6/1000,"")</f>
        <v/>
      </c>
      <c r="AU6" s="220" t="str">
        <f>IFERROR(AT6*Intern!H$2,"")</f>
        <v/>
      </c>
      <c r="AV6" s="171"/>
      <c r="AW6" s="151">
        <f t="shared" ref="AW6:AW69" si="15">E6</f>
        <v>0</v>
      </c>
      <c r="AX6" s="206"/>
      <c r="AY6" s="151" t="str">
        <f>IFERROR(VLOOKUP(AV6,Mobilität!A:O,7,FALSE),"")</f>
        <v/>
      </c>
      <c r="AZ6" s="151" t="str">
        <f t="shared" ref="AZ6:AZ69" si="16">IFERROR(AY6*AW6*AX6/1000,"")</f>
        <v/>
      </c>
      <c r="BA6" s="220" t="str">
        <f>IFERROR(AZ6*Intern!H$2,"")</f>
        <v/>
      </c>
      <c r="BB6" s="335"/>
      <c r="BC6" s="336"/>
      <c r="BD6" s="337"/>
      <c r="BE6" s="231">
        <f t="shared" ref="BE6:BE69" si="17">IFERROR(BD6*BC6,"")</f>
        <v>0</v>
      </c>
      <c r="BF6" s="224">
        <f>IFERROR(BE6*Intern!H$2,"")</f>
        <v>0</v>
      </c>
      <c r="BG6" s="210">
        <f t="shared" ref="BG6:BG69" si="18">SUM(IF(ISERROR(AT6),0,AT6),IF(ISERROR(AZ6),0,AZ6),IF(ISERROR(AB6),0,AB6),IF(ISERROR(AN6),0,AN6),IF(ISERROR(V6),0,V6),IF(ISERROR(N6),0,N6),IF(ISERROR(I6),0,I6))</f>
        <v>0</v>
      </c>
      <c r="BH6" s="226">
        <f t="shared" ref="BH6:BH69" si="19">SUM(IF(ISERROR(AU6),0,AU6),IF(ISERROR(BA6),0,BA6),IF(ISERROR(AC6),0,AC6),IF(ISERROR(AI6),0,AI6),IF(ISERROR(AO6),0,AO6),IF(ISERROR(W6),0,W6),IF(ISERROR(O6),0,O6),IF(ISERROR(J6),0,J6))</f>
        <v>0</v>
      </c>
      <c r="BI6" s="363"/>
      <c r="BJ6" s="210" t="e">
        <f t="shared" ref="BJ6:BJ69" si="20">SUM(IF(ISERROR(AT6),0,AT6),IF(ISERROR(AZ6),0,AZ6),IF(ISERROR(AB6),0,AB6),IF(ISERROR(AN6),0,AN6),IF(ISERROR(V6),0,V6),IF(ISERROR(N6),0,N6),IF(ISERROR(I6),0,I6))/E6</f>
        <v>#DIV/0!</v>
      </c>
      <c r="BK6" s="227" t="e">
        <f t="shared" ref="BK6:BK69" si="21">SUM(IF(ISERROR(AU6),0,AU6),IF(ISERROR(BA6),0,BA6),IF(ISERROR(AC6),0,AC6),IF(ISERROR(AI6),0,AI6),IF(ISERROR(AO6),0,AO6),IF(ISERROR(W6),0,W6),IF(ISERROR(O6),0,O6),IF(ISERROR(J6),0,J6))/E6</f>
        <v>#DIV/0!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</row>
    <row r="7" spans="1:128" s="153" customFormat="1">
      <c r="A7" s="164"/>
      <c r="B7" s="165"/>
      <c r="C7" s="165"/>
      <c r="D7" s="149" t="str">
        <f t="shared" si="10"/>
        <v/>
      </c>
      <c r="E7" s="166"/>
      <c r="F7" s="167"/>
      <c r="G7" s="334" t="str">
        <f t="shared" ref="G7:G8" si="22">IFERROR(IF(B7="","",C7-B7)*E7,"")</f>
        <v/>
      </c>
      <c r="H7" s="150" t="str">
        <f>IFERROR(VLOOKUP(F7,'Mahlzeit-Übernachtung'!C:AA,5,FALSE),"")</f>
        <v/>
      </c>
      <c r="I7" s="150" t="str">
        <f t="shared" ref="I7:I8" si="23">IFERROR(G7*H7,"")</f>
        <v/>
      </c>
      <c r="J7" s="221" t="str">
        <f>IFERROR(I7*Intern!H$2,"")</f>
        <v/>
      </c>
      <c r="K7" s="167"/>
      <c r="L7" s="331" t="str">
        <f t="shared" ref="L7:L8" si="24">IFERROR(G7*2,"")</f>
        <v/>
      </c>
      <c r="M7" s="150" t="str">
        <f>IFERROR(VLOOKUP(K7,'Mahlzeit-Übernachtung'!C:AA,5,FALSE),"")</f>
        <v/>
      </c>
      <c r="N7" s="151" t="str">
        <f t="shared" ref="N7:N8" si="25">IFERROR(L7*M7,"")</f>
        <v/>
      </c>
      <c r="O7" s="221" t="str">
        <f>IFERROR(N7*Intern!H$2,"")</f>
        <v/>
      </c>
      <c r="P7" s="168"/>
      <c r="Q7" s="169"/>
      <c r="R7" s="169"/>
      <c r="S7" s="169"/>
      <c r="T7" s="151" t="str">
        <f>CONCATENATE(P7,"-",Q7,"-",R7,"-",S7)</f>
        <v>---</v>
      </c>
      <c r="U7" s="331" t="e">
        <f>VLOOKUP(TEXT(T7,"@"),'Mahlzeit-Übernachtung'!A$30:G$111,7,FALSE)</f>
        <v>#N/A</v>
      </c>
      <c r="V7" s="151" t="str">
        <f t="shared" ref="V7:V8" si="26">IFERROR(U7*L7,"")</f>
        <v/>
      </c>
      <c r="W7" s="220" t="str">
        <f>IFERROR(V7*Intern!H$2,"")</f>
        <v/>
      </c>
      <c r="X7" s="167"/>
      <c r="Y7" s="170"/>
      <c r="Z7" s="164"/>
      <c r="AA7" s="151" t="str">
        <f>IFERROR(VLOOKUP(X7,Mobilität!A:I,7,FALSE),"")</f>
        <v/>
      </c>
      <c r="AB7" s="151" t="str">
        <f t="shared" ref="AB7:AB8" si="27">IFERROR(AA7*Z7*Y7/1000,"")</f>
        <v/>
      </c>
      <c r="AC7" s="220" t="str">
        <f>IFERROR(AB7*Intern!H$2,"")</f>
        <v/>
      </c>
      <c r="AD7" s="167"/>
      <c r="AE7" s="170"/>
      <c r="AF7" s="164"/>
      <c r="AG7" s="151" t="str">
        <f>IFERROR(VLOOKUP(AD7,Mobilität!A:I,7,FALSE),"")</f>
        <v/>
      </c>
      <c r="AH7" s="151" t="str">
        <f t="shared" si="11"/>
        <v/>
      </c>
      <c r="AI7" s="220" t="str">
        <f>IFERROR(AH7*Intern!H$2,"")</f>
        <v/>
      </c>
      <c r="AJ7" s="171"/>
      <c r="AK7" s="219">
        <f t="shared" si="12"/>
        <v>0</v>
      </c>
      <c r="AL7" s="206"/>
      <c r="AM7" s="151" t="str">
        <f>IFERROR(VLOOKUP(AJ7,Mobilität!A:I,7,FALSE),"")</f>
        <v/>
      </c>
      <c r="AN7" s="151" t="str">
        <f t="shared" si="13"/>
        <v/>
      </c>
      <c r="AO7" s="154" t="str">
        <f>IFERROR(AN7*Intern!H$2,"")</f>
        <v/>
      </c>
      <c r="AP7" s="171"/>
      <c r="AQ7" s="151">
        <f t="shared" si="14"/>
        <v>0</v>
      </c>
      <c r="AR7" s="209"/>
      <c r="AS7" s="151" t="str">
        <f>IFERROR(VLOOKUP(AP7,Mobilität!A:I,7,FALSE),"")</f>
        <v/>
      </c>
      <c r="AT7" s="151" t="str">
        <f t="shared" ref="AT7:AT8" si="28">IFERROR(AQ7*AR7*AS7/1000,"")</f>
        <v/>
      </c>
      <c r="AU7" s="154" t="str">
        <f>IFERROR(AT7*Intern!H$2,"")</f>
        <v/>
      </c>
      <c r="AV7" s="171"/>
      <c r="AW7" s="151">
        <f t="shared" si="15"/>
        <v>0</v>
      </c>
      <c r="AX7" s="206"/>
      <c r="AY7" s="151" t="str">
        <f>IFERROR(VLOOKUP(AV7,Mobilität!A:O,7,FALSE),"")</f>
        <v/>
      </c>
      <c r="AZ7" s="151" t="str">
        <f t="shared" si="16"/>
        <v/>
      </c>
      <c r="BA7" s="220" t="str">
        <f>IFERROR(AZ7*Intern!H$2,"")</f>
        <v/>
      </c>
      <c r="BB7" s="338"/>
      <c r="BC7" s="339"/>
      <c r="BD7" s="340"/>
      <c r="BE7" s="222">
        <f t="shared" si="17"/>
        <v>0</v>
      </c>
      <c r="BF7" s="223">
        <f>IFERROR(BE7*Intern!H$2,"")</f>
        <v>0</v>
      </c>
      <c r="BG7" s="210">
        <f t="shared" si="18"/>
        <v>0</v>
      </c>
      <c r="BH7" s="226">
        <f t="shared" si="19"/>
        <v>0</v>
      </c>
      <c r="BI7" s="364"/>
      <c r="BJ7" s="225" t="e">
        <f t="shared" si="20"/>
        <v>#DIV/0!</v>
      </c>
      <c r="BK7" s="227" t="e">
        <f t="shared" si="21"/>
        <v>#DIV/0!</v>
      </c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</row>
    <row r="8" spans="1:128" s="153" customFormat="1">
      <c r="A8" s="164"/>
      <c r="B8" s="165"/>
      <c r="C8" s="165"/>
      <c r="D8" s="149" t="str">
        <f t="shared" si="10"/>
        <v/>
      </c>
      <c r="E8" s="166"/>
      <c r="F8" s="167"/>
      <c r="G8" s="334" t="str">
        <f t="shared" si="22"/>
        <v/>
      </c>
      <c r="H8" s="150" t="str">
        <f>IFERROR(VLOOKUP(F8,'Mahlzeit-Übernachtung'!C:AA,5,FALSE),"")</f>
        <v/>
      </c>
      <c r="I8" s="150" t="str">
        <f t="shared" si="23"/>
        <v/>
      </c>
      <c r="J8" s="221" t="str">
        <f>IFERROR(I8*Intern!H$2,"")</f>
        <v/>
      </c>
      <c r="K8" s="167"/>
      <c r="L8" s="331" t="str">
        <f t="shared" si="24"/>
        <v/>
      </c>
      <c r="M8" s="150" t="str">
        <f>IFERROR(VLOOKUP(K8,'Mahlzeit-Übernachtung'!C:AA,5,FALSE),"")</f>
        <v/>
      </c>
      <c r="N8" s="151" t="str">
        <f t="shared" si="25"/>
        <v/>
      </c>
      <c r="O8" s="221" t="str">
        <f>IFERROR(N8*Intern!H$2,"")</f>
        <v/>
      </c>
      <c r="P8" s="168"/>
      <c r="Q8" s="169"/>
      <c r="R8" s="169"/>
      <c r="S8" s="169"/>
      <c r="T8" s="151" t="str">
        <f t="shared" ref="T8:T9" si="29">CONCATENATE(P8,"-",Q8,"-",R8,"-",S8)</f>
        <v>---</v>
      </c>
      <c r="U8" s="331" t="e">
        <f>VLOOKUP(TEXT(T8,"@"),'Mahlzeit-Übernachtung'!A$30:G$111,7,FALSE)</f>
        <v>#N/A</v>
      </c>
      <c r="V8" s="151" t="str">
        <f t="shared" si="26"/>
        <v/>
      </c>
      <c r="W8" s="220" t="str">
        <f>IFERROR(V8*Intern!H$2,"")</f>
        <v/>
      </c>
      <c r="X8" s="167"/>
      <c r="Y8" s="170"/>
      <c r="Z8" s="164"/>
      <c r="AA8" s="151" t="str">
        <f>IFERROR(VLOOKUP(X8,Mobilität!A:I,7,FALSE),"")</f>
        <v/>
      </c>
      <c r="AB8" s="151" t="str">
        <f t="shared" si="27"/>
        <v/>
      </c>
      <c r="AC8" s="220" t="str">
        <f>IFERROR(AB8*Intern!H$2,"")</f>
        <v/>
      </c>
      <c r="AD8" s="167"/>
      <c r="AE8" s="170"/>
      <c r="AF8" s="164"/>
      <c r="AG8" s="151" t="str">
        <f>IFERROR(VLOOKUP(AD8,Mobilität!A:I,7,FALSE),"")</f>
        <v/>
      </c>
      <c r="AH8" s="151" t="str">
        <f t="shared" si="11"/>
        <v/>
      </c>
      <c r="AI8" s="220" t="str">
        <f>IFERROR(AH8*Intern!H$2,"")</f>
        <v/>
      </c>
      <c r="AJ8" s="171"/>
      <c r="AK8" s="219">
        <f t="shared" si="12"/>
        <v>0</v>
      </c>
      <c r="AL8" s="206"/>
      <c r="AM8" s="151" t="str">
        <f>IFERROR(VLOOKUP(AJ8,Mobilität!A:I,7,FALSE),"")</f>
        <v/>
      </c>
      <c r="AN8" s="151" t="str">
        <f t="shared" si="13"/>
        <v/>
      </c>
      <c r="AO8" s="154" t="str">
        <f>IFERROR(AN8*Intern!H$2,"")</f>
        <v/>
      </c>
      <c r="AP8" s="171"/>
      <c r="AQ8" s="151">
        <f t="shared" si="14"/>
        <v>0</v>
      </c>
      <c r="AR8" s="209"/>
      <c r="AS8" s="151" t="str">
        <f>IFERROR(VLOOKUP(AP8,Mobilität!A:I,7,FALSE),"")</f>
        <v/>
      </c>
      <c r="AT8" s="151" t="str">
        <f t="shared" si="28"/>
        <v/>
      </c>
      <c r="AU8" s="154" t="str">
        <f>IFERROR(AT8*Intern!H$2,"")</f>
        <v/>
      </c>
      <c r="AV8" s="171"/>
      <c r="AW8" s="151">
        <f t="shared" si="15"/>
        <v>0</v>
      </c>
      <c r="AX8" s="206"/>
      <c r="AY8" s="151" t="str">
        <f>IFERROR(VLOOKUP(AV8,Mobilität!A:O,7,FALSE),"")</f>
        <v/>
      </c>
      <c r="AZ8" s="151" t="str">
        <f t="shared" si="16"/>
        <v/>
      </c>
      <c r="BA8" s="220" t="str">
        <f>IFERROR(AZ8*Intern!H$2,"")</f>
        <v/>
      </c>
      <c r="BB8" s="338"/>
      <c r="BC8" s="339"/>
      <c r="BD8" s="340"/>
      <c r="BE8" s="222">
        <f t="shared" si="17"/>
        <v>0</v>
      </c>
      <c r="BF8" s="223">
        <f>IFERROR(BE8*Intern!H$2,"")</f>
        <v>0</v>
      </c>
      <c r="BG8" s="210">
        <f t="shared" si="18"/>
        <v>0</v>
      </c>
      <c r="BH8" s="226">
        <f t="shared" si="19"/>
        <v>0</v>
      </c>
      <c r="BI8" s="363"/>
      <c r="BJ8" s="210" t="e">
        <f t="shared" si="20"/>
        <v>#DIV/0!</v>
      </c>
      <c r="BK8" s="227" t="e">
        <f t="shared" si="21"/>
        <v>#DIV/0!</v>
      </c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</row>
    <row r="9" spans="1:128" s="153" customFormat="1">
      <c r="A9" s="164"/>
      <c r="B9" s="165"/>
      <c r="C9" s="165"/>
      <c r="D9" s="149" t="str">
        <f t="shared" si="10"/>
        <v/>
      </c>
      <c r="E9" s="166"/>
      <c r="F9" s="167"/>
      <c r="G9" s="334" t="str">
        <f t="shared" ref="G9:G72" si="30">IFERROR(IF(B9="","",C9-B9)*E9,"")</f>
        <v/>
      </c>
      <c r="H9" s="150" t="str">
        <f>IFERROR(VLOOKUP(F9,'Mahlzeit-Übernachtung'!C:AA,5,FALSE),"")</f>
        <v/>
      </c>
      <c r="I9" s="150" t="str">
        <f t="shared" ref="I9:I72" si="31">IFERROR(G9*H9,"")</f>
        <v/>
      </c>
      <c r="J9" s="221" t="str">
        <f>IFERROR(I9*Intern!H$2,"")</f>
        <v/>
      </c>
      <c r="K9" s="167"/>
      <c r="L9" s="331" t="str">
        <f t="shared" ref="L9:L72" si="32">IFERROR(G9*2,"")</f>
        <v/>
      </c>
      <c r="M9" s="150" t="str">
        <f>IFERROR(VLOOKUP(K9,'Mahlzeit-Übernachtung'!C:AA,5,FALSE),"")</f>
        <v/>
      </c>
      <c r="N9" s="151" t="str">
        <f t="shared" ref="N9:N72" si="33">IFERROR(L9*M9,"")</f>
        <v/>
      </c>
      <c r="O9" s="221" t="str">
        <f>IFERROR(N9*Intern!H$2,"")</f>
        <v/>
      </c>
      <c r="P9" s="168"/>
      <c r="Q9" s="169"/>
      <c r="R9" s="169"/>
      <c r="S9" s="169"/>
      <c r="T9" s="151" t="str">
        <f t="shared" si="29"/>
        <v>---</v>
      </c>
      <c r="U9" s="331" t="e">
        <f>VLOOKUP(TEXT(T9,"@"),'Mahlzeit-Übernachtung'!A$30:G$111,7,FALSE)</f>
        <v>#N/A</v>
      </c>
      <c r="V9" s="151" t="str">
        <f t="shared" ref="V9:V72" si="34">IFERROR(U9*L9,"")</f>
        <v/>
      </c>
      <c r="W9" s="220" t="str">
        <f>IFERROR(V9*Intern!H$2,"")</f>
        <v/>
      </c>
      <c r="X9" s="167"/>
      <c r="Y9" s="170"/>
      <c r="Z9" s="164"/>
      <c r="AA9" s="151" t="str">
        <f>IFERROR(VLOOKUP(X9,Mobilität!A:I,7,FALSE),"")</f>
        <v/>
      </c>
      <c r="AB9" s="151" t="str">
        <f t="shared" ref="AB9" si="35">IFERROR(AA9*Z9*Y9/1000,"")</f>
        <v/>
      </c>
      <c r="AC9" s="220" t="str">
        <f>IFERROR(AB9*Intern!H$2,"")</f>
        <v/>
      </c>
      <c r="AD9" s="167"/>
      <c r="AE9" s="170"/>
      <c r="AF9" s="164"/>
      <c r="AG9" s="151" t="str">
        <f>IFERROR(VLOOKUP(AD9,Mobilität!A:I,7,FALSE),"")</f>
        <v/>
      </c>
      <c r="AH9" s="151" t="str">
        <f t="shared" si="11"/>
        <v/>
      </c>
      <c r="AI9" s="220" t="str">
        <f>IFERROR(AH9*Intern!H$2,"")</f>
        <v/>
      </c>
      <c r="AJ9" s="171"/>
      <c r="AK9" s="219">
        <f t="shared" si="12"/>
        <v>0</v>
      </c>
      <c r="AL9" s="206"/>
      <c r="AM9" s="151" t="str">
        <f>IFERROR(VLOOKUP(AJ9,Mobilität!A:I,7,FALSE),"")</f>
        <v/>
      </c>
      <c r="AN9" s="151" t="str">
        <f t="shared" si="13"/>
        <v/>
      </c>
      <c r="AO9" s="154" t="str">
        <f>IFERROR(AN9*Intern!H$2,"")</f>
        <v/>
      </c>
      <c r="AP9" s="171"/>
      <c r="AQ9" s="151">
        <f t="shared" si="14"/>
        <v>0</v>
      </c>
      <c r="AR9" s="209"/>
      <c r="AS9" s="151" t="str">
        <f>IFERROR(VLOOKUP(AP9,Mobilität!A:I,7,FALSE),"")</f>
        <v/>
      </c>
      <c r="AT9" s="151" t="str">
        <f t="shared" ref="AT9:AT72" si="36">IFERROR(AQ9*AR9*AS9/1000,"")</f>
        <v/>
      </c>
      <c r="AU9" s="154" t="str">
        <f>IFERROR(AT9*Intern!H$2,"")</f>
        <v/>
      </c>
      <c r="AV9" s="171"/>
      <c r="AW9" s="151">
        <f t="shared" si="15"/>
        <v>0</v>
      </c>
      <c r="AX9" s="206"/>
      <c r="AY9" s="151" t="str">
        <f>IFERROR(VLOOKUP(AV9,Mobilität!A:O,7,FALSE),"")</f>
        <v/>
      </c>
      <c r="AZ9" s="151" t="str">
        <f t="shared" si="16"/>
        <v/>
      </c>
      <c r="BA9" s="220" t="str">
        <f>IFERROR(AZ9*Intern!H$2,"")</f>
        <v/>
      </c>
      <c r="BB9" s="338"/>
      <c r="BC9" s="339"/>
      <c r="BD9" s="340"/>
      <c r="BE9" s="222">
        <f t="shared" si="17"/>
        <v>0</v>
      </c>
      <c r="BF9" s="223">
        <f>IFERROR(BE9*Intern!H$2,"")</f>
        <v>0</v>
      </c>
      <c r="BG9" s="210">
        <f t="shared" si="18"/>
        <v>0</v>
      </c>
      <c r="BH9" s="226">
        <f t="shared" si="19"/>
        <v>0</v>
      </c>
      <c r="BI9" s="363"/>
      <c r="BJ9" s="210" t="e">
        <f t="shared" si="20"/>
        <v>#DIV/0!</v>
      </c>
      <c r="BK9" s="227" t="e">
        <f t="shared" si="21"/>
        <v>#DIV/0!</v>
      </c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</row>
    <row r="10" spans="1:128" s="153" customFormat="1">
      <c r="A10" s="164"/>
      <c r="B10" s="165"/>
      <c r="C10" s="165"/>
      <c r="D10" s="149" t="str">
        <f t="shared" si="10"/>
        <v/>
      </c>
      <c r="E10" s="166"/>
      <c r="F10" s="167"/>
      <c r="G10" s="334" t="str">
        <f t="shared" si="30"/>
        <v/>
      </c>
      <c r="H10" s="150" t="str">
        <f>IFERROR(VLOOKUP(F10,'Mahlzeit-Übernachtung'!C:AA,5,FALSE),"")</f>
        <v/>
      </c>
      <c r="I10" s="150" t="str">
        <f t="shared" si="31"/>
        <v/>
      </c>
      <c r="J10" s="221" t="str">
        <f>IFERROR(I10*Intern!H$2,"")</f>
        <v/>
      </c>
      <c r="K10" s="167"/>
      <c r="L10" s="331" t="str">
        <f t="shared" si="32"/>
        <v/>
      </c>
      <c r="M10" s="150" t="str">
        <f>IFERROR(VLOOKUP(K10,'Mahlzeit-Übernachtung'!C:AA,5,FALSE),"")</f>
        <v/>
      </c>
      <c r="N10" s="151" t="str">
        <f t="shared" si="33"/>
        <v/>
      </c>
      <c r="O10" s="221" t="str">
        <f>IFERROR(N10*Intern!H$2,"")</f>
        <v/>
      </c>
      <c r="P10" s="168"/>
      <c r="Q10" s="169"/>
      <c r="R10" s="169"/>
      <c r="S10" s="169"/>
      <c r="T10" s="151" t="str">
        <f t="shared" ref="T10:T73" si="37">CONCATENATE(P10,"-",Q10,"-",R10,"-",S10)</f>
        <v>---</v>
      </c>
      <c r="U10" s="331" t="e">
        <f>VLOOKUP(TEXT(T10,"@"),'Mahlzeit-Übernachtung'!A$30:G$111,7,FALSE)</f>
        <v>#N/A</v>
      </c>
      <c r="V10" s="151" t="str">
        <f t="shared" si="34"/>
        <v/>
      </c>
      <c r="W10" s="220" t="str">
        <f>IFERROR(V10*Intern!H$2,"")</f>
        <v/>
      </c>
      <c r="X10" s="167"/>
      <c r="Y10" s="170"/>
      <c r="Z10" s="164"/>
      <c r="AA10" s="151" t="str">
        <f>IFERROR(VLOOKUP(X10,Mobilität!A:I,7,FALSE),"")</f>
        <v/>
      </c>
      <c r="AB10" s="151" t="str">
        <f t="shared" ref="AB10:AB72" si="38">IFERROR(AA10*Z10*Y10/1000,"")</f>
        <v/>
      </c>
      <c r="AC10" s="220" t="str">
        <f>IFERROR(AB10*Intern!H$2,"")</f>
        <v/>
      </c>
      <c r="AD10" s="167"/>
      <c r="AE10" s="170"/>
      <c r="AF10" s="164"/>
      <c r="AG10" s="151" t="str">
        <f>IFERROR(VLOOKUP(AD10,Mobilität!A:I,7,FALSE),"")</f>
        <v/>
      </c>
      <c r="AH10" s="151" t="str">
        <f t="shared" si="11"/>
        <v/>
      </c>
      <c r="AI10" s="220" t="str">
        <f>IFERROR(AH10*Intern!H$2,"")</f>
        <v/>
      </c>
      <c r="AJ10" s="171"/>
      <c r="AK10" s="219">
        <f t="shared" si="12"/>
        <v>0</v>
      </c>
      <c r="AL10" s="206"/>
      <c r="AM10" s="151" t="str">
        <f>IFERROR(VLOOKUP(AJ10,Mobilität!A:I,7,FALSE),"")</f>
        <v/>
      </c>
      <c r="AN10" s="151" t="str">
        <f t="shared" si="13"/>
        <v/>
      </c>
      <c r="AO10" s="154" t="str">
        <f>IFERROR(AN10*Intern!H$2,"")</f>
        <v/>
      </c>
      <c r="AP10" s="171"/>
      <c r="AQ10" s="151">
        <f t="shared" si="14"/>
        <v>0</v>
      </c>
      <c r="AR10" s="209"/>
      <c r="AS10" s="151" t="str">
        <f>IFERROR(VLOOKUP(AP10,Mobilität!A:I,7,FALSE),"")</f>
        <v/>
      </c>
      <c r="AT10" s="151" t="str">
        <f t="shared" si="36"/>
        <v/>
      </c>
      <c r="AU10" s="154" t="str">
        <f>IFERROR(AT10*Intern!H$2,"")</f>
        <v/>
      </c>
      <c r="AV10" s="171"/>
      <c r="AW10" s="151">
        <f t="shared" si="15"/>
        <v>0</v>
      </c>
      <c r="AX10" s="206"/>
      <c r="AY10" s="151" t="str">
        <f>IFERROR(VLOOKUP(AV10,Mobilität!A:O,7,FALSE),"")</f>
        <v/>
      </c>
      <c r="AZ10" s="151" t="str">
        <f t="shared" si="16"/>
        <v/>
      </c>
      <c r="BA10" s="220" t="str">
        <f>IFERROR(AZ10*Intern!H$2,"")</f>
        <v/>
      </c>
      <c r="BB10" s="338"/>
      <c r="BC10" s="339"/>
      <c r="BD10" s="340"/>
      <c r="BE10" s="222">
        <f t="shared" si="17"/>
        <v>0</v>
      </c>
      <c r="BF10" s="223">
        <f>IFERROR(BE10*Intern!H$2,"")</f>
        <v>0</v>
      </c>
      <c r="BG10" s="210">
        <f t="shared" si="18"/>
        <v>0</v>
      </c>
      <c r="BH10" s="226">
        <f t="shared" si="19"/>
        <v>0</v>
      </c>
      <c r="BI10" s="363"/>
      <c r="BJ10" s="210" t="e">
        <f t="shared" si="20"/>
        <v>#DIV/0!</v>
      </c>
      <c r="BK10" s="227" t="e">
        <f t="shared" si="21"/>
        <v>#DIV/0!</v>
      </c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</row>
    <row r="11" spans="1:128" s="153" customFormat="1">
      <c r="A11" s="164"/>
      <c r="B11" s="165"/>
      <c r="C11" s="165"/>
      <c r="D11" s="149" t="str">
        <f t="shared" si="10"/>
        <v/>
      </c>
      <c r="E11" s="166"/>
      <c r="F11" s="167"/>
      <c r="G11" s="334" t="str">
        <f t="shared" si="30"/>
        <v/>
      </c>
      <c r="H11" s="150" t="str">
        <f>IFERROR(VLOOKUP(F11,'Mahlzeit-Übernachtung'!C:AA,5,FALSE),"")</f>
        <v/>
      </c>
      <c r="I11" s="150" t="str">
        <f t="shared" si="31"/>
        <v/>
      </c>
      <c r="J11" s="221" t="str">
        <f>IFERROR(I11*Intern!H$2,"")</f>
        <v/>
      </c>
      <c r="K11" s="167"/>
      <c r="L11" s="331" t="str">
        <f t="shared" si="32"/>
        <v/>
      </c>
      <c r="M11" s="150" t="str">
        <f>IFERROR(VLOOKUP(K11,'Mahlzeit-Übernachtung'!C:AA,5,FALSE),"")</f>
        <v/>
      </c>
      <c r="N11" s="151" t="str">
        <f t="shared" si="33"/>
        <v/>
      </c>
      <c r="O11" s="221" t="str">
        <f>IFERROR(N11*Intern!H$2,"")</f>
        <v/>
      </c>
      <c r="P11" s="168"/>
      <c r="Q11" s="169"/>
      <c r="R11" s="169"/>
      <c r="S11" s="169"/>
      <c r="T11" s="151" t="str">
        <f t="shared" si="37"/>
        <v>---</v>
      </c>
      <c r="U11" s="331" t="e">
        <f>VLOOKUP(TEXT(T11,"@"),'Mahlzeit-Übernachtung'!A$30:G$111,7,FALSE)</f>
        <v>#N/A</v>
      </c>
      <c r="V11" s="151" t="str">
        <f t="shared" si="34"/>
        <v/>
      </c>
      <c r="W11" s="220" t="str">
        <f>IFERROR(V11*Intern!H$2,"")</f>
        <v/>
      </c>
      <c r="X11" s="167"/>
      <c r="Y11" s="170"/>
      <c r="Z11" s="164"/>
      <c r="AA11" s="151" t="str">
        <f>IFERROR(VLOOKUP(X11,Mobilität!A:I,7,FALSE),"")</f>
        <v/>
      </c>
      <c r="AB11" s="151" t="str">
        <f t="shared" si="38"/>
        <v/>
      </c>
      <c r="AC11" s="220" t="str">
        <f>IFERROR(AB11*Intern!H$2,"")</f>
        <v/>
      </c>
      <c r="AD11" s="167"/>
      <c r="AE11" s="170"/>
      <c r="AF11" s="164"/>
      <c r="AG11" s="151" t="str">
        <f>IFERROR(VLOOKUP(AD11,Mobilität!A:I,7,FALSE),"")</f>
        <v/>
      </c>
      <c r="AH11" s="151" t="str">
        <f t="shared" si="11"/>
        <v/>
      </c>
      <c r="AI11" s="220" t="str">
        <f>IFERROR(AH11*Intern!H$2,"")</f>
        <v/>
      </c>
      <c r="AJ11" s="171"/>
      <c r="AK11" s="219">
        <f t="shared" si="12"/>
        <v>0</v>
      </c>
      <c r="AL11" s="206"/>
      <c r="AM11" s="151" t="str">
        <f>IFERROR(VLOOKUP(AJ11,Mobilität!A:I,7,FALSE),"")</f>
        <v/>
      </c>
      <c r="AN11" s="151" t="str">
        <f t="shared" si="13"/>
        <v/>
      </c>
      <c r="AO11" s="154" t="str">
        <f>IFERROR(AN11*Intern!H$2,"")</f>
        <v/>
      </c>
      <c r="AP11" s="171"/>
      <c r="AQ11" s="151">
        <f t="shared" si="14"/>
        <v>0</v>
      </c>
      <c r="AR11" s="209"/>
      <c r="AS11" s="151" t="str">
        <f>IFERROR(VLOOKUP(AP11,Mobilität!A:I,7,FALSE),"")</f>
        <v/>
      </c>
      <c r="AT11" s="151" t="str">
        <f t="shared" si="36"/>
        <v/>
      </c>
      <c r="AU11" s="154" t="str">
        <f>IFERROR(AT11*Intern!H$2,"")</f>
        <v/>
      </c>
      <c r="AV11" s="171"/>
      <c r="AW11" s="151">
        <f t="shared" si="15"/>
        <v>0</v>
      </c>
      <c r="AX11" s="206"/>
      <c r="AY11" s="151" t="str">
        <f>IFERROR(VLOOKUP(AV11,Mobilität!A:O,7,FALSE),"")</f>
        <v/>
      </c>
      <c r="AZ11" s="151" t="str">
        <f t="shared" si="16"/>
        <v/>
      </c>
      <c r="BA11" s="220" t="str">
        <f>IFERROR(AZ11*Intern!H$2,"")</f>
        <v/>
      </c>
      <c r="BB11" s="338"/>
      <c r="BC11" s="339"/>
      <c r="BD11" s="340"/>
      <c r="BE11" s="222">
        <f t="shared" si="17"/>
        <v>0</v>
      </c>
      <c r="BF11" s="223">
        <f>IFERROR(BE11*Intern!H$2,"")</f>
        <v>0</v>
      </c>
      <c r="BG11" s="210">
        <f t="shared" si="18"/>
        <v>0</v>
      </c>
      <c r="BH11" s="226">
        <f t="shared" si="19"/>
        <v>0</v>
      </c>
      <c r="BI11" s="363"/>
      <c r="BJ11" s="210" t="e">
        <f t="shared" si="20"/>
        <v>#DIV/0!</v>
      </c>
      <c r="BK11" s="227" t="e">
        <f t="shared" si="21"/>
        <v>#DIV/0!</v>
      </c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</row>
    <row r="12" spans="1:128" s="153" customFormat="1">
      <c r="A12" s="164"/>
      <c r="B12" s="165"/>
      <c r="C12" s="165"/>
      <c r="D12" s="149" t="str">
        <f t="shared" si="10"/>
        <v/>
      </c>
      <c r="E12" s="166"/>
      <c r="F12" s="167"/>
      <c r="G12" s="334" t="str">
        <f t="shared" si="30"/>
        <v/>
      </c>
      <c r="H12" s="150" t="str">
        <f>IFERROR(VLOOKUP(F12,'Mahlzeit-Übernachtung'!C:AA,5,FALSE),"")</f>
        <v/>
      </c>
      <c r="I12" s="150" t="str">
        <f t="shared" si="31"/>
        <v/>
      </c>
      <c r="J12" s="221" t="str">
        <f>IFERROR(I12*Intern!H$2,"")</f>
        <v/>
      </c>
      <c r="K12" s="167"/>
      <c r="L12" s="331" t="str">
        <f t="shared" si="32"/>
        <v/>
      </c>
      <c r="M12" s="150" t="str">
        <f>IFERROR(VLOOKUP(K12,'Mahlzeit-Übernachtung'!C:AA,5,FALSE),"")</f>
        <v/>
      </c>
      <c r="N12" s="151" t="str">
        <f t="shared" si="33"/>
        <v/>
      </c>
      <c r="O12" s="221" t="str">
        <f>IFERROR(N12*Intern!H$2,"")</f>
        <v/>
      </c>
      <c r="P12" s="168"/>
      <c r="Q12" s="169"/>
      <c r="R12" s="169"/>
      <c r="S12" s="169"/>
      <c r="T12" s="151" t="str">
        <f t="shared" si="37"/>
        <v>---</v>
      </c>
      <c r="U12" s="331" t="e">
        <f>VLOOKUP(TEXT(T12,"@"),'Mahlzeit-Übernachtung'!A$30:G$111,7,FALSE)</f>
        <v>#N/A</v>
      </c>
      <c r="V12" s="151" t="str">
        <f t="shared" si="34"/>
        <v/>
      </c>
      <c r="W12" s="220" t="str">
        <f>IFERROR(V12*Intern!H$2,"")</f>
        <v/>
      </c>
      <c r="X12" s="167"/>
      <c r="Y12" s="170"/>
      <c r="Z12" s="164"/>
      <c r="AA12" s="151" t="str">
        <f>IFERROR(VLOOKUP(X12,Mobilität!A:I,7,FALSE),"")</f>
        <v/>
      </c>
      <c r="AB12" s="151" t="str">
        <f t="shared" si="38"/>
        <v/>
      </c>
      <c r="AC12" s="220" t="str">
        <f>IFERROR(AB12*Intern!H$2,"")</f>
        <v/>
      </c>
      <c r="AD12" s="167"/>
      <c r="AE12" s="170"/>
      <c r="AF12" s="164"/>
      <c r="AG12" s="151" t="str">
        <f>IFERROR(VLOOKUP(AD12,Mobilität!A:I,7,FALSE),"")</f>
        <v/>
      </c>
      <c r="AH12" s="151" t="str">
        <f t="shared" si="11"/>
        <v/>
      </c>
      <c r="AI12" s="220" t="str">
        <f>IFERROR(AH12*Intern!H$2,"")</f>
        <v/>
      </c>
      <c r="AJ12" s="171"/>
      <c r="AK12" s="219">
        <f t="shared" si="12"/>
        <v>0</v>
      </c>
      <c r="AL12" s="206"/>
      <c r="AM12" s="151" t="str">
        <f>IFERROR(VLOOKUP(AJ12,Mobilität!A:I,7,FALSE),"")</f>
        <v/>
      </c>
      <c r="AN12" s="151" t="str">
        <f t="shared" si="13"/>
        <v/>
      </c>
      <c r="AO12" s="154" t="str">
        <f>IFERROR(AN12*Intern!H$2,"")</f>
        <v/>
      </c>
      <c r="AP12" s="171"/>
      <c r="AQ12" s="151">
        <f t="shared" si="14"/>
        <v>0</v>
      </c>
      <c r="AR12" s="209"/>
      <c r="AS12" s="151" t="str">
        <f>IFERROR(VLOOKUP(AP12,Mobilität!A:I,7,FALSE),"")</f>
        <v/>
      </c>
      <c r="AT12" s="151" t="str">
        <f t="shared" si="36"/>
        <v/>
      </c>
      <c r="AU12" s="154" t="str">
        <f>IFERROR(AT12*Intern!H$2,"")</f>
        <v/>
      </c>
      <c r="AV12" s="171"/>
      <c r="AW12" s="151">
        <f t="shared" si="15"/>
        <v>0</v>
      </c>
      <c r="AX12" s="206"/>
      <c r="AY12" s="151" t="str">
        <f>IFERROR(VLOOKUP(AV12,Mobilität!A:O,7,FALSE),"")</f>
        <v/>
      </c>
      <c r="AZ12" s="151" t="str">
        <f t="shared" si="16"/>
        <v/>
      </c>
      <c r="BA12" s="220" t="str">
        <f>IFERROR(AZ12*Intern!H$2,"")</f>
        <v/>
      </c>
      <c r="BB12" s="338"/>
      <c r="BC12" s="339"/>
      <c r="BD12" s="340"/>
      <c r="BE12" s="222">
        <f t="shared" si="17"/>
        <v>0</v>
      </c>
      <c r="BF12" s="223">
        <f>IFERROR(BE12*Intern!H$2,"")</f>
        <v>0</v>
      </c>
      <c r="BG12" s="210">
        <f t="shared" si="18"/>
        <v>0</v>
      </c>
      <c r="BH12" s="226">
        <f t="shared" si="19"/>
        <v>0</v>
      </c>
      <c r="BI12" s="363"/>
      <c r="BJ12" s="210" t="e">
        <f t="shared" si="20"/>
        <v>#DIV/0!</v>
      </c>
      <c r="BK12" s="227" t="e">
        <f t="shared" si="21"/>
        <v>#DIV/0!</v>
      </c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</row>
    <row r="13" spans="1:128" s="153" customFormat="1">
      <c r="A13" s="164"/>
      <c r="B13" s="165"/>
      <c r="C13" s="165"/>
      <c r="D13" s="149" t="str">
        <f t="shared" si="10"/>
        <v/>
      </c>
      <c r="E13" s="166"/>
      <c r="F13" s="167"/>
      <c r="G13" s="334" t="str">
        <f t="shared" si="30"/>
        <v/>
      </c>
      <c r="H13" s="150" t="str">
        <f>IFERROR(VLOOKUP(F13,'Mahlzeit-Übernachtung'!C:AA,5,FALSE),"")</f>
        <v/>
      </c>
      <c r="I13" s="150" t="str">
        <f t="shared" si="31"/>
        <v/>
      </c>
      <c r="J13" s="221" t="str">
        <f>IFERROR(I13*Intern!H$2,"")</f>
        <v/>
      </c>
      <c r="K13" s="167"/>
      <c r="L13" s="331" t="str">
        <f t="shared" si="32"/>
        <v/>
      </c>
      <c r="M13" s="150" t="str">
        <f>IFERROR(VLOOKUP(K13,'Mahlzeit-Übernachtung'!C:AA,5,FALSE),"")</f>
        <v/>
      </c>
      <c r="N13" s="151" t="str">
        <f t="shared" si="33"/>
        <v/>
      </c>
      <c r="O13" s="221" t="str">
        <f>IFERROR(N13*Intern!H$2,"")</f>
        <v/>
      </c>
      <c r="P13" s="168"/>
      <c r="Q13" s="169"/>
      <c r="R13" s="169"/>
      <c r="S13" s="169"/>
      <c r="T13" s="151" t="str">
        <f t="shared" si="37"/>
        <v>---</v>
      </c>
      <c r="U13" s="331" t="e">
        <f>VLOOKUP(TEXT(T13,"@"),'Mahlzeit-Übernachtung'!A$30:G$111,7,FALSE)</f>
        <v>#N/A</v>
      </c>
      <c r="V13" s="151" t="str">
        <f t="shared" si="34"/>
        <v/>
      </c>
      <c r="W13" s="220" t="str">
        <f>IFERROR(V13*Intern!H$2,"")</f>
        <v/>
      </c>
      <c r="X13" s="167"/>
      <c r="Y13" s="170"/>
      <c r="Z13" s="164"/>
      <c r="AA13" s="151" t="str">
        <f>IFERROR(VLOOKUP(X13,Mobilität!A:I,7,FALSE),"")</f>
        <v/>
      </c>
      <c r="AB13" s="151" t="str">
        <f t="shared" si="38"/>
        <v/>
      </c>
      <c r="AC13" s="220" t="str">
        <f>IFERROR(AB13*Intern!H$2,"")</f>
        <v/>
      </c>
      <c r="AD13" s="167"/>
      <c r="AE13" s="170"/>
      <c r="AF13" s="164"/>
      <c r="AG13" s="151" t="str">
        <f>IFERROR(VLOOKUP(AD13,Mobilität!A:I,7,FALSE),"")</f>
        <v/>
      </c>
      <c r="AH13" s="151" t="str">
        <f t="shared" si="11"/>
        <v/>
      </c>
      <c r="AI13" s="220" t="str">
        <f>IFERROR(AH13*Intern!H$2,"")</f>
        <v/>
      </c>
      <c r="AJ13" s="171"/>
      <c r="AK13" s="219">
        <f t="shared" si="12"/>
        <v>0</v>
      </c>
      <c r="AL13" s="206"/>
      <c r="AM13" s="151" t="str">
        <f>IFERROR(VLOOKUP(AJ13,Mobilität!A:I,7,FALSE),"")</f>
        <v/>
      </c>
      <c r="AN13" s="151" t="str">
        <f t="shared" si="13"/>
        <v/>
      </c>
      <c r="AO13" s="154" t="str">
        <f>IFERROR(AN13*Intern!H$2,"")</f>
        <v/>
      </c>
      <c r="AP13" s="171"/>
      <c r="AQ13" s="151">
        <f t="shared" si="14"/>
        <v>0</v>
      </c>
      <c r="AR13" s="209"/>
      <c r="AS13" s="151" t="str">
        <f>IFERROR(VLOOKUP(AP13,Mobilität!A:I,7,FALSE),"")</f>
        <v/>
      </c>
      <c r="AT13" s="151" t="str">
        <f t="shared" si="36"/>
        <v/>
      </c>
      <c r="AU13" s="154" t="str">
        <f>IFERROR(AT13*Intern!H$2,"")</f>
        <v/>
      </c>
      <c r="AV13" s="171"/>
      <c r="AW13" s="151">
        <f t="shared" si="15"/>
        <v>0</v>
      </c>
      <c r="AX13" s="206"/>
      <c r="AY13" s="151" t="str">
        <f>IFERROR(VLOOKUP(AV13,Mobilität!A:O,7,FALSE),"")</f>
        <v/>
      </c>
      <c r="AZ13" s="151" t="str">
        <f t="shared" si="16"/>
        <v/>
      </c>
      <c r="BA13" s="220" t="str">
        <f>IFERROR(AZ13*Intern!H$2,"")</f>
        <v/>
      </c>
      <c r="BB13" s="338"/>
      <c r="BC13" s="339"/>
      <c r="BD13" s="340"/>
      <c r="BE13" s="222">
        <f t="shared" si="17"/>
        <v>0</v>
      </c>
      <c r="BF13" s="223">
        <f>IFERROR(BE13*Intern!H$2,"")</f>
        <v>0</v>
      </c>
      <c r="BG13" s="210">
        <f t="shared" si="18"/>
        <v>0</v>
      </c>
      <c r="BH13" s="226">
        <f t="shared" si="19"/>
        <v>0</v>
      </c>
      <c r="BI13" s="363"/>
      <c r="BJ13" s="210" t="e">
        <f t="shared" si="20"/>
        <v>#DIV/0!</v>
      </c>
      <c r="BK13" s="227" t="e">
        <f t="shared" si="21"/>
        <v>#DIV/0!</v>
      </c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</row>
    <row r="14" spans="1:128" s="153" customFormat="1">
      <c r="A14" s="164"/>
      <c r="B14" s="165"/>
      <c r="C14" s="165"/>
      <c r="D14" s="149" t="str">
        <f t="shared" ref="D14:D72" si="39">IF(B14="","",C14-B14+1)</f>
        <v/>
      </c>
      <c r="E14" s="166"/>
      <c r="F14" s="167"/>
      <c r="G14" s="334" t="str">
        <f t="shared" si="30"/>
        <v/>
      </c>
      <c r="H14" s="150" t="str">
        <f>IFERROR(VLOOKUP(F14,'Mahlzeit-Übernachtung'!C:AA,5,FALSE),"")</f>
        <v/>
      </c>
      <c r="I14" s="150" t="str">
        <f t="shared" si="31"/>
        <v/>
      </c>
      <c r="J14" s="221" t="str">
        <f>IFERROR(I14*Intern!H$2,"")</f>
        <v/>
      </c>
      <c r="K14" s="167"/>
      <c r="L14" s="331" t="str">
        <f t="shared" si="32"/>
        <v/>
      </c>
      <c r="M14" s="150" t="str">
        <f>IFERROR(VLOOKUP(K14,'Mahlzeit-Übernachtung'!C:AA,5,FALSE),"")</f>
        <v/>
      </c>
      <c r="N14" s="151" t="str">
        <f t="shared" si="33"/>
        <v/>
      </c>
      <c r="O14" s="221" t="str">
        <f>IFERROR(N14*Intern!H$2,"")</f>
        <v/>
      </c>
      <c r="P14" s="168"/>
      <c r="Q14" s="169"/>
      <c r="R14" s="169"/>
      <c r="S14" s="169"/>
      <c r="T14" s="151" t="str">
        <f t="shared" si="37"/>
        <v>---</v>
      </c>
      <c r="U14" s="331" t="e">
        <f>VLOOKUP(TEXT(T14,"@"),'Mahlzeit-Übernachtung'!A$30:G$111,7,FALSE)</f>
        <v>#N/A</v>
      </c>
      <c r="V14" s="151" t="str">
        <f t="shared" si="34"/>
        <v/>
      </c>
      <c r="W14" s="220" t="str">
        <f>IFERROR(V14*Intern!H$2,"")</f>
        <v/>
      </c>
      <c r="X14" s="167"/>
      <c r="Y14" s="170"/>
      <c r="Z14" s="164"/>
      <c r="AA14" s="151" t="str">
        <f>IFERROR(VLOOKUP(X14,Mobilität!A:I,7,FALSE),"")</f>
        <v/>
      </c>
      <c r="AB14" s="151" t="str">
        <f t="shared" si="38"/>
        <v/>
      </c>
      <c r="AC14" s="220" t="str">
        <f>IFERROR(AB14*Intern!H$2,"")</f>
        <v/>
      </c>
      <c r="AD14" s="167"/>
      <c r="AE14" s="170"/>
      <c r="AF14" s="164"/>
      <c r="AG14" s="151" t="str">
        <f>IFERROR(VLOOKUP(AD14,Mobilität!A:I,7,FALSE),"")</f>
        <v/>
      </c>
      <c r="AH14" s="151" t="str">
        <f t="shared" si="11"/>
        <v/>
      </c>
      <c r="AI14" s="220" t="str">
        <f>IFERROR(AH14*Intern!H$2,"")</f>
        <v/>
      </c>
      <c r="AJ14" s="171"/>
      <c r="AK14" s="219">
        <f t="shared" si="12"/>
        <v>0</v>
      </c>
      <c r="AL14" s="206"/>
      <c r="AM14" s="151" t="str">
        <f>IFERROR(VLOOKUP(AJ14,Mobilität!A:I,7,FALSE),"")</f>
        <v/>
      </c>
      <c r="AN14" s="151" t="str">
        <f t="shared" si="13"/>
        <v/>
      </c>
      <c r="AO14" s="154" t="str">
        <f>IFERROR(AN14*Intern!H$2,"")</f>
        <v/>
      </c>
      <c r="AP14" s="171"/>
      <c r="AQ14" s="151">
        <f t="shared" si="14"/>
        <v>0</v>
      </c>
      <c r="AR14" s="209"/>
      <c r="AS14" s="151" t="str">
        <f>IFERROR(VLOOKUP(AP14,Mobilität!A:I,7,FALSE),"")</f>
        <v/>
      </c>
      <c r="AT14" s="151" t="str">
        <f t="shared" si="36"/>
        <v/>
      </c>
      <c r="AU14" s="154" t="str">
        <f>IFERROR(AT14*Intern!H$2,"")</f>
        <v/>
      </c>
      <c r="AV14" s="171"/>
      <c r="AW14" s="151">
        <f t="shared" si="15"/>
        <v>0</v>
      </c>
      <c r="AX14" s="206"/>
      <c r="AY14" s="151" t="str">
        <f>IFERROR(VLOOKUP(AV14,Mobilität!A:O,7,FALSE),"")</f>
        <v/>
      </c>
      <c r="AZ14" s="151" t="str">
        <f t="shared" si="16"/>
        <v/>
      </c>
      <c r="BA14" s="220" t="str">
        <f>IFERROR(AZ14*Intern!H$2,"")</f>
        <v/>
      </c>
      <c r="BB14" s="338"/>
      <c r="BC14" s="339"/>
      <c r="BD14" s="340"/>
      <c r="BE14" s="222">
        <f t="shared" si="17"/>
        <v>0</v>
      </c>
      <c r="BF14" s="223">
        <f>IFERROR(BE14*Intern!H$2,"")</f>
        <v>0</v>
      </c>
      <c r="BG14" s="210">
        <f t="shared" si="18"/>
        <v>0</v>
      </c>
      <c r="BH14" s="226">
        <f t="shared" si="19"/>
        <v>0</v>
      </c>
      <c r="BI14" s="363"/>
      <c r="BJ14" s="210" t="e">
        <f t="shared" si="20"/>
        <v>#DIV/0!</v>
      </c>
      <c r="BK14" s="227" t="e">
        <f t="shared" si="21"/>
        <v>#DIV/0!</v>
      </c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</row>
    <row r="15" spans="1:128" s="153" customFormat="1">
      <c r="A15" s="164"/>
      <c r="B15" s="165"/>
      <c r="C15" s="165"/>
      <c r="D15" s="149" t="str">
        <f t="shared" si="39"/>
        <v/>
      </c>
      <c r="E15" s="166"/>
      <c r="F15" s="167"/>
      <c r="G15" s="334" t="str">
        <f t="shared" si="30"/>
        <v/>
      </c>
      <c r="H15" s="150" t="str">
        <f>IFERROR(VLOOKUP(F15,'Mahlzeit-Übernachtung'!C:AA,5,FALSE),"")</f>
        <v/>
      </c>
      <c r="I15" s="150" t="str">
        <f t="shared" si="31"/>
        <v/>
      </c>
      <c r="J15" s="221" t="str">
        <f>IFERROR(I15*Intern!H$2,"")</f>
        <v/>
      </c>
      <c r="K15" s="167"/>
      <c r="L15" s="331" t="str">
        <f t="shared" si="32"/>
        <v/>
      </c>
      <c r="M15" s="150" t="str">
        <f>IFERROR(VLOOKUP(K15,'Mahlzeit-Übernachtung'!C:AA,5,FALSE),"")</f>
        <v/>
      </c>
      <c r="N15" s="151" t="str">
        <f t="shared" si="33"/>
        <v/>
      </c>
      <c r="O15" s="221" t="str">
        <f>IFERROR(N15*Intern!H$2,"")</f>
        <v/>
      </c>
      <c r="P15" s="168"/>
      <c r="Q15" s="169"/>
      <c r="R15" s="169"/>
      <c r="S15" s="169"/>
      <c r="T15" s="151" t="str">
        <f t="shared" si="37"/>
        <v>---</v>
      </c>
      <c r="U15" s="331" t="e">
        <f>VLOOKUP(TEXT(T15,"@"),'Mahlzeit-Übernachtung'!A$30:G$111,7,FALSE)</f>
        <v>#N/A</v>
      </c>
      <c r="V15" s="151" t="str">
        <f t="shared" si="34"/>
        <v/>
      </c>
      <c r="W15" s="220" t="str">
        <f>IFERROR(V15*Intern!H$2,"")</f>
        <v/>
      </c>
      <c r="X15" s="167"/>
      <c r="Y15" s="170"/>
      <c r="Z15" s="164"/>
      <c r="AA15" s="151" t="str">
        <f>IFERROR(VLOOKUP(X15,Mobilität!A:I,7,FALSE),"")</f>
        <v/>
      </c>
      <c r="AB15" s="151" t="str">
        <f t="shared" si="38"/>
        <v/>
      </c>
      <c r="AC15" s="220" t="str">
        <f>IFERROR(AB15*Intern!H$2,"")</f>
        <v/>
      </c>
      <c r="AD15" s="167"/>
      <c r="AE15" s="170"/>
      <c r="AF15" s="164"/>
      <c r="AG15" s="151" t="str">
        <f>IFERROR(VLOOKUP(AD15,Mobilität!A:I,7,FALSE),"")</f>
        <v/>
      </c>
      <c r="AH15" s="151" t="str">
        <f t="shared" si="11"/>
        <v/>
      </c>
      <c r="AI15" s="220" t="str">
        <f>IFERROR(AH15*Intern!H$2,"")</f>
        <v/>
      </c>
      <c r="AJ15" s="171"/>
      <c r="AK15" s="219">
        <f t="shared" si="12"/>
        <v>0</v>
      </c>
      <c r="AL15" s="206"/>
      <c r="AM15" s="151" t="str">
        <f>IFERROR(VLOOKUP(AJ15,Mobilität!A:I,7,FALSE),"")</f>
        <v/>
      </c>
      <c r="AN15" s="151" t="str">
        <f t="shared" si="13"/>
        <v/>
      </c>
      <c r="AO15" s="154" t="str">
        <f>IFERROR(AN15*Intern!H$2,"")</f>
        <v/>
      </c>
      <c r="AP15" s="171"/>
      <c r="AQ15" s="151">
        <f t="shared" si="14"/>
        <v>0</v>
      </c>
      <c r="AR15" s="209"/>
      <c r="AS15" s="151" t="str">
        <f>IFERROR(VLOOKUP(AP15,Mobilität!A:I,7,FALSE),"")</f>
        <v/>
      </c>
      <c r="AT15" s="151" t="str">
        <f t="shared" si="36"/>
        <v/>
      </c>
      <c r="AU15" s="154" t="str">
        <f>IFERROR(AT15*Intern!H$2,"")</f>
        <v/>
      </c>
      <c r="AV15" s="171"/>
      <c r="AW15" s="151">
        <f t="shared" si="15"/>
        <v>0</v>
      </c>
      <c r="AX15" s="206"/>
      <c r="AY15" s="151" t="str">
        <f>IFERROR(VLOOKUP(AV15,Mobilität!A:O,7,FALSE),"")</f>
        <v/>
      </c>
      <c r="AZ15" s="151" t="str">
        <f t="shared" si="16"/>
        <v/>
      </c>
      <c r="BA15" s="220" t="str">
        <f>IFERROR(AZ15*Intern!H$2,"")</f>
        <v/>
      </c>
      <c r="BB15" s="338"/>
      <c r="BC15" s="339"/>
      <c r="BD15" s="340"/>
      <c r="BE15" s="222">
        <f t="shared" si="17"/>
        <v>0</v>
      </c>
      <c r="BF15" s="223">
        <f>IFERROR(BE15*Intern!H$2,"")</f>
        <v>0</v>
      </c>
      <c r="BG15" s="210">
        <f t="shared" si="18"/>
        <v>0</v>
      </c>
      <c r="BH15" s="226">
        <f t="shared" si="19"/>
        <v>0</v>
      </c>
      <c r="BI15" s="363"/>
      <c r="BJ15" s="210" t="e">
        <f t="shared" si="20"/>
        <v>#DIV/0!</v>
      </c>
      <c r="BK15" s="227" t="e">
        <f t="shared" si="21"/>
        <v>#DIV/0!</v>
      </c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</row>
    <row r="16" spans="1:128" s="153" customFormat="1">
      <c r="A16" s="164"/>
      <c r="B16" s="165"/>
      <c r="C16" s="165"/>
      <c r="D16" s="149" t="str">
        <f t="shared" si="39"/>
        <v/>
      </c>
      <c r="E16" s="166"/>
      <c r="F16" s="167"/>
      <c r="G16" s="334" t="str">
        <f t="shared" si="30"/>
        <v/>
      </c>
      <c r="H16" s="150" t="str">
        <f>IFERROR(VLOOKUP(F16,'Mahlzeit-Übernachtung'!C:AA,5,FALSE),"")</f>
        <v/>
      </c>
      <c r="I16" s="150" t="str">
        <f t="shared" si="31"/>
        <v/>
      </c>
      <c r="J16" s="221" t="str">
        <f>IFERROR(I16*Intern!H$2,"")</f>
        <v/>
      </c>
      <c r="K16" s="167"/>
      <c r="L16" s="331" t="str">
        <f t="shared" si="32"/>
        <v/>
      </c>
      <c r="M16" s="150" t="str">
        <f>IFERROR(VLOOKUP(K16,'Mahlzeit-Übernachtung'!C:AA,5,FALSE),"")</f>
        <v/>
      </c>
      <c r="N16" s="151" t="str">
        <f t="shared" si="33"/>
        <v/>
      </c>
      <c r="O16" s="221" t="str">
        <f>IFERROR(N16*Intern!H$2,"")</f>
        <v/>
      </c>
      <c r="P16" s="168"/>
      <c r="Q16" s="169"/>
      <c r="R16" s="169"/>
      <c r="S16" s="169"/>
      <c r="T16" s="151" t="str">
        <f t="shared" si="37"/>
        <v>---</v>
      </c>
      <c r="U16" s="331" t="e">
        <f>VLOOKUP(TEXT(T16,"@"),'Mahlzeit-Übernachtung'!A$30:G$111,7,FALSE)</f>
        <v>#N/A</v>
      </c>
      <c r="V16" s="151" t="str">
        <f t="shared" si="34"/>
        <v/>
      </c>
      <c r="W16" s="220" t="str">
        <f>IFERROR(V16*Intern!H$2,"")</f>
        <v/>
      </c>
      <c r="X16" s="167"/>
      <c r="Y16" s="170"/>
      <c r="Z16" s="164"/>
      <c r="AA16" s="151" t="str">
        <f>IFERROR(VLOOKUP(X16,Mobilität!A:I,7,FALSE),"")</f>
        <v/>
      </c>
      <c r="AB16" s="151" t="str">
        <f t="shared" si="38"/>
        <v/>
      </c>
      <c r="AC16" s="220" t="str">
        <f>IFERROR(AB16*Intern!H$2,"")</f>
        <v/>
      </c>
      <c r="AD16" s="167"/>
      <c r="AE16" s="170"/>
      <c r="AF16" s="164"/>
      <c r="AG16" s="151" t="str">
        <f>IFERROR(VLOOKUP(AD16,Mobilität!A:I,7,FALSE),"")</f>
        <v/>
      </c>
      <c r="AH16" s="151" t="str">
        <f t="shared" si="11"/>
        <v/>
      </c>
      <c r="AI16" s="220" t="str">
        <f>IFERROR(AH16*Intern!H$2,"")</f>
        <v/>
      </c>
      <c r="AJ16" s="171"/>
      <c r="AK16" s="219">
        <f t="shared" si="12"/>
        <v>0</v>
      </c>
      <c r="AL16" s="206"/>
      <c r="AM16" s="151" t="str">
        <f>IFERROR(VLOOKUP(AJ16,Mobilität!A:I,7,FALSE),"")</f>
        <v/>
      </c>
      <c r="AN16" s="151" t="str">
        <f t="shared" si="13"/>
        <v/>
      </c>
      <c r="AO16" s="154" t="str">
        <f>IFERROR(AN16*Intern!H$2,"")</f>
        <v/>
      </c>
      <c r="AP16" s="171"/>
      <c r="AQ16" s="151">
        <f t="shared" si="14"/>
        <v>0</v>
      </c>
      <c r="AR16" s="209"/>
      <c r="AS16" s="151" t="str">
        <f>IFERROR(VLOOKUP(AP16,Mobilität!A:I,7,FALSE),"")</f>
        <v/>
      </c>
      <c r="AT16" s="151" t="str">
        <f t="shared" si="36"/>
        <v/>
      </c>
      <c r="AU16" s="154" t="str">
        <f>IFERROR(AT16*Intern!H$2,"")</f>
        <v/>
      </c>
      <c r="AV16" s="171"/>
      <c r="AW16" s="151">
        <f t="shared" si="15"/>
        <v>0</v>
      </c>
      <c r="AX16" s="206"/>
      <c r="AY16" s="151" t="str">
        <f>IFERROR(VLOOKUP(AV16,Mobilität!A:O,7,FALSE),"")</f>
        <v/>
      </c>
      <c r="AZ16" s="151" t="str">
        <f t="shared" si="16"/>
        <v/>
      </c>
      <c r="BA16" s="220" t="str">
        <f>IFERROR(AZ16*Intern!H$2,"")</f>
        <v/>
      </c>
      <c r="BB16" s="338"/>
      <c r="BC16" s="339"/>
      <c r="BD16" s="340"/>
      <c r="BE16" s="222">
        <f t="shared" si="17"/>
        <v>0</v>
      </c>
      <c r="BF16" s="223">
        <f>IFERROR(BE16*Intern!H$2,"")</f>
        <v>0</v>
      </c>
      <c r="BG16" s="210">
        <f t="shared" si="18"/>
        <v>0</v>
      </c>
      <c r="BH16" s="226">
        <f t="shared" si="19"/>
        <v>0</v>
      </c>
      <c r="BI16" s="363"/>
      <c r="BJ16" s="210" t="e">
        <f t="shared" si="20"/>
        <v>#DIV/0!</v>
      </c>
      <c r="BK16" s="227" t="e">
        <f t="shared" si="21"/>
        <v>#DIV/0!</v>
      </c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</row>
    <row r="17" spans="1:128" s="153" customFormat="1">
      <c r="A17" s="164"/>
      <c r="B17" s="165"/>
      <c r="C17" s="165"/>
      <c r="D17" s="149" t="str">
        <f t="shared" si="39"/>
        <v/>
      </c>
      <c r="E17" s="166"/>
      <c r="F17" s="167"/>
      <c r="G17" s="334" t="str">
        <f t="shared" si="30"/>
        <v/>
      </c>
      <c r="H17" s="150" t="str">
        <f>IFERROR(VLOOKUP(F17,'Mahlzeit-Übernachtung'!C:AA,5,FALSE),"")</f>
        <v/>
      </c>
      <c r="I17" s="150" t="str">
        <f t="shared" si="31"/>
        <v/>
      </c>
      <c r="J17" s="221" t="str">
        <f>IFERROR(I17*Intern!H$2,"")</f>
        <v/>
      </c>
      <c r="K17" s="167"/>
      <c r="L17" s="331" t="str">
        <f t="shared" si="32"/>
        <v/>
      </c>
      <c r="M17" s="150" t="str">
        <f>IFERROR(VLOOKUP(K17,'Mahlzeit-Übernachtung'!C:AA,5,FALSE),"")</f>
        <v/>
      </c>
      <c r="N17" s="151" t="str">
        <f t="shared" si="33"/>
        <v/>
      </c>
      <c r="O17" s="221" t="str">
        <f>IFERROR(N17*Intern!H$2,"")</f>
        <v/>
      </c>
      <c r="P17" s="168"/>
      <c r="Q17" s="169"/>
      <c r="R17" s="169"/>
      <c r="S17" s="169"/>
      <c r="T17" s="151" t="str">
        <f t="shared" si="37"/>
        <v>---</v>
      </c>
      <c r="U17" s="331" t="e">
        <f>VLOOKUP(TEXT(T17,"@"),'Mahlzeit-Übernachtung'!A$30:G$111,7,FALSE)</f>
        <v>#N/A</v>
      </c>
      <c r="V17" s="151" t="str">
        <f t="shared" si="34"/>
        <v/>
      </c>
      <c r="W17" s="220" t="str">
        <f>IFERROR(V17*Intern!H$2,"")</f>
        <v/>
      </c>
      <c r="X17" s="167"/>
      <c r="Y17" s="170"/>
      <c r="Z17" s="164"/>
      <c r="AA17" s="151" t="str">
        <f>IFERROR(VLOOKUP(X17,Mobilität!A:I,7,FALSE),"")</f>
        <v/>
      </c>
      <c r="AB17" s="151" t="str">
        <f t="shared" si="38"/>
        <v/>
      </c>
      <c r="AC17" s="220" t="str">
        <f>IFERROR(AB17*Intern!H$2,"")</f>
        <v/>
      </c>
      <c r="AD17" s="167"/>
      <c r="AE17" s="170"/>
      <c r="AF17" s="164"/>
      <c r="AG17" s="151" t="str">
        <f>IFERROR(VLOOKUP(AD17,Mobilität!A:I,7,FALSE),"")</f>
        <v/>
      </c>
      <c r="AH17" s="151" t="str">
        <f t="shared" si="11"/>
        <v/>
      </c>
      <c r="AI17" s="220" t="str">
        <f>IFERROR(AH17*Intern!H$2,"")</f>
        <v/>
      </c>
      <c r="AJ17" s="171"/>
      <c r="AK17" s="219">
        <f t="shared" si="12"/>
        <v>0</v>
      </c>
      <c r="AL17" s="206"/>
      <c r="AM17" s="151" t="str">
        <f>IFERROR(VLOOKUP(AJ17,Mobilität!A:I,7,FALSE),"")</f>
        <v/>
      </c>
      <c r="AN17" s="151" t="str">
        <f t="shared" si="13"/>
        <v/>
      </c>
      <c r="AO17" s="154" t="str">
        <f>IFERROR(AN17*Intern!H$2,"")</f>
        <v/>
      </c>
      <c r="AP17" s="171"/>
      <c r="AQ17" s="151">
        <f t="shared" si="14"/>
        <v>0</v>
      </c>
      <c r="AR17" s="209"/>
      <c r="AS17" s="151" t="str">
        <f>IFERROR(VLOOKUP(AP17,Mobilität!A:I,7,FALSE),"")</f>
        <v/>
      </c>
      <c r="AT17" s="151" t="str">
        <f t="shared" si="36"/>
        <v/>
      </c>
      <c r="AU17" s="154" t="str">
        <f>IFERROR(AT17*Intern!H$2,"")</f>
        <v/>
      </c>
      <c r="AV17" s="171"/>
      <c r="AW17" s="151">
        <f t="shared" si="15"/>
        <v>0</v>
      </c>
      <c r="AX17" s="206"/>
      <c r="AY17" s="151" t="str">
        <f>IFERROR(VLOOKUP(AV17,Mobilität!A:O,7,FALSE),"")</f>
        <v/>
      </c>
      <c r="AZ17" s="151" t="str">
        <f t="shared" si="16"/>
        <v/>
      </c>
      <c r="BA17" s="220" t="str">
        <f>IFERROR(AZ17*Intern!H$2,"")</f>
        <v/>
      </c>
      <c r="BB17" s="338"/>
      <c r="BC17" s="339"/>
      <c r="BD17" s="340"/>
      <c r="BE17" s="222">
        <f t="shared" si="17"/>
        <v>0</v>
      </c>
      <c r="BF17" s="223">
        <f>IFERROR(BE17*Intern!H$2,"")</f>
        <v>0</v>
      </c>
      <c r="BG17" s="210">
        <f t="shared" si="18"/>
        <v>0</v>
      </c>
      <c r="BH17" s="226">
        <f t="shared" si="19"/>
        <v>0</v>
      </c>
      <c r="BI17" s="363"/>
      <c r="BJ17" s="210" t="e">
        <f t="shared" si="20"/>
        <v>#DIV/0!</v>
      </c>
      <c r="BK17" s="227" t="e">
        <f t="shared" si="21"/>
        <v>#DIV/0!</v>
      </c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</row>
    <row r="18" spans="1:128" s="153" customFormat="1">
      <c r="A18" s="164"/>
      <c r="B18" s="165"/>
      <c r="C18" s="165"/>
      <c r="D18" s="149" t="str">
        <f t="shared" si="39"/>
        <v/>
      </c>
      <c r="E18" s="166"/>
      <c r="F18" s="167"/>
      <c r="G18" s="334" t="str">
        <f t="shared" si="30"/>
        <v/>
      </c>
      <c r="H18" s="150" t="str">
        <f>IFERROR(VLOOKUP(F18,'Mahlzeit-Übernachtung'!C:AA,5,FALSE),"")</f>
        <v/>
      </c>
      <c r="I18" s="150" t="str">
        <f t="shared" si="31"/>
        <v/>
      </c>
      <c r="J18" s="221" t="str">
        <f>IFERROR(I18*Intern!H$2,"")</f>
        <v/>
      </c>
      <c r="K18" s="167"/>
      <c r="L18" s="331" t="str">
        <f t="shared" si="32"/>
        <v/>
      </c>
      <c r="M18" s="150" t="str">
        <f>IFERROR(VLOOKUP(K18,'Mahlzeit-Übernachtung'!C:AA,5,FALSE),"")</f>
        <v/>
      </c>
      <c r="N18" s="151" t="str">
        <f t="shared" si="33"/>
        <v/>
      </c>
      <c r="O18" s="221" t="str">
        <f>IFERROR(N18*Intern!H$2,"")</f>
        <v/>
      </c>
      <c r="P18" s="168"/>
      <c r="Q18" s="169"/>
      <c r="R18" s="169"/>
      <c r="S18" s="169"/>
      <c r="T18" s="151" t="str">
        <f t="shared" si="37"/>
        <v>---</v>
      </c>
      <c r="U18" s="331" t="e">
        <f>VLOOKUP(TEXT(T18,"@"),'Mahlzeit-Übernachtung'!A$30:G$111,7,FALSE)</f>
        <v>#N/A</v>
      </c>
      <c r="V18" s="151" t="str">
        <f t="shared" si="34"/>
        <v/>
      </c>
      <c r="W18" s="220" t="str">
        <f>IFERROR(V18*Intern!H$2,"")</f>
        <v/>
      </c>
      <c r="X18" s="167"/>
      <c r="Y18" s="170"/>
      <c r="Z18" s="164"/>
      <c r="AA18" s="151" t="str">
        <f>IFERROR(VLOOKUP(X18,Mobilität!A:I,7,FALSE),"")</f>
        <v/>
      </c>
      <c r="AB18" s="151" t="str">
        <f t="shared" si="38"/>
        <v/>
      </c>
      <c r="AC18" s="220" t="str">
        <f>IFERROR(AB18*Intern!H$2,"")</f>
        <v/>
      </c>
      <c r="AD18" s="167"/>
      <c r="AE18" s="170"/>
      <c r="AF18" s="164"/>
      <c r="AG18" s="151" t="str">
        <f>IFERROR(VLOOKUP(AD18,Mobilität!A:I,7,FALSE),"")</f>
        <v/>
      </c>
      <c r="AH18" s="151" t="str">
        <f t="shared" si="11"/>
        <v/>
      </c>
      <c r="AI18" s="220" t="str">
        <f>IFERROR(AH18*Intern!H$2,"")</f>
        <v/>
      </c>
      <c r="AJ18" s="171"/>
      <c r="AK18" s="219">
        <f t="shared" si="12"/>
        <v>0</v>
      </c>
      <c r="AL18" s="206"/>
      <c r="AM18" s="151" t="str">
        <f>IFERROR(VLOOKUP(AJ18,Mobilität!A:I,7,FALSE),"")</f>
        <v/>
      </c>
      <c r="AN18" s="151" t="str">
        <f t="shared" si="13"/>
        <v/>
      </c>
      <c r="AO18" s="154" t="str">
        <f>IFERROR(AN18*Intern!H$2,"")</f>
        <v/>
      </c>
      <c r="AP18" s="171"/>
      <c r="AQ18" s="151">
        <f t="shared" si="14"/>
        <v>0</v>
      </c>
      <c r="AR18" s="209"/>
      <c r="AS18" s="151" t="str">
        <f>IFERROR(VLOOKUP(AP18,Mobilität!A:I,7,FALSE),"")</f>
        <v/>
      </c>
      <c r="AT18" s="151" t="str">
        <f t="shared" si="36"/>
        <v/>
      </c>
      <c r="AU18" s="154" t="str">
        <f>IFERROR(AT18*Intern!H$2,"")</f>
        <v/>
      </c>
      <c r="AV18" s="171"/>
      <c r="AW18" s="151">
        <f t="shared" si="15"/>
        <v>0</v>
      </c>
      <c r="AX18" s="206"/>
      <c r="AY18" s="151" t="str">
        <f>IFERROR(VLOOKUP(AV18,Mobilität!A:O,7,FALSE),"")</f>
        <v/>
      </c>
      <c r="AZ18" s="151" t="str">
        <f t="shared" si="16"/>
        <v/>
      </c>
      <c r="BA18" s="220" t="str">
        <f>IFERROR(AZ18*Intern!H$2,"")</f>
        <v/>
      </c>
      <c r="BB18" s="338"/>
      <c r="BC18" s="339"/>
      <c r="BD18" s="340"/>
      <c r="BE18" s="222">
        <f t="shared" si="17"/>
        <v>0</v>
      </c>
      <c r="BF18" s="223">
        <f>IFERROR(BE18*Intern!H$2,"")</f>
        <v>0</v>
      </c>
      <c r="BG18" s="210">
        <f t="shared" si="18"/>
        <v>0</v>
      </c>
      <c r="BH18" s="226">
        <f t="shared" si="19"/>
        <v>0</v>
      </c>
      <c r="BI18" s="363"/>
      <c r="BJ18" s="210" t="e">
        <f t="shared" si="20"/>
        <v>#DIV/0!</v>
      </c>
      <c r="BK18" s="227" t="e">
        <f t="shared" si="21"/>
        <v>#DIV/0!</v>
      </c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</row>
    <row r="19" spans="1:128" s="153" customFormat="1">
      <c r="A19" s="164"/>
      <c r="B19" s="165"/>
      <c r="C19" s="165"/>
      <c r="D19" s="149" t="str">
        <f t="shared" si="39"/>
        <v/>
      </c>
      <c r="E19" s="166"/>
      <c r="F19" s="167"/>
      <c r="G19" s="334" t="str">
        <f t="shared" si="30"/>
        <v/>
      </c>
      <c r="H19" s="150" t="str">
        <f>IFERROR(VLOOKUP(F19,'Mahlzeit-Übernachtung'!C:AA,5,FALSE),"")</f>
        <v/>
      </c>
      <c r="I19" s="150" t="str">
        <f t="shared" si="31"/>
        <v/>
      </c>
      <c r="J19" s="221" t="str">
        <f>IFERROR(I19*Intern!H$2,"")</f>
        <v/>
      </c>
      <c r="K19" s="167"/>
      <c r="L19" s="331" t="str">
        <f t="shared" si="32"/>
        <v/>
      </c>
      <c r="M19" s="150" t="str">
        <f>IFERROR(VLOOKUP(K19,'Mahlzeit-Übernachtung'!C:AA,5,FALSE),"")</f>
        <v/>
      </c>
      <c r="N19" s="151" t="str">
        <f t="shared" si="33"/>
        <v/>
      </c>
      <c r="O19" s="221" t="str">
        <f>IFERROR(N19*Intern!H$2,"")</f>
        <v/>
      </c>
      <c r="P19" s="168"/>
      <c r="Q19" s="169"/>
      <c r="R19" s="169"/>
      <c r="S19" s="169"/>
      <c r="T19" s="151" t="str">
        <f t="shared" si="37"/>
        <v>---</v>
      </c>
      <c r="U19" s="331" t="e">
        <f>VLOOKUP(TEXT(T19,"@"),'Mahlzeit-Übernachtung'!A$30:G$111,7,FALSE)</f>
        <v>#N/A</v>
      </c>
      <c r="V19" s="151" t="str">
        <f t="shared" si="34"/>
        <v/>
      </c>
      <c r="W19" s="220" t="str">
        <f>IFERROR(V19*Intern!H$2,"")</f>
        <v/>
      </c>
      <c r="X19" s="167"/>
      <c r="Y19" s="170"/>
      <c r="Z19" s="164"/>
      <c r="AA19" s="151" t="str">
        <f>IFERROR(VLOOKUP(X19,Mobilität!A:I,7,FALSE),"")</f>
        <v/>
      </c>
      <c r="AB19" s="151" t="str">
        <f t="shared" si="38"/>
        <v/>
      </c>
      <c r="AC19" s="220" t="str">
        <f>IFERROR(AB19*Intern!H$2,"")</f>
        <v/>
      </c>
      <c r="AD19" s="167"/>
      <c r="AE19" s="170"/>
      <c r="AF19" s="164"/>
      <c r="AG19" s="151" t="str">
        <f>IFERROR(VLOOKUP(AD19,Mobilität!A:I,7,FALSE),"")</f>
        <v/>
      </c>
      <c r="AH19" s="151" t="str">
        <f t="shared" si="11"/>
        <v/>
      </c>
      <c r="AI19" s="220" t="str">
        <f>IFERROR(AH19*Intern!H$2,"")</f>
        <v/>
      </c>
      <c r="AJ19" s="171"/>
      <c r="AK19" s="219">
        <f t="shared" si="12"/>
        <v>0</v>
      </c>
      <c r="AL19" s="206"/>
      <c r="AM19" s="151" t="str">
        <f>IFERROR(VLOOKUP(AJ19,Mobilität!A:I,7,FALSE),"")</f>
        <v/>
      </c>
      <c r="AN19" s="151" t="str">
        <f t="shared" si="13"/>
        <v/>
      </c>
      <c r="AO19" s="154" t="str">
        <f>IFERROR(AN19*Intern!H$2,"")</f>
        <v/>
      </c>
      <c r="AP19" s="171"/>
      <c r="AQ19" s="151">
        <f t="shared" si="14"/>
        <v>0</v>
      </c>
      <c r="AR19" s="209"/>
      <c r="AS19" s="151" t="str">
        <f>IFERROR(VLOOKUP(AP19,Mobilität!A:I,7,FALSE),"")</f>
        <v/>
      </c>
      <c r="AT19" s="151" t="str">
        <f t="shared" si="36"/>
        <v/>
      </c>
      <c r="AU19" s="154" t="str">
        <f>IFERROR(AT19*Intern!H$2,"")</f>
        <v/>
      </c>
      <c r="AV19" s="171"/>
      <c r="AW19" s="151">
        <f t="shared" si="15"/>
        <v>0</v>
      </c>
      <c r="AX19" s="206"/>
      <c r="AY19" s="151" t="str">
        <f>IFERROR(VLOOKUP(AV19,Mobilität!A:O,7,FALSE),"")</f>
        <v/>
      </c>
      <c r="AZ19" s="151" t="str">
        <f t="shared" si="16"/>
        <v/>
      </c>
      <c r="BA19" s="220" t="str">
        <f>IFERROR(AZ19*Intern!H$2,"")</f>
        <v/>
      </c>
      <c r="BB19" s="338"/>
      <c r="BC19" s="339"/>
      <c r="BD19" s="340"/>
      <c r="BE19" s="222">
        <f t="shared" si="17"/>
        <v>0</v>
      </c>
      <c r="BF19" s="223">
        <f>IFERROR(BE19*Intern!H$2,"")</f>
        <v>0</v>
      </c>
      <c r="BG19" s="210">
        <f t="shared" si="18"/>
        <v>0</v>
      </c>
      <c r="BH19" s="226">
        <f t="shared" si="19"/>
        <v>0</v>
      </c>
      <c r="BI19" s="363"/>
      <c r="BJ19" s="210" t="e">
        <f t="shared" si="20"/>
        <v>#DIV/0!</v>
      </c>
      <c r="BK19" s="227" t="e">
        <f t="shared" si="21"/>
        <v>#DIV/0!</v>
      </c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</row>
    <row r="20" spans="1:128" s="153" customFormat="1">
      <c r="A20" s="164"/>
      <c r="B20" s="165"/>
      <c r="C20" s="165"/>
      <c r="D20" s="149" t="str">
        <f t="shared" si="39"/>
        <v/>
      </c>
      <c r="E20" s="166"/>
      <c r="F20" s="167"/>
      <c r="G20" s="334" t="str">
        <f t="shared" si="30"/>
        <v/>
      </c>
      <c r="H20" s="150" t="str">
        <f>IFERROR(VLOOKUP(F20,'Mahlzeit-Übernachtung'!C:AA,5,FALSE),"")</f>
        <v/>
      </c>
      <c r="I20" s="150" t="str">
        <f t="shared" si="31"/>
        <v/>
      </c>
      <c r="J20" s="221" t="str">
        <f>IFERROR(I20*Intern!H$2,"")</f>
        <v/>
      </c>
      <c r="K20" s="167"/>
      <c r="L20" s="331" t="str">
        <f t="shared" si="32"/>
        <v/>
      </c>
      <c r="M20" s="150" t="str">
        <f>IFERROR(VLOOKUP(K20,'Mahlzeit-Übernachtung'!C:AA,5,FALSE),"")</f>
        <v/>
      </c>
      <c r="N20" s="151" t="str">
        <f t="shared" si="33"/>
        <v/>
      </c>
      <c r="O20" s="221" t="str">
        <f>IFERROR(N20*Intern!H$2,"")</f>
        <v/>
      </c>
      <c r="P20" s="168"/>
      <c r="Q20" s="169"/>
      <c r="R20" s="169"/>
      <c r="S20" s="169"/>
      <c r="T20" s="151" t="str">
        <f t="shared" si="37"/>
        <v>---</v>
      </c>
      <c r="U20" s="331" t="e">
        <f>VLOOKUP(TEXT(T20,"@"),'Mahlzeit-Übernachtung'!A$30:G$111,7,FALSE)</f>
        <v>#N/A</v>
      </c>
      <c r="V20" s="151" t="str">
        <f t="shared" si="34"/>
        <v/>
      </c>
      <c r="W20" s="220" t="str">
        <f>IFERROR(V20*Intern!H$2,"")</f>
        <v/>
      </c>
      <c r="X20" s="167"/>
      <c r="Y20" s="170"/>
      <c r="Z20" s="164"/>
      <c r="AA20" s="151" t="str">
        <f>IFERROR(VLOOKUP(X20,Mobilität!A:I,7,FALSE),"")</f>
        <v/>
      </c>
      <c r="AB20" s="151" t="str">
        <f t="shared" si="38"/>
        <v/>
      </c>
      <c r="AC20" s="220" t="str">
        <f>IFERROR(AB20*Intern!H$2,"")</f>
        <v/>
      </c>
      <c r="AD20" s="167"/>
      <c r="AE20" s="170"/>
      <c r="AF20" s="164"/>
      <c r="AG20" s="151" t="str">
        <f>IFERROR(VLOOKUP(AD20,Mobilität!A:I,7,FALSE),"")</f>
        <v/>
      </c>
      <c r="AH20" s="151" t="str">
        <f t="shared" si="11"/>
        <v/>
      </c>
      <c r="AI20" s="220" t="str">
        <f>IFERROR(AH20*Intern!H$2,"")</f>
        <v/>
      </c>
      <c r="AJ20" s="171"/>
      <c r="AK20" s="219">
        <f t="shared" si="12"/>
        <v>0</v>
      </c>
      <c r="AL20" s="206"/>
      <c r="AM20" s="151" t="str">
        <f>IFERROR(VLOOKUP(AJ20,Mobilität!A:I,7,FALSE),"")</f>
        <v/>
      </c>
      <c r="AN20" s="151" t="str">
        <f t="shared" si="13"/>
        <v/>
      </c>
      <c r="AO20" s="154" t="str">
        <f>IFERROR(AN20*Intern!H$2,"")</f>
        <v/>
      </c>
      <c r="AP20" s="171"/>
      <c r="AQ20" s="151">
        <f t="shared" si="14"/>
        <v>0</v>
      </c>
      <c r="AR20" s="209"/>
      <c r="AS20" s="151" t="str">
        <f>IFERROR(VLOOKUP(AP20,Mobilität!A:I,7,FALSE),"")</f>
        <v/>
      </c>
      <c r="AT20" s="151" t="str">
        <f t="shared" si="36"/>
        <v/>
      </c>
      <c r="AU20" s="154" t="str">
        <f>IFERROR(AT20*Intern!H$2,"")</f>
        <v/>
      </c>
      <c r="AV20" s="171"/>
      <c r="AW20" s="151">
        <f t="shared" si="15"/>
        <v>0</v>
      </c>
      <c r="AX20" s="206"/>
      <c r="AY20" s="151" t="str">
        <f>IFERROR(VLOOKUP(AV20,Mobilität!A:O,7,FALSE),"")</f>
        <v/>
      </c>
      <c r="AZ20" s="151" t="str">
        <f t="shared" si="16"/>
        <v/>
      </c>
      <c r="BA20" s="220" t="str">
        <f>IFERROR(AZ20*Intern!H$2,"")</f>
        <v/>
      </c>
      <c r="BB20" s="338"/>
      <c r="BC20" s="339"/>
      <c r="BD20" s="340"/>
      <c r="BE20" s="222">
        <f t="shared" si="17"/>
        <v>0</v>
      </c>
      <c r="BF20" s="223">
        <f>IFERROR(BE20*Intern!H$2,"")</f>
        <v>0</v>
      </c>
      <c r="BG20" s="210">
        <f t="shared" si="18"/>
        <v>0</v>
      </c>
      <c r="BH20" s="226">
        <f t="shared" si="19"/>
        <v>0</v>
      </c>
      <c r="BI20" s="363"/>
      <c r="BJ20" s="210" t="e">
        <f t="shared" si="20"/>
        <v>#DIV/0!</v>
      </c>
      <c r="BK20" s="227" t="e">
        <f t="shared" si="21"/>
        <v>#DIV/0!</v>
      </c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</row>
    <row r="21" spans="1:128" s="153" customFormat="1">
      <c r="A21" s="164"/>
      <c r="B21" s="165"/>
      <c r="C21" s="165"/>
      <c r="D21" s="149" t="str">
        <f t="shared" si="39"/>
        <v/>
      </c>
      <c r="E21" s="166"/>
      <c r="F21" s="167"/>
      <c r="G21" s="334" t="str">
        <f t="shared" si="30"/>
        <v/>
      </c>
      <c r="H21" s="150" t="str">
        <f>IFERROR(VLOOKUP(F21,'Mahlzeit-Übernachtung'!C:AA,5,FALSE),"")</f>
        <v/>
      </c>
      <c r="I21" s="150" t="str">
        <f t="shared" si="31"/>
        <v/>
      </c>
      <c r="J21" s="221" t="str">
        <f>IFERROR(I21*Intern!H$2,"")</f>
        <v/>
      </c>
      <c r="K21" s="167"/>
      <c r="L21" s="331" t="str">
        <f t="shared" si="32"/>
        <v/>
      </c>
      <c r="M21" s="150" t="str">
        <f>IFERROR(VLOOKUP(K21,'Mahlzeit-Übernachtung'!C:AA,5,FALSE),"")</f>
        <v/>
      </c>
      <c r="N21" s="151" t="str">
        <f t="shared" si="33"/>
        <v/>
      </c>
      <c r="O21" s="221" t="str">
        <f>IFERROR(N21*Intern!H$2,"")</f>
        <v/>
      </c>
      <c r="P21" s="168"/>
      <c r="Q21" s="169"/>
      <c r="R21" s="169"/>
      <c r="S21" s="169"/>
      <c r="T21" s="151" t="str">
        <f t="shared" si="37"/>
        <v>---</v>
      </c>
      <c r="U21" s="331" t="e">
        <f>VLOOKUP(TEXT(T21,"@"),'Mahlzeit-Übernachtung'!A$30:G$111,7,FALSE)</f>
        <v>#N/A</v>
      </c>
      <c r="V21" s="151" t="str">
        <f t="shared" si="34"/>
        <v/>
      </c>
      <c r="W21" s="220" t="str">
        <f>IFERROR(V21*Intern!H$2,"")</f>
        <v/>
      </c>
      <c r="X21" s="167"/>
      <c r="Y21" s="170"/>
      <c r="Z21" s="164"/>
      <c r="AA21" s="151" t="str">
        <f>IFERROR(VLOOKUP(X21,Mobilität!A:I,7,FALSE),"")</f>
        <v/>
      </c>
      <c r="AB21" s="151" t="str">
        <f t="shared" si="38"/>
        <v/>
      </c>
      <c r="AC21" s="220" t="str">
        <f>IFERROR(AB21*Intern!H$2,"")</f>
        <v/>
      </c>
      <c r="AD21" s="167"/>
      <c r="AE21" s="170"/>
      <c r="AF21" s="164"/>
      <c r="AG21" s="151" t="str">
        <f>IFERROR(VLOOKUP(AD21,Mobilität!A:I,7,FALSE),"")</f>
        <v/>
      </c>
      <c r="AH21" s="151" t="str">
        <f t="shared" si="11"/>
        <v/>
      </c>
      <c r="AI21" s="220" t="str">
        <f>IFERROR(AH21*Intern!H$2,"")</f>
        <v/>
      </c>
      <c r="AJ21" s="171"/>
      <c r="AK21" s="219">
        <f t="shared" si="12"/>
        <v>0</v>
      </c>
      <c r="AL21" s="206"/>
      <c r="AM21" s="151" t="str">
        <f>IFERROR(VLOOKUP(AJ21,Mobilität!A:I,7,FALSE),"")</f>
        <v/>
      </c>
      <c r="AN21" s="151" t="str">
        <f t="shared" si="13"/>
        <v/>
      </c>
      <c r="AO21" s="154" t="str">
        <f>IFERROR(AN21*Intern!H$2,"")</f>
        <v/>
      </c>
      <c r="AP21" s="171"/>
      <c r="AQ21" s="151">
        <f t="shared" si="14"/>
        <v>0</v>
      </c>
      <c r="AR21" s="209"/>
      <c r="AS21" s="151" t="str">
        <f>IFERROR(VLOOKUP(AP21,Mobilität!A:I,7,FALSE),"")</f>
        <v/>
      </c>
      <c r="AT21" s="151" t="str">
        <f t="shared" si="36"/>
        <v/>
      </c>
      <c r="AU21" s="154" t="str">
        <f>IFERROR(AT21*Intern!H$2,"")</f>
        <v/>
      </c>
      <c r="AV21" s="171"/>
      <c r="AW21" s="151">
        <f t="shared" si="15"/>
        <v>0</v>
      </c>
      <c r="AX21" s="206"/>
      <c r="AY21" s="151" t="str">
        <f>IFERROR(VLOOKUP(AV21,Mobilität!A:O,7,FALSE),"")</f>
        <v/>
      </c>
      <c r="AZ21" s="151" t="str">
        <f t="shared" si="16"/>
        <v/>
      </c>
      <c r="BA21" s="220" t="str">
        <f>IFERROR(AZ21*Intern!H$2,"")</f>
        <v/>
      </c>
      <c r="BB21" s="338"/>
      <c r="BC21" s="339"/>
      <c r="BD21" s="340"/>
      <c r="BE21" s="222">
        <f t="shared" si="17"/>
        <v>0</v>
      </c>
      <c r="BF21" s="223">
        <f>IFERROR(BE21*Intern!H$2,"")</f>
        <v>0</v>
      </c>
      <c r="BG21" s="210">
        <f t="shared" si="18"/>
        <v>0</v>
      </c>
      <c r="BH21" s="226">
        <f t="shared" si="19"/>
        <v>0</v>
      </c>
      <c r="BI21" s="363"/>
      <c r="BJ21" s="210" t="e">
        <f t="shared" si="20"/>
        <v>#DIV/0!</v>
      </c>
      <c r="BK21" s="227" t="e">
        <f t="shared" si="21"/>
        <v>#DIV/0!</v>
      </c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</row>
    <row r="22" spans="1:128" s="153" customFormat="1">
      <c r="A22" s="164"/>
      <c r="B22" s="165"/>
      <c r="C22" s="165"/>
      <c r="D22" s="149" t="str">
        <f t="shared" si="39"/>
        <v/>
      </c>
      <c r="E22" s="166"/>
      <c r="F22" s="167"/>
      <c r="G22" s="334" t="str">
        <f t="shared" si="30"/>
        <v/>
      </c>
      <c r="H22" s="150" t="str">
        <f>IFERROR(VLOOKUP(F22,'Mahlzeit-Übernachtung'!C:AA,5,FALSE),"")</f>
        <v/>
      </c>
      <c r="I22" s="150" t="str">
        <f t="shared" si="31"/>
        <v/>
      </c>
      <c r="J22" s="221" t="str">
        <f>IFERROR(I22*Intern!H$2,"")</f>
        <v/>
      </c>
      <c r="K22" s="167"/>
      <c r="L22" s="331" t="str">
        <f t="shared" si="32"/>
        <v/>
      </c>
      <c r="M22" s="150" t="str">
        <f>IFERROR(VLOOKUP(K22,'Mahlzeit-Übernachtung'!C:AA,5,FALSE),"")</f>
        <v/>
      </c>
      <c r="N22" s="151" t="str">
        <f t="shared" si="33"/>
        <v/>
      </c>
      <c r="O22" s="221" t="str">
        <f>IFERROR(N22*Intern!H$2,"")</f>
        <v/>
      </c>
      <c r="P22" s="168"/>
      <c r="Q22" s="169"/>
      <c r="R22" s="169"/>
      <c r="S22" s="169"/>
      <c r="T22" s="151" t="str">
        <f t="shared" si="37"/>
        <v>---</v>
      </c>
      <c r="U22" s="331" t="e">
        <f>VLOOKUP(TEXT(T22,"@"),'Mahlzeit-Übernachtung'!A$30:G$111,7,FALSE)</f>
        <v>#N/A</v>
      </c>
      <c r="V22" s="151" t="str">
        <f t="shared" si="34"/>
        <v/>
      </c>
      <c r="W22" s="220" t="str">
        <f>IFERROR(V22*Intern!H$2,"")</f>
        <v/>
      </c>
      <c r="X22" s="167"/>
      <c r="Y22" s="170"/>
      <c r="Z22" s="164"/>
      <c r="AA22" s="151" t="str">
        <f>IFERROR(VLOOKUP(X22,Mobilität!A:I,7,FALSE),"")</f>
        <v/>
      </c>
      <c r="AB22" s="151" t="str">
        <f t="shared" si="38"/>
        <v/>
      </c>
      <c r="AC22" s="220" t="str">
        <f>IFERROR(AB22*Intern!H$2,"")</f>
        <v/>
      </c>
      <c r="AD22" s="167"/>
      <c r="AE22" s="170"/>
      <c r="AF22" s="164"/>
      <c r="AG22" s="151" t="str">
        <f>IFERROR(VLOOKUP(AD22,Mobilität!A:I,7,FALSE),"")</f>
        <v/>
      </c>
      <c r="AH22" s="151" t="str">
        <f t="shared" si="11"/>
        <v/>
      </c>
      <c r="AI22" s="220" t="str">
        <f>IFERROR(AH22*Intern!H$2,"")</f>
        <v/>
      </c>
      <c r="AJ22" s="171"/>
      <c r="AK22" s="219">
        <f t="shared" si="12"/>
        <v>0</v>
      </c>
      <c r="AL22" s="206"/>
      <c r="AM22" s="151" t="str">
        <f>IFERROR(VLOOKUP(AJ22,Mobilität!A:I,7,FALSE),"")</f>
        <v/>
      </c>
      <c r="AN22" s="151" t="str">
        <f t="shared" si="13"/>
        <v/>
      </c>
      <c r="AO22" s="154" t="str">
        <f>IFERROR(AN22*Intern!H$2,"")</f>
        <v/>
      </c>
      <c r="AP22" s="171"/>
      <c r="AQ22" s="151">
        <f t="shared" si="14"/>
        <v>0</v>
      </c>
      <c r="AR22" s="209"/>
      <c r="AS22" s="151" t="str">
        <f>IFERROR(VLOOKUP(AP22,Mobilität!A:I,7,FALSE),"")</f>
        <v/>
      </c>
      <c r="AT22" s="151" t="str">
        <f t="shared" si="36"/>
        <v/>
      </c>
      <c r="AU22" s="154" t="str">
        <f>IFERROR(AT22*Intern!H$2,"")</f>
        <v/>
      </c>
      <c r="AV22" s="171"/>
      <c r="AW22" s="151">
        <f t="shared" si="15"/>
        <v>0</v>
      </c>
      <c r="AX22" s="206"/>
      <c r="AY22" s="151" t="str">
        <f>IFERROR(VLOOKUP(AV22,Mobilität!A:O,7,FALSE),"")</f>
        <v/>
      </c>
      <c r="AZ22" s="151" t="str">
        <f t="shared" si="16"/>
        <v/>
      </c>
      <c r="BA22" s="220" t="str">
        <f>IFERROR(AZ22*Intern!H$2,"")</f>
        <v/>
      </c>
      <c r="BB22" s="338"/>
      <c r="BC22" s="339"/>
      <c r="BD22" s="340"/>
      <c r="BE22" s="222">
        <f t="shared" si="17"/>
        <v>0</v>
      </c>
      <c r="BF22" s="223">
        <f>IFERROR(BE22*Intern!H$2,"")</f>
        <v>0</v>
      </c>
      <c r="BG22" s="210">
        <f t="shared" si="18"/>
        <v>0</v>
      </c>
      <c r="BH22" s="226">
        <f t="shared" si="19"/>
        <v>0</v>
      </c>
      <c r="BI22" s="363"/>
      <c r="BJ22" s="210" t="e">
        <f t="shared" si="20"/>
        <v>#DIV/0!</v>
      </c>
      <c r="BK22" s="227" t="e">
        <f t="shared" si="21"/>
        <v>#DIV/0!</v>
      </c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</row>
    <row r="23" spans="1:128" s="153" customFormat="1">
      <c r="A23" s="164"/>
      <c r="B23" s="165"/>
      <c r="C23" s="165"/>
      <c r="D23" s="149" t="str">
        <f t="shared" si="39"/>
        <v/>
      </c>
      <c r="E23" s="166"/>
      <c r="F23" s="167"/>
      <c r="G23" s="334" t="str">
        <f t="shared" si="30"/>
        <v/>
      </c>
      <c r="H23" s="150" t="str">
        <f>IFERROR(VLOOKUP(F23,'Mahlzeit-Übernachtung'!C:AA,5,FALSE),"")</f>
        <v/>
      </c>
      <c r="I23" s="150" t="str">
        <f t="shared" si="31"/>
        <v/>
      </c>
      <c r="J23" s="221" t="str">
        <f>IFERROR(I23*Intern!H$2,"")</f>
        <v/>
      </c>
      <c r="K23" s="167"/>
      <c r="L23" s="331" t="str">
        <f t="shared" si="32"/>
        <v/>
      </c>
      <c r="M23" s="150" t="str">
        <f>IFERROR(VLOOKUP(K23,'Mahlzeit-Übernachtung'!C:AA,5,FALSE),"")</f>
        <v/>
      </c>
      <c r="N23" s="151" t="str">
        <f t="shared" si="33"/>
        <v/>
      </c>
      <c r="O23" s="221" t="str">
        <f>IFERROR(N23*Intern!H$2,"")</f>
        <v/>
      </c>
      <c r="P23" s="168"/>
      <c r="Q23" s="169"/>
      <c r="R23" s="169"/>
      <c r="S23" s="169"/>
      <c r="T23" s="151" t="str">
        <f t="shared" si="37"/>
        <v>---</v>
      </c>
      <c r="U23" s="331" t="e">
        <f>VLOOKUP(TEXT(T23,"@"),'Mahlzeit-Übernachtung'!A$30:G$111,7,FALSE)</f>
        <v>#N/A</v>
      </c>
      <c r="V23" s="151" t="str">
        <f t="shared" si="34"/>
        <v/>
      </c>
      <c r="W23" s="220" t="str">
        <f>IFERROR(V23*Intern!H$2,"")</f>
        <v/>
      </c>
      <c r="X23" s="167"/>
      <c r="Y23" s="170"/>
      <c r="Z23" s="164"/>
      <c r="AA23" s="151" t="str">
        <f>IFERROR(VLOOKUP(X23,Mobilität!A:I,7,FALSE),"")</f>
        <v/>
      </c>
      <c r="AB23" s="151" t="str">
        <f t="shared" si="38"/>
        <v/>
      </c>
      <c r="AC23" s="220" t="str">
        <f>IFERROR(AB23*Intern!H$2,"")</f>
        <v/>
      </c>
      <c r="AD23" s="167"/>
      <c r="AE23" s="170"/>
      <c r="AF23" s="164"/>
      <c r="AG23" s="151" t="str">
        <f>IFERROR(VLOOKUP(AD23,Mobilität!A:I,7,FALSE),"")</f>
        <v/>
      </c>
      <c r="AH23" s="151" t="str">
        <f t="shared" si="11"/>
        <v/>
      </c>
      <c r="AI23" s="220" t="str">
        <f>IFERROR(AH23*Intern!H$2,"")</f>
        <v/>
      </c>
      <c r="AJ23" s="171"/>
      <c r="AK23" s="219">
        <f t="shared" si="12"/>
        <v>0</v>
      </c>
      <c r="AL23" s="206"/>
      <c r="AM23" s="151" t="str">
        <f>IFERROR(VLOOKUP(AJ23,Mobilität!A:I,7,FALSE),"")</f>
        <v/>
      </c>
      <c r="AN23" s="151" t="str">
        <f t="shared" si="13"/>
        <v/>
      </c>
      <c r="AO23" s="154" t="str">
        <f>IFERROR(AN23*Intern!H$2,"")</f>
        <v/>
      </c>
      <c r="AP23" s="171"/>
      <c r="AQ23" s="151">
        <f t="shared" si="14"/>
        <v>0</v>
      </c>
      <c r="AR23" s="209"/>
      <c r="AS23" s="151" t="str">
        <f>IFERROR(VLOOKUP(AP23,Mobilität!A:I,7,FALSE),"")</f>
        <v/>
      </c>
      <c r="AT23" s="151" t="str">
        <f t="shared" si="36"/>
        <v/>
      </c>
      <c r="AU23" s="154" t="str">
        <f>IFERROR(AT23*Intern!H$2,"")</f>
        <v/>
      </c>
      <c r="AV23" s="171"/>
      <c r="AW23" s="151">
        <f t="shared" si="15"/>
        <v>0</v>
      </c>
      <c r="AX23" s="206"/>
      <c r="AY23" s="151" t="str">
        <f>IFERROR(VLOOKUP(AV23,Mobilität!A:O,7,FALSE),"")</f>
        <v/>
      </c>
      <c r="AZ23" s="151" t="str">
        <f t="shared" si="16"/>
        <v/>
      </c>
      <c r="BA23" s="220" t="str">
        <f>IFERROR(AZ23*Intern!H$2,"")</f>
        <v/>
      </c>
      <c r="BB23" s="338"/>
      <c r="BC23" s="339"/>
      <c r="BD23" s="340"/>
      <c r="BE23" s="222">
        <f t="shared" si="17"/>
        <v>0</v>
      </c>
      <c r="BF23" s="223">
        <f>IFERROR(BE23*Intern!H$2,"")</f>
        <v>0</v>
      </c>
      <c r="BG23" s="210">
        <f t="shared" si="18"/>
        <v>0</v>
      </c>
      <c r="BH23" s="226">
        <f t="shared" si="19"/>
        <v>0</v>
      </c>
      <c r="BI23" s="363"/>
      <c r="BJ23" s="210" t="e">
        <f t="shared" si="20"/>
        <v>#DIV/0!</v>
      </c>
      <c r="BK23" s="227" t="e">
        <f t="shared" si="21"/>
        <v>#DIV/0!</v>
      </c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</row>
    <row r="24" spans="1:128" s="153" customFormat="1">
      <c r="A24" s="164"/>
      <c r="B24" s="165"/>
      <c r="C24" s="165"/>
      <c r="D24" s="149" t="str">
        <f t="shared" si="39"/>
        <v/>
      </c>
      <c r="E24" s="166"/>
      <c r="F24" s="167"/>
      <c r="G24" s="334" t="str">
        <f t="shared" si="30"/>
        <v/>
      </c>
      <c r="H24" s="150" t="str">
        <f>IFERROR(VLOOKUP(F24,'Mahlzeit-Übernachtung'!C:AA,5,FALSE),"")</f>
        <v/>
      </c>
      <c r="I24" s="150" t="str">
        <f t="shared" si="31"/>
        <v/>
      </c>
      <c r="J24" s="221" t="str">
        <f>IFERROR(I24*Intern!H$2,"")</f>
        <v/>
      </c>
      <c r="K24" s="167"/>
      <c r="L24" s="331" t="str">
        <f t="shared" si="32"/>
        <v/>
      </c>
      <c r="M24" s="150" t="str">
        <f>IFERROR(VLOOKUP(K24,'Mahlzeit-Übernachtung'!C:AA,5,FALSE),"")</f>
        <v/>
      </c>
      <c r="N24" s="151" t="str">
        <f t="shared" si="33"/>
        <v/>
      </c>
      <c r="O24" s="221" t="str">
        <f>IFERROR(N24*Intern!H$2,"")</f>
        <v/>
      </c>
      <c r="P24" s="168"/>
      <c r="Q24" s="169"/>
      <c r="R24" s="169"/>
      <c r="S24" s="169"/>
      <c r="T24" s="151" t="str">
        <f t="shared" si="37"/>
        <v>---</v>
      </c>
      <c r="U24" s="331" t="e">
        <f>VLOOKUP(TEXT(T24,"@"),'Mahlzeit-Übernachtung'!A$30:G$111,7,FALSE)</f>
        <v>#N/A</v>
      </c>
      <c r="V24" s="151" t="str">
        <f t="shared" si="34"/>
        <v/>
      </c>
      <c r="W24" s="220" t="str">
        <f>IFERROR(V24*Intern!H$2,"")</f>
        <v/>
      </c>
      <c r="X24" s="167"/>
      <c r="Y24" s="170"/>
      <c r="Z24" s="164"/>
      <c r="AA24" s="151" t="str">
        <f>IFERROR(VLOOKUP(X24,Mobilität!A:I,7,FALSE),"")</f>
        <v/>
      </c>
      <c r="AB24" s="151" t="str">
        <f t="shared" si="38"/>
        <v/>
      </c>
      <c r="AC24" s="220" t="str">
        <f>IFERROR(AB24*Intern!H$2,"")</f>
        <v/>
      </c>
      <c r="AD24" s="167"/>
      <c r="AE24" s="170"/>
      <c r="AF24" s="164"/>
      <c r="AG24" s="151" t="str">
        <f>IFERROR(VLOOKUP(AD24,Mobilität!A:I,7,FALSE),"")</f>
        <v/>
      </c>
      <c r="AH24" s="151" t="str">
        <f t="shared" si="11"/>
        <v/>
      </c>
      <c r="AI24" s="220" t="str">
        <f>IFERROR(AH24*Intern!H$2,"")</f>
        <v/>
      </c>
      <c r="AJ24" s="171"/>
      <c r="AK24" s="219">
        <f t="shared" si="12"/>
        <v>0</v>
      </c>
      <c r="AL24" s="206"/>
      <c r="AM24" s="151" t="str">
        <f>IFERROR(VLOOKUP(AJ24,Mobilität!A:I,7,FALSE),"")</f>
        <v/>
      </c>
      <c r="AN24" s="151" t="str">
        <f t="shared" si="13"/>
        <v/>
      </c>
      <c r="AO24" s="154" t="str">
        <f>IFERROR(AN24*Intern!H$2,"")</f>
        <v/>
      </c>
      <c r="AP24" s="171"/>
      <c r="AQ24" s="151">
        <f t="shared" si="14"/>
        <v>0</v>
      </c>
      <c r="AR24" s="209"/>
      <c r="AS24" s="151" t="str">
        <f>IFERROR(VLOOKUP(AP24,Mobilität!A:I,7,FALSE),"")</f>
        <v/>
      </c>
      <c r="AT24" s="151" t="str">
        <f t="shared" si="36"/>
        <v/>
      </c>
      <c r="AU24" s="154" t="str">
        <f>IFERROR(AT24*Intern!H$2,"")</f>
        <v/>
      </c>
      <c r="AV24" s="171"/>
      <c r="AW24" s="151">
        <f t="shared" si="15"/>
        <v>0</v>
      </c>
      <c r="AX24" s="206"/>
      <c r="AY24" s="151" t="str">
        <f>IFERROR(VLOOKUP(AV24,Mobilität!A:O,7,FALSE),"")</f>
        <v/>
      </c>
      <c r="AZ24" s="151" t="str">
        <f t="shared" si="16"/>
        <v/>
      </c>
      <c r="BA24" s="220" t="str">
        <f>IFERROR(AZ24*Intern!H$2,"")</f>
        <v/>
      </c>
      <c r="BB24" s="338"/>
      <c r="BC24" s="339"/>
      <c r="BD24" s="340"/>
      <c r="BE24" s="222">
        <f t="shared" si="17"/>
        <v>0</v>
      </c>
      <c r="BF24" s="223">
        <f>IFERROR(BE24*Intern!H$2,"")</f>
        <v>0</v>
      </c>
      <c r="BG24" s="210">
        <f t="shared" si="18"/>
        <v>0</v>
      </c>
      <c r="BH24" s="226">
        <f t="shared" si="19"/>
        <v>0</v>
      </c>
      <c r="BI24" s="363"/>
      <c r="BJ24" s="210" t="e">
        <f t="shared" si="20"/>
        <v>#DIV/0!</v>
      </c>
      <c r="BK24" s="227" t="e">
        <f t="shared" si="21"/>
        <v>#DIV/0!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</row>
    <row r="25" spans="1:128" s="153" customFormat="1">
      <c r="A25" s="164"/>
      <c r="B25" s="165"/>
      <c r="C25" s="165"/>
      <c r="D25" s="149" t="str">
        <f t="shared" si="39"/>
        <v/>
      </c>
      <c r="E25" s="166"/>
      <c r="F25" s="167"/>
      <c r="G25" s="334" t="str">
        <f t="shared" si="30"/>
        <v/>
      </c>
      <c r="H25" s="150" t="str">
        <f>IFERROR(VLOOKUP(F25,'Mahlzeit-Übernachtung'!C:AA,5,FALSE),"")</f>
        <v/>
      </c>
      <c r="I25" s="150" t="str">
        <f t="shared" si="31"/>
        <v/>
      </c>
      <c r="J25" s="221" t="str">
        <f>IFERROR(I25*Intern!H$2,"")</f>
        <v/>
      </c>
      <c r="K25" s="167"/>
      <c r="L25" s="331" t="str">
        <f t="shared" si="32"/>
        <v/>
      </c>
      <c r="M25" s="150" t="str">
        <f>IFERROR(VLOOKUP(K25,'Mahlzeit-Übernachtung'!C:AA,5,FALSE),"")</f>
        <v/>
      </c>
      <c r="N25" s="151" t="str">
        <f t="shared" si="33"/>
        <v/>
      </c>
      <c r="O25" s="221" t="str">
        <f>IFERROR(N25*Intern!H$2,"")</f>
        <v/>
      </c>
      <c r="P25" s="168"/>
      <c r="Q25" s="169"/>
      <c r="R25" s="169"/>
      <c r="S25" s="169"/>
      <c r="T25" s="151" t="str">
        <f t="shared" si="37"/>
        <v>---</v>
      </c>
      <c r="U25" s="331" t="e">
        <f>VLOOKUP(TEXT(T25,"@"),'Mahlzeit-Übernachtung'!A$30:G$111,7,FALSE)</f>
        <v>#N/A</v>
      </c>
      <c r="V25" s="151" t="str">
        <f t="shared" si="34"/>
        <v/>
      </c>
      <c r="W25" s="220" t="str">
        <f>IFERROR(V25*Intern!H$2,"")</f>
        <v/>
      </c>
      <c r="X25" s="167"/>
      <c r="Y25" s="170"/>
      <c r="Z25" s="164"/>
      <c r="AA25" s="151" t="str">
        <f>IFERROR(VLOOKUP(X25,Mobilität!A:I,7,FALSE),"")</f>
        <v/>
      </c>
      <c r="AB25" s="151" t="str">
        <f t="shared" si="38"/>
        <v/>
      </c>
      <c r="AC25" s="220" t="str">
        <f>IFERROR(AB25*Intern!H$2,"")</f>
        <v/>
      </c>
      <c r="AD25" s="167"/>
      <c r="AE25" s="170"/>
      <c r="AF25" s="164"/>
      <c r="AG25" s="151" t="str">
        <f>IFERROR(VLOOKUP(AD25,Mobilität!A:I,7,FALSE),"")</f>
        <v/>
      </c>
      <c r="AH25" s="151" t="str">
        <f t="shared" si="11"/>
        <v/>
      </c>
      <c r="AI25" s="220" t="str">
        <f>IFERROR(AH25*Intern!H$2,"")</f>
        <v/>
      </c>
      <c r="AJ25" s="171"/>
      <c r="AK25" s="219">
        <f t="shared" si="12"/>
        <v>0</v>
      </c>
      <c r="AL25" s="206"/>
      <c r="AM25" s="151" t="str">
        <f>IFERROR(VLOOKUP(AJ25,Mobilität!A:I,7,FALSE),"")</f>
        <v/>
      </c>
      <c r="AN25" s="151" t="str">
        <f t="shared" si="13"/>
        <v/>
      </c>
      <c r="AO25" s="154" t="str">
        <f>IFERROR(AN25*Intern!H$2,"")</f>
        <v/>
      </c>
      <c r="AP25" s="171"/>
      <c r="AQ25" s="151">
        <f t="shared" si="14"/>
        <v>0</v>
      </c>
      <c r="AR25" s="209"/>
      <c r="AS25" s="151" t="str">
        <f>IFERROR(VLOOKUP(AP25,Mobilität!A:I,7,FALSE),"")</f>
        <v/>
      </c>
      <c r="AT25" s="151" t="str">
        <f t="shared" si="36"/>
        <v/>
      </c>
      <c r="AU25" s="154" t="str">
        <f>IFERROR(AT25*Intern!H$2,"")</f>
        <v/>
      </c>
      <c r="AV25" s="171"/>
      <c r="AW25" s="151">
        <f t="shared" si="15"/>
        <v>0</v>
      </c>
      <c r="AX25" s="206"/>
      <c r="AY25" s="151" t="str">
        <f>IFERROR(VLOOKUP(AV25,Mobilität!A:O,7,FALSE),"")</f>
        <v/>
      </c>
      <c r="AZ25" s="151" t="str">
        <f t="shared" si="16"/>
        <v/>
      </c>
      <c r="BA25" s="220" t="str">
        <f>IFERROR(AZ25*Intern!H$2,"")</f>
        <v/>
      </c>
      <c r="BB25" s="338"/>
      <c r="BC25" s="339"/>
      <c r="BD25" s="340"/>
      <c r="BE25" s="222">
        <f t="shared" si="17"/>
        <v>0</v>
      </c>
      <c r="BF25" s="223">
        <f>IFERROR(BE25*Intern!H$2,"")</f>
        <v>0</v>
      </c>
      <c r="BG25" s="210">
        <f t="shared" si="18"/>
        <v>0</v>
      </c>
      <c r="BH25" s="226">
        <f t="shared" si="19"/>
        <v>0</v>
      </c>
      <c r="BI25" s="363"/>
      <c r="BJ25" s="210" t="e">
        <f t="shared" si="20"/>
        <v>#DIV/0!</v>
      </c>
      <c r="BK25" s="227" t="e">
        <f t="shared" si="21"/>
        <v>#DIV/0!</v>
      </c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</row>
    <row r="26" spans="1:128" s="153" customFormat="1">
      <c r="A26" s="164"/>
      <c r="B26" s="165"/>
      <c r="C26" s="165"/>
      <c r="D26" s="149" t="str">
        <f t="shared" si="39"/>
        <v/>
      </c>
      <c r="E26" s="166"/>
      <c r="F26" s="167"/>
      <c r="G26" s="334" t="str">
        <f t="shared" si="30"/>
        <v/>
      </c>
      <c r="H26" s="150" t="str">
        <f>IFERROR(VLOOKUP(F26,'Mahlzeit-Übernachtung'!C:AA,5,FALSE),"")</f>
        <v/>
      </c>
      <c r="I26" s="150" t="str">
        <f t="shared" si="31"/>
        <v/>
      </c>
      <c r="J26" s="221" t="str">
        <f>IFERROR(I26*Intern!H$2,"")</f>
        <v/>
      </c>
      <c r="K26" s="167"/>
      <c r="L26" s="331" t="str">
        <f t="shared" si="32"/>
        <v/>
      </c>
      <c r="M26" s="150" t="str">
        <f>IFERROR(VLOOKUP(K26,'Mahlzeit-Übernachtung'!C:AA,5,FALSE),"")</f>
        <v/>
      </c>
      <c r="N26" s="151" t="str">
        <f t="shared" si="33"/>
        <v/>
      </c>
      <c r="O26" s="221" t="str">
        <f>IFERROR(N26*Intern!H$2,"")</f>
        <v/>
      </c>
      <c r="P26" s="168"/>
      <c r="Q26" s="169"/>
      <c r="R26" s="169"/>
      <c r="S26" s="169"/>
      <c r="T26" s="151" t="str">
        <f t="shared" si="37"/>
        <v>---</v>
      </c>
      <c r="U26" s="331" t="e">
        <f>VLOOKUP(TEXT(T26,"@"),'Mahlzeit-Übernachtung'!A$30:G$111,7,FALSE)</f>
        <v>#N/A</v>
      </c>
      <c r="V26" s="151" t="str">
        <f t="shared" si="34"/>
        <v/>
      </c>
      <c r="W26" s="220" t="str">
        <f>IFERROR(V26*Intern!H$2,"")</f>
        <v/>
      </c>
      <c r="X26" s="167"/>
      <c r="Y26" s="170"/>
      <c r="Z26" s="164"/>
      <c r="AA26" s="151" t="str">
        <f>IFERROR(VLOOKUP(X26,Mobilität!A:I,7,FALSE),"")</f>
        <v/>
      </c>
      <c r="AB26" s="151" t="str">
        <f t="shared" si="38"/>
        <v/>
      </c>
      <c r="AC26" s="220" t="str">
        <f>IFERROR(AB26*Intern!H$2,"")</f>
        <v/>
      </c>
      <c r="AD26" s="167"/>
      <c r="AE26" s="170"/>
      <c r="AF26" s="164"/>
      <c r="AG26" s="151" t="str">
        <f>IFERROR(VLOOKUP(AD26,Mobilität!A:I,7,FALSE),"")</f>
        <v/>
      </c>
      <c r="AH26" s="151" t="str">
        <f t="shared" si="11"/>
        <v/>
      </c>
      <c r="AI26" s="220" t="str">
        <f>IFERROR(AH26*Intern!H$2,"")</f>
        <v/>
      </c>
      <c r="AJ26" s="171"/>
      <c r="AK26" s="219">
        <f t="shared" si="12"/>
        <v>0</v>
      </c>
      <c r="AL26" s="206"/>
      <c r="AM26" s="151" t="str">
        <f>IFERROR(VLOOKUP(AJ26,Mobilität!A:I,7,FALSE),"")</f>
        <v/>
      </c>
      <c r="AN26" s="151" t="str">
        <f t="shared" si="13"/>
        <v/>
      </c>
      <c r="AO26" s="154" t="str">
        <f>IFERROR(AN26*Intern!H$2,"")</f>
        <v/>
      </c>
      <c r="AP26" s="171"/>
      <c r="AQ26" s="151">
        <f t="shared" si="14"/>
        <v>0</v>
      </c>
      <c r="AR26" s="209"/>
      <c r="AS26" s="151" t="str">
        <f>IFERROR(VLOOKUP(AP26,Mobilität!A:I,7,FALSE),"")</f>
        <v/>
      </c>
      <c r="AT26" s="151" t="str">
        <f t="shared" si="36"/>
        <v/>
      </c>
      <c r="AU26" s="154" t="str">
        <f>IFERROR(AT26*Intern!H$2,"")</f>
        <v/>
      </c>
      <c r="AV26" s="171"/>
      <c r="AW26" s="151">
        <f t="shared" si="15"/>
        <v>0</v>
      </c>
      <c r="AX26" s="206"/>
      <c r="AY26" s="151" t="str">
        <f>IFERROR(VLOOKUP(AV26,Mobilität!A:O,7,FALSE),"")</f>
        <v/>
      </c>
      <c r="AZ26" s="151" t="str">
        <f t="shared" si="16"/>
        <v/>
      </c>
      <c r="BA26" s="220" t="str">
        <f>IFERROR(AZ26*Intern!H$2,"")</f>
        <v/>
      </c>
      <c r="BB26" s="338"/>
      <c r="BC26" s="339"/>
      <c r="BD26" s="340"/>
      <c r="BE26" s="222">
        <f t="shared" si="17"/>
        <v>0</v>
      </c>
      <c r="BF26" s="223">
        <f>IFERROR(BE26*Intern!H$2,"")</f>
        <v>0</v>
      </c>
      <c r="BG26" s="210">
        <f t="shared" si="18"/>
        <v>0</v>
      </c>
      <c r="BH26" s="226">
        <f t="shared" si="19"/>
        <v>0</v>
      </c>
      <c r="BI26" s="363"/>
      <c r="BJ26" s="210" t="e">
        <f t="shared" si="20"/>
        <v>#DIV/0!</v>
      </c>
      <c r="BK26" s="227" t="e">
        <f t="shared" si="21"/>
        <v>#DIV/0!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</row>
    <row r="27" spans="1:128" s="153" customFormat="1">
      <c r="A27" s="164"/>
      <c r="B27" s="165"/>
      <c r="C27" s="165"/>
      <c r="D27" s="149" t="str">
        <f t="shared" si="39"/>
        <v/>
      </c>
      <c r="E27" s="166"/>
      <c r="F27" s="167"/>
      <c r="G27" s="334" t="str">
        <f t="shared" si="30"/>
        <v/>
      </c>
      <c r="H27" s="150" t="str">
        <f>IFERROR(VLOOKUP(F27,'Mahlzeit-Übernachtung'!C:AA,5,FALSE),"")</f>
        <v/>
      </c>
      <c r="I27" s="150" t="str">
        <f t="shared" si="31"/>
        <v/>
      </c>
      <c r="J27" s="221" t="str">
        <f>IFERROR(I27*Intern!H$2,"")</f>
        <v/>
      </c>
      <c r="K27" s="167"/>
      <c r="L27" s="331" t="str">
        <f t="shared" si="32"/>
        <v/>
      </c>
      <c r="M27" s="150" t="str">
        <f>IFERROR(VLOOKUP(K27,'Mahlzeit-Übernachtung'!C:AA,5,FALSE),"")</f>
        <v/>
      </c>
      <c r="N27" s="151" t="str">
        <f t="shared" si="33"/>
        <v/>
      </c>
      <c r="O27" s="221" t="str">
        <f>IFERROR(N27*Intern!H$2,"")</f>
        <v/>
      </c>
      <c r="P27" s="168"/>
      <c r="Q27" s="169"/>
      <c r="R27" s="169"/>
      <c r="S27" s="169"/>
      <c r="T27" s="151" t="str">
        <f t="shared" si="37"/>
        <v>---</v>
      </c>
      <c r="U27" s="331" t="e">
        <f>VLOOKUP(TEXT(T27,"@"),'Mahlzeit-Übernachtung'!A$30:G$111,7,FALSE)</f>
        <v>#N/A</v>
      </c>
      <c r="V27" s="151" t="str">
        <f t="shared" si="34"/>
        <v/>
      </c>
      <c r="W27" s="220" t="str">
        <f>IFERROR(V27*Intern!H$2,"")</f>
        <v/>
      </c>
      <c r="X27" s="167"/>
      <c r="Y27" s="170"/>
      <c r="Z27" s="164"/>
      <c r="AA27" s="151" t="str">
        <f>IFERROR(VLOOKUP(X27,Mobilität!A:I,7,FALSE),"")</f>
        <v/>
      </c>
      <c r="AB27" s="151" t="str">
        <f t="shared" si="38"/>
        <v/>
      </c>
      <c r="AC27" s="220" t="str">
        <f>IFERROR(AB27*Intern!H$2,"")</f>
        <v/>
      </c>
      <c r="AD27" s="167"/>
      <c r="AE27" s="170"/>
      <c r="AF27" s="164"/>
      <c r="AG27" s="151" t="str">
        <f>IFERROR(VLOOKUP(AD27,Mobilität!A:I,7,FALSE),"")</f>
        <v/>
      </c>
      <c r="AH27" s="151" t="str">
        <f t="shared" si="11"/>
        <v/>
      </c>
      <c r="AI27" s="220" t="str">
        <f>IFERROR(AH27*Intern!H$2,"")</f>
        <v/>
      </c>
      <c r="AJ27" s="171"/>
      <c r="AK27" s="219">
        <f t="shared" si="12"/>
        <v>0</v>
      </c>
      <c r="AL27" s="206"/>
      <c r="AM27" s="151" t="str">
        <f>IFERROR(VLOOKUP(AJ27,Mobilität!A:I,7,FALSE),"")</f>
        <v/>
      </c>
      <c r="AN27" s="151" t="str">
        <f t="shared" si="13"/>
        <v/>
      </c>
      <c r="AO27" s="154" t="str">
        <f>IFERROR(AN27*Intern!H$2,"")</f>
        <v/>
      </c>
      <c r="AP27" s="171"/>
      <c r="AQ27" s="151">
        <f t="shared" si="14"/>
        <v>0</v>
      </c>
      <c r="AR27" s="209"/>
      <c r="AS27" s="151" t="str">
        <f>IFERROR(VLOOKUP(AP27,Mobilität!A:I,7,FALSE),"")</f>
        <v/>
      </c>
      <c r="AT27" s="151" t="str">
        <f t="shared" si="36"/>
        <v/>
      </c>
      <c r="AU27" s="154" t="str">
        <f>IFERROR(AT27*Intern!H$2,"")</f>
        <v/>
      </c>
      <c r="AV27" s="171"/>
      <c r="AW27" s="151">
        <f t="shared" si="15"/>
        <v>0</v>
      </c>
      <c r="AX27" s="206"/>
      <c r="AY27" s="151" t="str">
        <f>IFERROR(VLOOKUP(AV27,Mobilität!A:O,7,FALSE),"")</f>
        <v/>
      </c>
      <c r="AZ27" s="151" t="str">
        <f t="shared" si="16"/>
        <v/>
      </c>
      <c r="BA27" s="220" t="str">
        <f>IFERROR(AZ27*Intern!H$2,"")</f>
        <v/>
      </c>
      <c r="BB27" s="338"/>
      <c r="BC27" s="339"/>
      <c r="BD27" s="340"/>
      <c r="BE27" s="222">
        <f t="shared" si="17"/>
        <v>0</v>
      </c>
      <c r="BF27" s="223">
        <f>IFERROR(BE27*Intern!H$2,"")</f>
        <v>0</v>
      </c>
      <c r="BG27" s="210">
        <f t="shared" si="18"/>
        <v>0</v>
      </c>
      <c r="BH27" s="226">
        <f t="shared" si="19"/>
        <v>0</v>
      </c>
      <c r="BI27" s="363"/>
      <c r="BJ27" s="210" t="e">
        <f t="shared" si="20"/>
        <v>#DIV/0!</v>
      </c>
      <c r="BK27" s="227" t="e">
        <f t="shared" si="21"/>
        <v>#DIV/0!</v>
      </c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</row>
    <row r="28" spans="1:128" s="153" customFormat="1">
      <c r="A28" s="164"/>
      <c r="B28" s="165"/>
      <c r="C28" s="165"/>
      <c r="D28" s="149" t="str">
        <f t="shared" si="39"/>
        <v/>
      </c>
      <c r="E28" s="166"/>
      <c r="F28" s="167"/>
      <c r="G28" s="334" t="str">
        <f t="shared" si="30"/>
        <v/>
      </c>
      <c r="H28" s="150" t="str">
        <f>IFERROR(VLOOKUP(F28,'Mahlzeit-Übernachtung'!C:AA,5,FALSE),"")</f>
        <v/>
      </c>
      <c r="I28" s="150" t="str">
        <f t="shared" si="31"/>
        <v/>
      </c>
      <c r="J28" s="221" t="str">
        <f>IFERROR(I28*Intern!H$2,"")</f>
        <v/>
      </c>
      <c r="K28" s="167"/>
      <c r="L28" s="331" t="str">
        <f t="shared" si="32"/>
        <v/>
      </c>
      <c r="M28" s="150" t="str">
        <f>IFERROR(VLOOKUP(K28,'Mahlzeit-Übernachtung'!C:AA,5,FALSE),"")</f>
        <v/>
      </c>
      <c r="N28" s="151" t="str">
        <f t="shared" si="33"/>
        <v/>
      </c>
      <c r="O28" s="221" t="str">
        <f>IFERROR(N28*Intern!H$2,"")</f>
        <v/>
      </c>
      <c r="P28" s="168"/>
      <c r="Q28" s="169"/>
      <c r="R28" s="169"/>
      <c r="S28" s="169"/>
      <c r="T28" s="151" t="str">
        <f t="shared" si="37"/>
        <v>---</v>
      </c>
      <c r="U28" s="331" t="e">
        <f>VLOOKUP(TEXT(T28,"@"),'Mahlzeit-Übernachtung'!A$30:G$111,7,FALSE)</f>
        <v>#N/A</v>
      </c>
      <c r="V28" s="151" t="str">
        <f t="shared" si="34"/>
        <v/>
      </c>
      <c r="W28" s="220" t="str">
        <f>IFERROR(V28*Intern!H$2,"")</f>
        <v/>
      </c>
      <c r="X28" s="167"/>
      <c r="Y28" s="170"/>
      <c r="Z28" s="164"/>
      <c r="AA28" s="151" t="str">
        <f>IFERROR(VLOOKUP(X28,Mobilität!A:I,7,FALSE),"")</f>
        <v/>
      </c>
      <c r="AB28" s="151" t="str">
        <f t="shared" si="38"/>
        <v/>
      </c>
      <c r="AC28" s="220" t="str">
        <f>IFERROR(AB28*Intern!H$2,"")</f>
        <v/>
      </c>
      <c r="AD28" s="167"/>
      <c r="AE28" s="170"/>
      <c r="AF28" s="164"/>
      <c r="AG28" s="151" t="str">
        <f>IFERROR(VLOOKUP(AD28,Mobilität!A:I,7,FALSE),"")</f>
        <v/>
      </c>
      <c r="AH28" s="151" t="str">
        <f t="shared" si="11"/>
        <v/>
      </c>
      <c r="AI28" s="220" t="str">
        <f>IFERROR(AH28*Intern!H$2,"")</f>
        <v/>
      </c>
      <c r="AJ28" s="171"/>
      <c r="AK28" s="219">
        <f t="shared" si="12"/>
        <v>0</v>
      </c>
      <c r="AL28" s="206"/>
      <c r="AM28" s="151" t="str">
        <f>IFERROR(VLOOKUP(AJ28,Mobilität!A:I,7,FALSE),"")</f>
        <v/>
      </c>
      <c r="AN28" s="151" t="str">
        <f t="shared" si="13"/>
        <v/>
      </c>
      <c r="AO28" s="154" t="str">
        <f>IFERROR(AN28*Intern!H$2,"")</f>
        <v/>
      </c>
      <c r="AP28" s="171"/>
      <c r="AQ28" s="151">
        <f t="shared" si="14"/>
        <v>0</v>
      </c>
      <c r="AR28" s="209"/>
      <c r="AS28" s="151" t="str">
        <f>IFERROR(VLOOKUP(AP28,Mobilität!A:I,7,FALSE),"")</f>
        <v/>
      </c>
      <c r="AT28" s="151" t="str">
        <f t="shared" si="36"/>
        <v/>
      </c>
      <c r="AU28" s="154" t="str">
        <f>IFERROR(AT28*Intern!H$2,"")</f>
        <v/>
      </c>
      <c r="AV28" s="171"/>
      <c r="AW28" s="151">
        <f t="shared" si="15"/>
        <v>0</v>
      </c>
      <c r="AX28" s="206"/>
      <c r="AY28" s="151" t="str">
        <f>IFERROR(VLOOKUP(AV28,Mobilität!A:O,7,FALSE),"")</f>
        <v/>
      </c>
      <c r="AZ28" s="151" t="str">
        <f t="shared" si="16"/>
        <v/>
      </c>
      <c r="BA28" s="220" t="str">
        <f>IFERROR(AZ28*Intern!H$2,"")</f>
        <v/>
      </c>
      <c r="BB28" s="338"/>
      <c r="BC28" s="339"/>
      <c r="BD28" s="340"/>
      <c r="BE28" s="222">
        <f t="shared" si="17"/>
        <v>0</v>
      </c>
      <c r="BF28" s="223">
        <f>IFERROR(BE28*Intern!H$2,"")</f>
        <v>0</v>
      </c>
      <c r="BG28" s="210">
        <f t="shared" si="18"/>
        <v>0</v>
      </c>
      <c r="BH28" s="226">
        <f t="shared" si="19"/>
        <v>0</v>
      </c>
      <c r="BI28" s="363"/>
      <c r="BJ28" s="210" t="e">
        <f t="shared" si="20"/>
        <v>#DIV/0!</v>
      </c>
      <c r="BK28" s="227" t="e">
        <f t="shared" si="21"/>
        <v>#DIV/0!</v>
      </c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</row>
    <row r="29" spans="1:128" s="153" customFormat="1">
      <c r="A29" s="164"/>
      <c r="B29" s="165"/>
      <c r="C29" s="165"/>
      <c r="D29" s="149" t="str">
        <f t="shared" si="39"/>
        <v/>
      </c>
      <c r="E29" s="166"/>
      <c r="F29" s="167"/>
      <c r="G29" s="334" t="str">
        <f t="shared" si="30"/>
        <v/>
      </c>
      <c r="H29" s="150" t="str">
        <f>IFERROR(VLOOKUP(F29,'Mahlzeit-Übernachtung'!C:AA,5,FALSE),"")</f>
        <v/>
      </c>
      <c r="I29" s="150" t="str">
        <f t="shared" si="31"/>
        <v/>
      </c>
      <c r="J29" s="221" t="str">
        <f>IFERROR(I29*Intern!H$2,"")</f>
        <v/>
      </c>
      <c r="K29" s="167"/>
      <c r="L29" s="331" t="str">
        <f t="shared" si="32"/>
        <v/>
      </c>
      <c r="M29" s="150" t="str">
        <f>IFERROR(VLOOKUP(K29,'Mahlzeit-Übernachtung'!C:AA,5,FALSE),"")</f>
        <v/>
      </c>
      <c r="N29" s="151" t="str">
        <f t="shared" si="33"/>
        <v/>
      </c>
      <c r="O29" s="221" t="str">
        <f>IFERROR(N29*Intern!H$2,"")</f>
        <v/>
      </c>
      <c r="P29" s="168"/>
      <c r="Q29" s="169"/>
      <c r="R29" s="169"/>
      <c r="S29" s="169"/>
      <c r="T29" s="151" t="str">
        <f t="shared" si="37"/>
        <v>---</v>
      </c>
      <c r="U29" s="331" t="e">
        <f>VLOOKUP(TEXT(T29,"@"),'Mahlzeit-Übernachtung'!A$30:G$111,7,FALSE)</f>
        <v>#N/A</v>
      </c>
      <c r="V29" s="151" t="str">
        <f t="shared" si="34"/>
        <v/>
      </c>
      <c r="W29" s="220" t="str">
        <f>IFERROR(V29*Intern!H$2,"")</f>
        <v/>
      </c>
      <c r="X29" s="167"/>
      <c r="Y29" s="170"/>
      <c r="Z29" s="164"/>
      <c r="AA29" s="151" t="str">
        <f>IFERROR(VLOOKUP(X29,Mobilität!A:I,7,FALSE),"")</f>
        <v/>
      </c>
      <c r="AB29" s="151" t="str">
        <f t="shared" si="38"/>
        <v/>
      </c>
      <c r="AC29" s="220" t="str">
        <f>IFERROR(AB29*Intern!H$2,"")</f>
        <v/>
      </c>
      <c r="AD29" s="167"/>
      <c r="AE29" s="170"/>
      <c r="AF29" s="164"/>
      <c r="AG29" s="151" t="str">
        <f>IFERROR(VLOOKUP(AD29,Mobilität!A:I,7,FALSE),"")</f>
        <v/>
      </c>
      <c r="AH29" s="151" t="str">
        <f t="shared" si="11"/>
        <v/>
      </c>
      <c r="AI29" s="220" t="str">
        <f>IFERROR(AH29*Intern!H$2,"")</f>
        <v/>
      </c>
      <c r="AJ29" s="171"/>
      <c r="AK29" s="219">
        <f t="shared" si="12"/>
        <v>0</v>
      </c>
      <c r="AL29" s="206"/>
      <c r="AM29" s="151" t="str">
        <f>IFERROR(VLOOKUP(AJ29,Mobilität!A:I,7,FALSE),"")</f>
        <v/>
      </c>
      <c r="AN29" s="151" t="str">
        <f t="shared" si="13"/>
        <v/>
      </c>
      <c r="AO29" s="154" t="str">
        <f>IFERROR(AN29*Intern!H$2,"")</f>
        <v/>
      </c>
      <c r="AP29" s="171"/>
      <c r="AQ29" s="151">
        <f t="shared" si="14"/>
        <v>0</v>
      </c>
      <c r="AR29" s="209"/>
      <c r="AS29" s="151" t="str">
        <f>IFERROR(VLOOKUP(AP29,Mobilität!A:I,7,FALSE),"")</f>
        <v/>
      </c>
      <c r="AT29" s="151" t="str">
        <f t="shared" si="36"/>
        <v/>
      </c>
      <c r="AU29" s="154" t="str">
        <f>IFERROR(AT29*Intern!H$2,"")</f>
        <v/>
      </c>
      <c r="AV29" s="171"/>
      <c r="AW29" s="151">
        <f t="shared" si="15"/>
        <v>0</v>
      </c>
      <c r="AX29" s="206"/>
      <c r="AY29" s="151" t="str">
        <f>IFERROR(VLOOKUP(AV29,Mobilität!A:O,7,FALSE),"")</f>
        <v/>
      </c>
      <c r="AZ29" s="151" t="str">
        <f t="shared" si="16"/>
        <v/>
      </c>
      <c r="BA29" s="220" t="str">
        <f>IFERROR(AZ29*Intern!H$2,"")</f>
        <v/>
      </c>
      <c r="BB29" s="338"/>
      <c r="BC29" s="339"/>
      <c r="BD29" s="340"/>
      <c r="BE29" s="222">
        <f t="shared" si="17"/>
        <v>0</v>
      </c>
      <c r="BF29" s="223">
        <f>IFERROR(BE29*Intern!H$2,"")</f>
        <v>0</v>
      </c>
      <c r="BG29" s="210">
        <f t="shared" si="18"/>
        <v>0</v>
      </c>
      <c r="BH29" s="226">
        <f t="shared" si="19"/>
        <v>0</v>
      </c>
      <c r="BI29" s="363"/>
      <c r="BJ29" s="210" t="e">
        <f t="shared" si="20"/>
        <v>#DIV/0!</v>
      </c>
      <c r="BK29" s="227" t="e">
        <f t="shared" si="21"/>
        <v>#DIV/0!</v>
      </c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</row>
    <row r="30" spans="1:128" s="153" customFormat="1">
      <c r="A30" s="164"/>
      <c r="B30" s="165"/>
      <c r="C30" s="165"/>
      <c r="D30" s="149" t="str">
        <f t="shared" si="39"/>
        <v/>
      </c>
      <c r="E30" s="166"/>
      <c r="F30" s="167"/>
      <c r="G30" s="334" t="str">
        <f t="shared" si="30"/>
        <v/>
      </c>
      <c r="H30" s="150" t="str">
        <f>IFERROR(VLOOKUP(F30,'Mahlzeit-Übernachtung'!C:AA,5,FALSE),"")</f>
        <v/>
      </c>
      <c r="I30" s="150" t="str">
        <f t="shared" si="31"/>
        <v/>
      </c>
      <c r="J30" s="221" t="str">
        <f>IFERROR(I30*Intern!H$2,"")</f>
        <v/>
      </c>
      <c r="K30" s="167"/>
      <c r="L30" s="331" t="str">
        <f t="shared" si="32"/>
        <v/>
      </c>
      <c r="M30" s="150" t="str">
        <f>IFERROR(VLOOKUP(K30,'Mahlzeit-Übernachtung'!C:AA,5,FALSE),"")</f>
        <v/>
      </c>
      <c r="N30" s="151" t="str">
        <f t="shared" si="33"/>
        <v/>
      </c>
      <c r="O30" s="221" t="str">
        <f>IFERROR(N30*Intern!H$2,"")</f>
        <v/>
      </c>
      <c r="P30" s="168"/>
      <c r="Q30" s="169"/>
      <c r="R30" s="169"/>
      <c r="S30" s="169"/>
      <c r="T30" s="151" t="str">
        <f t="shared" si="37"/>
        <v>---</v>
      </c>
      <c r="U30" s="331" t="e">
        <f>VLOOKUP(TEXT(T30,"@"),'Mahlzeit-Übernachtung'!A$30:G$111,7,FALSE)</f>
        <v>#N/A</v>
      </c>
      <c r="V30" s="151" t="str">
        <f t="shared" si="34"/>
        <v/>
      </c>
      <c r="W30" s="220" t="str">
        <f>IFERROR(V30*Intern!H$2,"")</f>
        <v/>
      </c>
      <c r="X30" s="167"/>
      <c r="Y30" s="170"/>
      <c r="Z30" s="164"/>
      <c r="AA30" s="151" t="str">
        <f>IFERROR(VLOOKUP(X30,Mobilität!A:I,7,FALSE),"")</f>
        <v/>
      </c>
      <c r="AB30" s="151" t="str">
        <f t="shared" si="38"/>
        <v/>
      </c>
      <c r="AC30" s="220" t="str">
        <f>IFERROR(AB30*Intern!H$2,"")</f>
        <v/>
      </c>
      <c r="AD30" s="167"/>
      <c r="AE30" s="170"/>
      <c r="AF30" s="164"/>
      <c r="AG30" s="151" t="str">
        <f>IFERROR(VLOOKUP(AD30,Mobilität!A:I,7,FALSE),"")</f>
        <v/>
      </c>
      <c r="AH30" s="151" t="str">
        <f t="shared" si="11"/>
        <v/>
      </c>
      <c r="AI30" s="220" t="str">
        <f>IFERROR(AH30*Intern!H$2,"")</f>
        <v/>
      </c>
      <c r="AJ30" s="171"/>
      <c r="AK30" s="219">
        <f t="shared" si="12"/>
        <v>0</v>
      </c>
      <c r="AL30" s="206"/>
      <c r="AM30" s="151" t="str">
        <f>IFERROR(VLOOKUP(AJ30,Mobilität!A:I,7,FALSE),"")</f>
        <v/>
      </c>
      <c r="AN30" s="151" t="str">
        <f t="shared" si="13"/>
        <v/>
      </c>
      <c r="AO30" s="154" t="str">
        <f>IFERROR(AN30*Intern!H$2,"")</f>
        <v/>
      </c>
      <c r="AP30" s="171"/>
      <c r="AQ30" s="151">
        <f t="shared" si="14"/>
        <v>0</v>
      </c>
      <c r="AR30" s="209"/>
      <c r="AS30" s="151" t="str">
        <f>IFERROR(VLOOKUP(AP30,Mobilität!A:I,7,FALSE),"")</f>
        <v/>
      </c>
      <c r="AT30" s="151" t="str">
        <f>IFERROR(AQ30*AR30*AS30/1000,"")</f>
        <v/>
      </c>
      <c r="AU30" s="154" t="str">
        <f>IFERROR(AT30*Intern!H$2,"")</f>
        <v/>
      </c>
      <c r="AV30" s="171"/>
      <c r="AW30" s="151">
        <f t="shared" si="15"/>
        <v>0</v>
      </c>
      <c r="AX30" s="206"/>
      <c r="AY30" s="151" t="str">
        <f>IFERROR(VLOOKUP(AV30,Mobilität!A:O,7,FALSE),"")</f>
        <v/>
      </c>
      <c r="AZ30" s="151" t="str">
        <f t="shared" si="16"/>
        <v/>
      </c>
      <c r="BA30" s="220" t="str">
        <f>IFERROR(AZ30*Intern!H$2,"")</f>
        <v/>
      </c>
      <c r="BB30" s="338"/>
      <c r="BC30" s="339"/>
      <c r="BD30" s="340"/>
      <c r="BE30" s="222">
        <f t="shared" si="17"/>
        <v>0</v>
      </c>
      <c r="BF30" s="223">
        <f>IFERROR(BE30*Intern!H$2,"")</f>
        <v>0</v>
      </c>
      <c r="BG30" s="210">
        <f t="shared" si="18"/>
        <v>0</v>
      </c>
      <c r="BH30" s="226">
        <f t="shared" si="19"/>
        <v>0</v>
      </c>
      <c r="BI30" s="363"/>
      <c r="BJ30" s="210" t="e">
        <f t="shared" si="20"/>
        <v>#DIV/0!</v>
      </c>
      <c r="BK30" s="227" t="e">
        <f t="shared" si="21"/>
        <v>#DIV/0!</v>
      </c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</row>
    <row r="31" spans="1:128" s="153" customFormat="1">
      <c r="A31" s="164"/>
      <c r="B31" s="165"/>
      <c r="C31" s="165"/>
      <c r="D31" s="149" t="str">
        <f t="shared" si="39"/>
        <v/>
      </c>
      <c r="E31" s="166"/>
      <c r="F31" s="167"/>
      <c r="G31" s="334" t="str">
        <f t="shared" si="30"/>
        <v/>
      </c>
      <c r="H31" s="150" t="str">
        <f>IFERROR(VLOOKUP(F31,'Mahlzeit-Übernachtung'!C:AA,5,FALSE),"")</f>
        <v/>
      </c>
      <c r="I31" s="150" t="str">
        <f t="shared" si="31"/>
        <v/>
      </c>
      <c r="J31" s="221" t="str">
        <f>IFERROR(I31*Intern!H$2,"")</f>
        <v/>
      </c>
      <c r="K31" s="167"/>
      <c r="L31" s="331" t="str">
        <f t="shared" si="32"/>
        <v/>
      </c>
      <c r="M31" s="150" t="str">
        <f>IFERROR(VLOOKUP(K31,'Mahlzeit-Übernachtung'!C:AA,5,FALSE),"")</f>
        <v/>
      </c>
      <c r="N31" s="151" t="str">
        <f t="shared" si="33"/>
        <v/>
      </c>
      <c r="O31" s="221" t="str">
        <f>IFERROR(N31*Intern!H$2,"")</f>
        <v/>
      </c>
      <c r="P31" s="168"/>
      <c r="Q31" s="169"/>
      <c r="R31" s="169"/>
      <c r="S31" s="169"/>
      <c r="T31" s="151" t="str">
        <f t="shared" si="37"/>
        <v>---</v>
      </c>
      <c r="U31" s="331" t="e">
        <f>VLOOKUP(TEXT(T31,"@"),'Mahlzeit-Übernachtung'!A$30:G$111,7,FALSE)</f>
        <v>#N/A</v>
      </c>
      <c r="V31" s="151" t="str">
        <f t="shared" si="34"/>
        <v/>
      </c>
      <c r="W31" s="220" t="str">
        <f>IFERROR(V31*Intern!H$2,"")</f>
        <v/>
      </c>
      <c r="X31" s="167"/>
      <c r="Y31" s="170"/>
      <c r="Z31" s="164"/>
      <c r="AA31" s="151" t="str">
        <f>IFERROR(VLOOKUP(X31,Mobilität!A:I,7,FALSE),"")</f>
        <v/>
      </c>
      <c r="AB31" s="151" t="str">
        <f t="shared" si="38"/>
        <v/>
      </c>
      <c r="AC31" s="220" t="str">
        <f>IFERROR(AB31*Intern!H$2,"")</f>
        <v/>
      </c>
      <c r="AD31" s="167"/>
      <c r="AE31" s="170"/>
      <c r="AF31" s="164"/>
      <c r="AG31" s="151" t="str">
        <f>IFERROR(VLOOKUP(AD31,Mobilität!A:I,7,FALSE),"")</f>
        <v/>
      </c>
      <c r="AH31" s="151" t="str">
        <f t="shared" si="11"/>
        <v/>
      </c>
      <c r="AI31" s="220" t="str">
        <f>IFERROR(AH31*Intern!H$2,"")</f>
        <v/>
      </c>
      <c r="AJ31" s="171"/>
      <c r="AK31" s="219">
        <f t="shared" si="12"/>
        <v>0</v>
      </c>
      <c r="AL31" s="206"/>
      <c r="AM31" s="151" t="str">
        <f>IFERROR(VLOOKUP(AJ31,Mobilität!A:I,7,FALSE),"")</f>
        <v/>
      </c>
      <c r="AN31" s="151" t="str">
        <f t="shared" si="13"/>
        <v/>
      </c>
      <c r="AO31" s="154" t="str">
        <f>IFERROR(AN31*Intern!H$2,"")</f>
        <v/>
      </c>
      <c r="AP31" s="171"/>
      <c r="AQ31" s="151">
        <f t="shared" si="14"/>
        <v>0</v>
      </c>
      <c r="AR31" s="209"/>
      <c r="AS31" s="151" t="str">
        <f>IFERROR(VLOOKUP(AP31,Mobilität!A:I,7,FALSE),"")</f>
        <v/>
      </c>
      <c r="AT31" s="151" t="str">
        <f t="shared" si="36"/>
        <v/>
      </c>
      <c r="AU31" s="154" t="str">
        <f>IFERROR(AT31*Intern!H$2,"")</f>
        <v/>
      </c>
      <c r="AV31" s="171"/>
      <c r="AW31" s="151">
        <f t="shared" si="15"/>
        <v>0</v>
      </c>
      <c r="AX31" s="206"/>
      <c r="AY31" s="151" t="str">
        <f>IFERROR(VLOOKUP(AV31,Mobilität!A:O,7,FALSE),"")</f>
        <v/>
      </c>
      <c r="AZ31" s="151" t="str">
        <f t="shared" si="16"/>
        <v/>
      </c>
      <c r="BA31" s="220" t="str">
        <f>IFERROR(AZ31*Intern!H$2,"")</f>
        <v/>
      </c>
      <c r="BB31" s="338"/>
      <c r="BC31" s="339"/>
      <c r="BD31" s="340"/>
      <c r="BE31" s="222">
        <f t="shared" si="17"/>
        <v>0</v>
      </c>
      <c r="BF31" s="223">
        <f>IFERROR(BE31*Intern!H$2,"")</f>
        <v>0</v>
      </c>
      <c r="BG31" s="210">
        <f t="shared" si="18"/>
        <v>0</v>
      </c>
      <c r="BH31" s="226">
        <f t="shared" si="19"/>
        <v>0</v>
      </c>
      <c r="BI31" s="363"/>
      <c r="BJ31" s="210" t="e">
        <f t="shared" si="20"/>
        <v>#DIV/0!</v>
      </c>
      <c r="BK31" s="227" t="e">
        <f t="shared" si="21"/>
        <v>#DIV/0!</v>
      </c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</row>
    <row r="32" spans="1:128" s="153" customFormat="1">
      <c r="A32" s="164"/>
      <c r="B32" s="165"/>
      <c r="C32" s="165"/>
      <c r="D32" s="149" t="str">
        <f t="shared" si="39"/>
        <v/>
      </c>
      <c r="E32" s="166"/>
      <c r="F32" s="167"/>
      <c r="G32" s="334" t="str">
        <f t="shared" si="30"/>
        <v/>
      </c>
      <c r="H32" s="150" t="str">
        <f>IFERROR(VLOOKUP(F32,'Mahlzeit-Übernachtung'!C:AA,5,FALSE),"")</f>
        <v/>
      </c>
      <c r="I32" s="150" t="str">
        <f t="shared" si="31"/>
        <v/>
      </c>
      <c r="J32" s="221" t="str">
        <f>IFERROR(I32*Intern!H$2,"")</f>
        <v/>
      </c>
      <c r="K32" s="167"/>
      <c r="L32" s="331" t="str">
        <f t="shared" si="32"/>
        <v/>
      </c>
      <c r="M32" s="150" t="str">
        <f>IFERROR(VLOOKUP(K32,'Mahlzeit-Übernachtung'!C:AA,5,FALSE),"")</f>
        <v/>
      </c>
      <c r="N32" s="151" t="str">
        <f t="shared" si="33"/>
        <v/>
      </c>
      <c r="O32" s="221" t="str">
        <f>IFERROR(N32*Intern!H$2,"")</f>
        <v/>
      </c>
      <c r="P32" s="168"/>
      <c r="Q32" s="169"/>
      <c r="R32" s="169"/>
      <c r="S32" s="169"/>
      <c r="T32" s="151" t="str">
        <f t="shared" si="37"/>
        <v>---</v>
      </c>
      <c r="U32" s="331" t="e">
        <f>VLOOKUP(TEXT(T32,"@"),'Mahlzeit-Übernachtung'!A$30:G$111,7,FALSE)</f>
        <v>#N/A</v>
      </c>
      <c r="V32" s="151" t="str">
        <f t="shared" si="34"/>
        <v/>
      </c>
      <c r="W32" s="220" t="str">
        <f>IFERROR(V32*Intern!H$2,"")</f>
        <v/>
      </c>
      <c r="X32" s="167"/>
      <c r="Y32" s="170"/>
      <c r="Z32" s="164"/>
      <c r="AA32" s="151" t="str">
        <f>IFERROR(VLOOKUP(X32,Mobilität!A:I,7,FALSE),"")</f>
        <v/>
      </c>
      <c r="AB32" s="151" t="str">
        <f t="shared" si="38"/>
        <v/>
      </c>
      <c r="AC32" s="220" t="str">
        <f>IFERROR(AB32*Intern!H$2,"")</f>
        <v/>
      </c>
      <c r="AD32" s="167"/>
      <c r="AE32" s="170"/>
      <c r="AF32" s="164"/>
      <c r="AG32" s="151" t="str">
        <f>IFERROR(VLOOKUP(AD32,Mobilität!A:I,7,FALSE),"")</f>
        <v/>
      </c>
      <c r="AH32" s="151" t="str">
        <f t="shared" si="11"/>
        <v/>
      </c>
      <c r="AI32" s="220" t="str">
        <f>IFERROR(AH32*Intern!H$2,"")</f>
        <v/>
      </c>
      <c r="AJ32" s="171"/>
      <c r="AK32" s="219">
        <f t="shared" si="12"/>
        <v>0</v>
      </c>
      <c r="AL32" s="206"/>
      <c r="AM32" s="151" t="str">
        <f>IFERROR(VLOOKUP(AJ32,Mobilität!A:I,7,FALSE),"")</f>
        <v/>
      </c>
      <c r="AN32" s="151" t="str">
        <f t="shared" si="13"/>
        <v/>
      </c>
      <c r="AO32" s="154" t="str">
        <f>IFERROR(AN32*Intern!H$2,"")</f>
        <v/>
      </c>
      <c r="AP32" s="171"/>
      <c r="AQ32" s="151">
        <f t="shared" si="14"/>
        <v>0</v>
      </c>
      <c r="AR32" s="209"/>
      <c r="AS32" s="151" t="str">
        <f>IFERROR(VLOOKUP(AP32,Mobilität!A:I,7,FALSE),"")</f>
        <v/>
      </c>
      <c r="AT32" s="151" t="str">
        <f t="shared" si="36"/>
        <v/>
      </c>
      <c r="AU32" s="154" t="str">
        <f>IFERROR(AT32*Intern!H$2,"")</f>
        <v/>
      </c>
      <c r="AV32" s="171"/>
      <c r="AW32" s="151">
        <f t="shared" si="15"/>
        <v>0</v>
      </c>
      <c r="AX32" s="206"/>
      <c r="AY32" s="151" t="str">
        <f>IFERROR(VLOOKUP(AV32,Mobilität!A:O,7,FALSE),"")</f>
        <v/>
      </c>
      <c r="AZ32" s="151" t="str">
        <f t="shared" si="16"/>
        <v/>
      </c>
      <c r="BA32" s="220" t="str">
        <f>IFERROR(AZ32*Intern!H$2,"")</f>
        <v/>
      </c>
      <c r="BB32" s="338"/>
      <c r="BC32" s="339"/>
      <c r="BD32" s="340"/>
      <c r="BE32" s="222">
        <f t="shared" si="17"/>
        <v>0</v>
      </c>
      <c r="BF32" s="223">
        <f>IFERROR(BE32*Intern!H$2,"")</f>
        <v>0</v>
      </c>
      <c r="BG32" s="210">
        <f t="shared" si="18"/>
        <v>0</v>
      </c>
      <c r="BH32" s="226">
        <f t="shared" si="19"/>
        <v>0</v>
      </c>
      <c r="BI32" s="363"/>
      <c r="BJ32" s="210" t="e">
        <f t="shared" si="20"/>
        <v>#DIV/0!</v>
      </c>
      <c r="BK32" s="227" t="e">
        <f t="shared" si="21"/>
        <v>#DIV/0!</v>
      </c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</row>
    <row r="33" spans="1:128" s="153" customFormat="1">
      <c r="A33" s="164"/>
      <c r="B33" s="165"/>
      <c r="C33" s="165"/>
      <c r="D33" s="149" t="str">
        <f t="shared" si="39"/>
        <v/>
      </c>
      <c r="E33" s="166"/>
      <c r="F33" s="167"/>
      <c r="G33" s="334" t="str">
        <f t="shared" si="30"/>
        <v/>
      </c>
      <c r="H33" s="150" t="str">
        <f>IFERROR(VLOOKUP(F33,'Mahlzeit-Übernachtung'!C:AA,5,FALSE),"")</f>
        <v/>
      </c>
      <c r="I33" s="150" t="str">
        <f t="shared" si="31"/>
        <v/>
      </c>
      <c r="J33" s="221" t="str">
        <f>IFERROR(I33*Intern!H$2,"")</f>
        <v/>
      </c>
      <c r="K33" s="167"/>
      <c r="L33" s="331" t="str">
        <f t="shared" si="32"/>
        <v/>
      </c>
      <c r="M33" s="150" t="str">
        <f>IFERROR(VLOOKUP(K33,'Mahlzeit-Übernachtung'!C:AA,5,FALSE),"")</f>
        <v/>
      </c>
      <c r="N33" s="151" t="str">
        <f t="shared" si="33"/>
        <v/>
      </c>
      <c r="O33" s="221" t="str">
        <f>IFERROR(N33*Intern!H$2,"")</f>
        <v/>
      </c>
      <c r="P33" s="168"/>
      <c r="Q33" s="169"/>
      <c r="R33" s="169"/>
      <c r="S33" s="169"/>
      <c r="T33" s="151" t="str">
        <f t="shared" si="37"/>
        <v>---</v>
      </c>
      <c r="U33" s="331" t="e">
        <f>VLOOKUP(TEXT(T33,"@"),'Mahlzeit-Übernachtung'!A$30:G$111,7,FALSE)</f>
        <v>#N/A</v>
      </c>
      <c r="V33" s="151" t="str">
        <f t="shared" si="34"/>
        <v/>
      </c>
      <c r="W33" s="220" t="str">
        <f>IFERROR(V33*Intern!H$2,"")</f>
        <v/>
      </c>
      <c r="X33" s="167"/>
      <c r="Y33" s="170"/>
      <c r="Z33" s="164"/>
      <c r="AA33" s="151" t="str">
        <f>IFERROR(VLOOKUP(X33,Mobilität!A:I,7,FALSE),"")</f>
        <v/>
      </c>
      <c r="AB33" s="151" t="str">
        <f t="shared" si="38"/>
        <v/>
      </c>
      <c r="AC33" s="220" t="str">
        <f>IFERROR(AB33*Intern!H$2,"")</f>
        <v/>
      </c>
      <c r="AD33" s="167"/>
      <c r="AE33" s="170"/>
      <c r="AF33" s="164"/>
      <c r="AG33" s="151" t="str">
        <f>IFERROR(VLOOKUP(AD33,Mobilität!A:I,7,FALSE),"")</f>
        <v/>
      </c>
      <c r="AH33" s="151" t="str">
        <f t="shared" si="11"/>
        <v/>
      </c>
      <c r="AI33" s="220" t="str">
        <f>IFERROR(AH33*Intern!H$2,"")</f>
        <v/>
      </c>
      <c r="AJ33" s="171"/>
      <c r="AK33" s="219">
        <f t="shared" si="12"/>
        <v>0</v>
      </c>
      <c r="AL33" s="206"/>
      <c r="AM33" s="151" t="str">
        <f>IFERROR(VLOOKUP(AJ33,Mobilität!A:I,7,FALSE),"")</f>
        <v/>
      </c>
      <c r="AN33" s="151" t="str">
        <f t="shared" si="13"/>
        <v/>
      </c>
      <c r="AO33" s="154" t="str">
        <f>IFERROR(AN33*Intern!H$2,"")</f>
        <v/>
      </c>
      <c r="AP33" s="171"/>
      <c r="AQ33" s="151">
        <f t="shared" si="14"/>
        <v>0</v>
      </c>
      <c r="AR33" s="209"/>
      <c r="AS33" s="151" t="str">
        <f>IFERROR(VLOOKUP(AP33,Mobilität!A:I,7,FALSE),"")</f>
        <v/>
      </c>
      <c r="AT33" s="151" t="str">
        <f t="shared" si="36"/>
        <v/>
      </c>
      <c r="AU33" s="154" t="str">
        <f>IFERROR(AT33*Intern!H$2,"")</f>
        <v/>
      </c>
      <c r="AV33" s="171"/>
      <c r="AW33" s="151">
        <f t="shared" si="15"/>
        <v>0</v>
      </c>
      <c r="AX33" s="206"/>
      <c r="AY33" s="151" t="str">
        <f>IFERROR(VLOOKUP(AV33,Mobilität!A:O,7,FALSE),"")</f>
        <v/>
      </c>
      <c r="AZ33" s="151" t="str">
        <f t="shared" si="16"/>
        <v/>
      </c>
      <c r="BA33" s="220" t="str">
        <f>IFERROR(AZ33*Intern!H$2,"")</f>
        <v/>
      </c>
      <c r="BB33" s="338"/>
      <c r="BC33" s="339"/>
      <c r="BD33" s="340"/>
      <c r="BE33" s="222">
        <f t="shared" si="17"/>
        <v>0</v>
      </c>
      <c r="BF33" s="223">
        <f>IFERROR(BE33*Intern!H$2,"")</f>
        <v>0</v>
      </c>
      <c r="BG33" s="210">
        <f t="shared" si="18"/>
        <v>0</v>
      </c>
      <c r="BH33" s="226">
        <f t="shared" si="19"/>
        <v>0</v>
      </c>
      <c r="BI33" s="363"/>
      <c r="BJ33" s="210" t="e">
        <f t="shared" si="20"/>
        <v>#DIV/0!</v>
      </c>
      <c r="BK33" s="227" t="e">
        <f t="shared" si="21"/>
        <v>#DIV/0!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</row>
    <row r="34" spans="1:128" s="153" customFormat="1">
      <c r="A34" s="164"/>
      <c r="B34" s="165"/>
      <c r="C34" s="165"/>
      <c r="D34" s="149" t="str">
        <f t="shared" si="39"/>
        <v/>
      </c>
      <c r="E34" s="166"/>
      <c r="F34" s="167"/>
      <c r="G34" s="334" t="str">
        <f t="shared" si="30"/>
        <v/>
      </c>
      <c r="H34" s="150" t="str">
        <f>IFERROR(VLOOKUP(F34,'Mahlzeit-Übernachtung'!C:AA,5,FALSE),"")</f>
        <v/>
      </c>
      <c r="I34" s="150" t="str">
        <f t="shared" si="31"/>
        <v/>
      </c>
      <c r="J34" s="221" t="str">
        <f>IFERROR(I34*Intern!H$2,"")</f>
        <v/>
      </c>
      <c r="K34" s="167"/>
      <c r="L34" s="331" t="str">
        <f t="shared" si="32"/>
        <v/>
      </c>
      <c r="M34" s="150" t="str">
        <f>IFERROR(VLOOKUP(K34,'Mahlzeit-Übernachtung'!C:AA,5,FALSE),"")</f>
        <v/>
      </c>
      <c r="N34" s="151" t="str">
        <f t="shared" si="33"/>
        <v/>
      </c>
      <c r="O34" s="221" t="str">
        <f>IFERROR(N34*Intern!H$2,"")</f>
        <v/>
      </c>
      <c r="P34" s="168"/>
      <c r="Q34" s="169"/>
      <c r="R34" s="169"/>
      <c r="S34" s="169"/>
      <c r="T34" s="151" t="str">
        <f t="shared" si="37"/>
        <v>---</v>
      </c>
      <c r="U34" s="331" t="e">
        <f>VLOOKUP(TEXT(T34,"@"),'Mahlzeit-Übernachtung'!A$30:G$111,7,FALSE)</f>
        <v>#N/A</v>
      </c>
      <c r="V34" s="151" t="str">
        <f t="shared" si="34"/>
        <v/>
      </c>
      <c r="W34" s="220" t="str">
        <f>IFERROR(V34*Intern!H$2,"")</f>
        <v/>
      </c>
      <c r="X34" s="167"/>
      <c r="Y34" s="170"/>
      <c r="Z34" s="164"/>
      <c r="AA34" s="151" t="str">
        <f>IFERROR(VLOOKUP(X34,Mobilität!A:I,7,FALSE),"")</f>
        <v/>
      </c>
      <c r="AB34" s="151" t="str">
        <f t="shared" si="38"/>
        <v/>
      </c>
      <c r="AC34" s="220" t="str">
        <f>IFERROR(AB34*Intern!H$2,"")</f>
        <v/>
      </c>
      <c r="AD34" s="167"/>
      <c r="AE34" s="170"/>
      <c r="AF34" s="164"/>
      <c r="AG34" s="151" t="str">
        <f>IFERROR(VLOOKUP(AD34,Mobilität!A:I,7,FALSE),"")</f>
        <v/>
      </c>
      <c r="AH34" s="151" t="str">
        <f t="shared" si="11"/>
        <v/>
      </c>
      <c r="AI34" s="220" t="str">
        <f>IFERROR(AH34*Intern!H$2,"")</f>
        <v/>
      </c>
      <c r="AJ34" s="171"/>
      <c r="AK34" s="219">
        <f t="shared" si="12"/>
        <v>0</v>
      </c>
      <c r="AL34" s="206"/>
      <c r="AM34" s="151" t="str">
        <f>IFERROR(VLOOKUP(AJ34,Mobilität!A:I,7,FALSE),"")</f>
        <v/>
      </c>
      <c r="AN34" s="151" t="str">
        <f t="shared" si="13"/>
        <v/>
      </c>
      <c r="AO34" s="154" t="str">
        <f>IFERROR(AN34*Intern!H$2,"")</f>
        <v/>
      </c>
      <c r="AP34" s="171"/>
      <c r="AQ34" s="151">
        <f t="shared" si="14"/>
        <v>0</v>
      </c>
      <c r="AR34" s="209"/>
      <c r="AS34" s="151" t="str">
        <f>IFERROR(VLOOKUP(AP34,Mobilität!A:I,7,FALSE),"")</f>
        <v/>
      </c>
      <c r="AT34" s="151" t="str">
        <f t="shared" si="36"/>
        <v/>
      </c>
      <c r="AU34" s="154" t="str">
        <f>IFERROR(AT34*Intern!H$2,"")</f>
        <v/>
      </c>
      <c r="AV34" s="171"/>
      <c r="AW34" s="151">
        <f t="shared" si="15"/>
        <v>0</v>
      </c>
      <c r="AX34" s="206"/>
      <c r="AY34" s="151" t="str">
        <f>IFERROR(VLOOKUP(AV34,Mobilität!A:O,7,FALSE),"")</f>
        <v/>
      </c>
      <c r="AZ34" s="151" t="str">
        <f t="shared" si="16"/>
        <v/>
      </c>
      <c r="BA34" s="220" t="str">
        <f>IFERROR(AZ34*Intern!H$2,"")</f>
        <v/>
      </c>
      <c r="BB34" s="338"/>
      <c r="BC34" s="339"/>
      <c r="BD34" s="340"/>
      <c r="BE34" s="222">
        <f t="shared" si="17"/>
        <v>0</v>
      </c>
      <c r="BF34" s="223">
        <f>IFERROR(BE34*Intern!H$2,"")</f>
        <v>0</v>
      </c>
      <c r="BG34" s="210">
        <f t="shared" si="18"/>
        <v>0</v>
      </c>
      <c r="BH34" s="226">
        <f t="shared" si="19"/>
        <v>0</v>
      </c>
      <c r="BI34" s="363"/>
      <c r="BJ34" s="210" t="e">
        <f t="shared" si="20"/>
        <v>#DIV/0!</v>
      </c>
      <c r="BK34" s="227" t="e">
        <f t="shared" si="21"/>
        <v>#DIV/0!</v>
      </c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</row>
    <row r="35" spans="1:128" s="153" customFormat="1">
      <c r="A35" s="164"/>
      <c r="B35" s="165"/>
      <c r="C35" s="165"/>
      <c r="D35" s="149" t="str">
        <f t="shared" si="39"/>
        <v/>
      </c>
      <c r="E35" s="166"/>
      <c r="F35" s="167"/>
      <c r="G35" s="334" t="str">
        <f t="shared" si="30"/>
        <v/>
      </c>
      <c r="H35" s="150" t="str">
        <f>IFERROR(VLOOKUP(F35,'Mahlzeit-Übernachtung'!C:AA,5,FALSE),"")</f>
        <v/>
      </c>
      <c r="I35" s="150" t="str">
        <f t="shared" si="31"/>
        <v/>
      </c>
      <c r="J35" s="221" t="str">
        <f>IFERROR(I35*Intern!H$2,"")</f>
        <v/>
      </c>
      <c r="K35" s="167"/>
      <c r="L35" s="331" t="str">
        <f t="shared" si="32"/>
        <v/>
      </c>
      <c r="M35" s="150" t="str">
        <f>IFERROR(VLOOKUP(K35,'Mahlzeit-Übernachtung'!C:AA,5,FALSE),"")</f>
        <v/>
      </c>
      <c r="N35" s="151" t="str">
        <f t="shared" si="33"/>
        <v/>
      </c>
      <c r="O35" s="221" t="str">
        <f>IFERROR(N35*Intern!H$2,"")</f>
        <v/>
      </c>
      <c r="P35" s="168"/>
      <c r="Q35" s="169"/>
      <c r="R35" s="169"/>
      <c r="S35" s="169"/>
      <c r="T35" s="151" t="str">
        <f t="shared" si="37"/>
        <v>---</v>
      </c>
      <c r="U35" s="331" t="e">
        <f>VLOOKUP(TEXT(T35,"@"),'Mahlzeit-Übernachtung'!A$30:G$111,7,FALSE)</f>
        <v>#N/A</v>
      </c>
      <c r="V35" s="151" t="str">
        <f t="shared" si="34"/>
        <v/>
      </c>
      <c r="W35" s="220" t="str">
        <f>IFERROR(V35*Intern!H$2,"")</f>
        <v/>
      </c>
      <c r="X35" s="167"/>
      <c r="Y35" s="170"/>
      <c r="Z35" s="164"/>
      <c r="AA35" s="151" t="str">
        <f>IFERROR(VLOOKUP(X35,Mobilität!A:I,7,FALSE),"")</f>
        <v/>
      </c>
      <c r="AB35" s="151" t="str">
        <f t="shared" si="38"/>
        <v/>
      </c>
      <c r="AC35" s="220" t="str">
        <f>IFERROR(AB35*Intern!H$2,"")</f>
        <v/>
      </c>
      <c r="AD35" s="167"/>
      <c r="AE35" s="170"/>
      <c r="AF35" s="164"/>
      <c r="AG35" s="151" t="str">
        <f>IFERROR(VLOOKUP(AD35,Mobilität!A:I,7,FALSE),"")</f>
        <v/>
      </c>
      <c r="AH35" s="151" t="str">
        <f t="shared" si="11"/>
        <v/>
      </c>
      <c r="AI35" s="220" t="str">
        <f>IFERROR(AH35*Intern!H$2,"")</f>
        <v/>
      </c>
      <c r="AJ35" s="171"/>
      <c r="AK35" s="219">
        <f t="shared" si="12"/>
        <v>0</v>
      </c>
      <c r="AL35" s="206"/>
      <c r="AM35" s="151" t="str">
        <f>IFERROR(VLOOKUP(AJ35,Mobilität!A:I,7,FALSE),"")</f>
        <v/>
      </c>
      <c r="AN35" s="151" t="str">
        <f t="shared" si="13"/>
        <v/>
      </c>
      <c r="AO35" s="154" t="str">
        <f>IFERROR(AN35*Intern!H$2,"")</f>
        <v/>
      </c>
      <c r="AP35" s="171"/>
      <c r="AQ35" s="151">
        <f t="shared" si="14"/>
        <v>0</v>
      </c>
      <c r="AR35" s="209"/>
      <c r="AS35" s="151" t="str">
        <f>IFERROR(VLOOKUP(AP35,Mobilität!A:I,7,FALSE),"")</f>
        <v/>
      </c>
      <c r="AT35" s="151" t="str">
        <f t="shared" si="36"/>
        <v/>
      </c>
      <c r="AU35" s="154" t="str">
        <f>IFERROR(AT35*Intern!H$2,"")</f>
        <v/>
      </c>
      <c r="AV35" s="171"/>
      <c r="AW35" s="151">
        <f t="shared" si="15"/>
        <v>0</v>
      </c>
      <c r="AX35" s="206"/>
      <c r="AY35" s="151" t="str">
        <f>IFERROR(VLOOKUP(AV35,Mobilität!A:O,7,FALSE),"")</f>
        <v/>
      </c>
      <c r="AZ35" s="151" t="str">
        <f t="shared" si="16"/>
        <v/>
      </c>
      <c r="BA35" s="220" t="str">
        <f>IFERROR(AZ35*Intern!H$2,"")</f>
        <v/>
      </c>
      <c r="BB35" s="338"/>
      <c r="BC35" s="339"/>
      <c r="BD35" s="340"/>
      <c r="BE35" s="222">
        <f t="shared" si="17"/>
        <v>0</v>
      </c>
      <c r="BF35" s="223">
        <f>IFERROR(BE35*Intern!H$2,"")</f>
        <v>0</v>
      </c>
      <c r="BG35" s="210">
        <f t="shared" si="18"/>
        <v>0</v>
      </c>
      <c r="BH35" s="226">
        <f t="shared" si="19"/>
        <v>0</v>
      </c>
      <c r="BI35" s="363"/>
      <c r="BJ35" s="210" t="e">
        <f t="shared" si="20"/>
        <v>#DIV/0!</v>
      </c>
      <c r="BK35" s="227" t="e">
        <f t="shared" si="21"/>
        <v>#DIV/0!</v>
      </c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</row>
    <row r="36" spans="1:128" s="153" customFormat="1">
      <c r="A36" s="164"/>
      <c r="B36" s="165"/>
      <c r="C36" s="165"/>
      <c r="D36" s="149" t="str">
        <f t="shared" si="39"/>
        <v/>
      </c>
      <c r="E36" s="166"/>
      <c r="F36" s="167"/>
      <c r="G36" s="334" t="str">
        <f t="shared" si="30"/>
        <v/>
      </c>
      <c r="H36" s="150" t="str">
        <f>IFERROR(VLOOKUP(F36,'Mahlzeit-Übernachtung'!C:AA,5,FALSE),"")</f>
        <v/>
      </c>
      <c r="I36" s="150" t="str">
        <f t="shared" si="31"/>
        <v/>
      </c>
      <c r="J36" s="221" t="str">
        <f>IFERROR(I36*Intern!H$2,"")</f>
        <v/>
      </c>
      <c r="K36" s="167"/>
      <c r="L36" s="331" t="str">
        <f t="shared" si="32"/>
        <v/>
      </c>
      <c r="M36" s="150" t="str">
        <f>IFERROR(VLOOKUP(K36,'Mahlzeit-Übernachtung'!C:AA,5,FALSE),"")</f>
        <v/>
      </c>
      <c r="N36" s="151" t="str">
        <f t="shared" si="33"/>
        <v/>
      </c>
      <c r="O36" s="221" t="str">
        <f>IFERROR(N36*Intern!H$2,"")</f>
        <v/>
      </c>
      <c r="P36" s="168"/>
      <c r="Q36" s="169"/>
      <c r="R36" s="169"/>
      <c r="S36" s="169"/>
      <c r="T36" s="151" t="str">
        <f t="shared" si="37"/>
        <v>---</v>
      </c>
      <c r="U36" s="331" t="e">
        <f>VLOOKUP(TEXT(T36,"@"),'Mahlzeit-Übernachtung'!A$30:G$111,7,FALSE)</f>
        <v>#N/A</v>
      </c>
      <c r="V36" s="151" t="str">
        <f t="shared" si="34"/>
        <v/>
      </c>
      <c r="W36" s="220" t="str">
        <f>IFERROR(V36*Intern!H$2,"")</f>
        <v/>
      </c>
      <c r="X36" s="167"/>
      <c r="Y36" s="170"/>
      <c r="Z36" s="164"/>
      <c r="AA36" s="151" t="str">
        <f>IFERROR(VLOOKUP(X36,Mobilität!A:I,7,FALSE),"")</f>
        <v/>
      </c>
      <c r="AB36" s="151" t="str">
        <f t="shared" si="38"/>
        <v/>
      </c>
      <c r="AC36" s="220" t="str">
        <f>IFERROR(AB36*Intern!H$2,"")</f>
        <v/>
      </c>
      <c r="AD36" s="167"/>
      <c r="AE36" s="170"/>
      <c r="AF36" s="164"/>
      <c r="AG36" s="151" t="str">
        <f>IFERROR(VLOOKUP(AD36,Mobilität!A:I,7,FALSE),"")</f>
        <v/>
      </c>
      <c r="AH36" s="151" t="str">
        <f t="shared" si="11"/>
        <v/>
      </c>
      <c r="AI36" s="220" t="str">
        <f>IFERROR(AH36*Intern!H$2,"")</f>
        <v/>
      </c>
      <c r="AJ36" s="171"/>
      <c r="AK36" s="219">
        <f t="shared" si="12"/>
        <v>0</v>
      </c>
      <c r="AL36" s="206"/>
      <c r="AM36" s="151" t="str">
        <f>IFERROR(VLOOKUP(AJ36,Mobilität!A:I,7,FALSE),"")</f>
        <v/>
      </c>
      <c r="AN36" s="151" t="str">
        <f t="shared" si="13"/>
        <v/>
      </c>
      <c r="AO36" s="154" t="str">
        <f>IFERROR(AN36*Intern!H$2,"")</f>
        <v/>
      </c>
      <c r="AP36" s="171"/>
      <c r="AQ36" s="151">
        <f t="shared" si="14"/>
        <v>0</v>
      </c>
      <c r="AR36" s="209"/>
      <c r="AS36" s="151" t="str">
        <f>IFERROR(VLOOKUP(AP36,Mobilität!A:I,7,FALSE),"")</f>
        <v/>
      </c>
      <c r="AT36" s="151" t="str">
        <f t="shared" si="36"/>
        <v/>
      </c>
      <c r="AU36" s="154" t="str">
        <f>IFERROR(AT36*Intern!H$2,"")</f>
        <v/>
      </c>
      <c r="AV36" s="171"/>
      <c r="AW36" s="151">
        <f t="shared" si="15"/>
        <v>0</v>
      </c>
      <c r="AX36" s="206"/>
      <c r="AY36" s="151" t="str">
        <f>IFERROR(VLOOKUP(AV36,Mobilität!A:O,7,FALSE),"")</f>
        <v/>
      </c>
      <c r="AZ36" s="151" t="str">
        <f t="shared" si="16"/>
        <v/>
      </c>
      <c r="BA36" s="220" t="str">
        <f>IFERROR(AZ36*Intern!H$2,"")</f>
        <v/>
      </c>
      <c r="BB36" s="338"/>
      <c r="BC36" s="339"/>
      <c r="BD36" s="340"/>
      <c r="BE36" s="222">
        <f t="shared" si="17"/>
        <v>0</v>
      </c>
      <c r="BF36" s="223">
        <f>IFERROR(BE36*Intern!H$2,"")</f>
        <v>0</v>
      </c>
      <c r="BG36" s="210">
        <f t="shared" si="18"/>
        <v>0</v>
      </c>
      <c r="BH36" s="226">
        <f t="shared" si="19"/>
        <v>0</v>
      </c>
      <c r="BI36" s="363"/>
      <c r="BJ36" s="210" t="e">
        <f t="shared" si="20"/>
        <v>#DIV/0!</v>
      </c>
      <c r="BK36" s="227" t="e">
        <f t="shared" si="21"/>
        <v>#DIV/0!</v>
      </c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</row>
    <row r="37" spans="1:128" s="153" customFormat="1">
      <c r="A37" s="164"/>
      <c r="B37" s="165"/>
      <c r="C37" s="165"/>
      <c r="D37" s="149" t="str">
        <f t="shared" si="39"/>
        <v/>
      </c>
      <c r="E37" s="166"/>
      <c r="F37" s="167"/>
      <c r="G37" s="334" t="str">
        <f t="shared" si="30"/>
        <v/>
      </c>
      <c r="H37" s="150" t="str">
        <f>IFERROR(VLOOKUP(F37,'Mahlzeit-Übernachtung'!C:AA,5,FALSE),"")</f>
        <v/>
      </c>
      <c r="I37" s="150" t="str">
        <f t="shared" si="31"/>
        <v/>
      </c>
      <c r="J37" s="221" t="str">
        <f>IFERROR(I37*Intern!H$2,"")</f>
        <v/>
      </c>
      <c r="K37" s="167"/>
      <c r="L37" s="331" t="str">
        <f t="shared" si="32"/>
        <v/>
      </c>
      <c r="M37" s="150" t="str">
        <f>IFERROR(VLOOKUP(K37,'Mahlzeit-Übernachtung'!C:AA,5,FALSE),"")</f>
        <v/>
      </c>
      <c r="N37" s="151" t="str">
        <f t="shared" si="33"/>
        <v/>
      </c>
      <c r="O37" s="221" t="str">
        <f>IFERROR(N37*Intern!H$2,"")</f>
        <v/>
      </c>
      <c r="P37" s="168"/>
      <c r="Q37" s="169"/>
      <c r="R37" s="169"/>
      <c r="S37" s="169"/>
      <c r="T37" s="151" t="str">
        <f t="shared" si="37"/>
        <v>---</v>
      </c>
      <c r="U37" s="331" t="e">
        <f>VLOOKUP(TEXT(T37,"@"),'Mahlzeit-Übernachtung'!A$30:G$111,7,FALSE)</f>
        <v>#N/A</v>
      </c>
      <c r="V37" s="151" t="str">
        <f t="shared" si="34"/>
        <v/>
      </c>
      <c r="W37" s="220" t="str">
        <f>IFERROR(V37*Intern!H$2,"")</f>
        <v/>
      </c>
      <c r="X37" s="167"/>
      <c r="Y37" s="170"/>
      <c r="Z37" s="164"/>
      <c r="AA37" s="151" t="str">
        <f>IFERROR(VLOOKUP(X37,Mobilität!A:I,7,FALSE),"")</f>
        <v/>
      </c>
      <c r="AB37" s="151" t="str">
        <f t="shared" si="38"/>
        <v/>
      </c>
      <c r="AC37" s="220" t="str">
        <f>IFERROR(AB37*Intern!H$2,"")</f>
        <v/>
      </c>
      <c r="AD37" s="167"/>
      <c r="AE37" s="170"/>
      <c r="AF37" s="164"/>
      <c r="AG37" s="151" t="str">
        <f>IFERROR(VLOOKUP(AD37,Mobilität!A:I,7,FALSE),"")</f>
        <v/>
      </c>
      <c r="AH37" s="151" t="str">
        <f t="shared" si="11"/>
        <v/>
      </c>
      <c r="AI37" s="220" t="str">
        <f>IFERROR(AH37*Intern!H$2,"")</f>
        <v/>
      </c>
      <c r="AJ37" s="171"/>
      <c r="AK37" s="219">
        <f t="shared" si="12"/>
        <v>0</v>
      </c>
      <c r="AL37" s="206"/>
      <c r="AM37" s="151" t="str">
        <f>IFERROR(VLOOKUP(AJ37,Mobilität!A:I,7,FALSE),"")</f>
        <v/>
      </c>
      <c r="AN37" s="151" t="str">
        <f t="shared" si="13"/>
        <v/>
      </c>
      <c r="AO37" s="154" t="str">
        <f>IFERROR(AN37*Intern!H$2,"")</f>
        <v/>
      </c>
      <c r="AP37" s="171"/>
      <c r="AQ37" s="151">
        <f t="shared" si="14"/>
        <v>0</v>
      </c>
      <c r="AR37" s="209"/>
      <c r="AS37" s="151" t="str">
        <f>IFERROR(VLOOKUP(AP37,Mobilität!A:I,7,FALSE),"")</f>
        <v/>
      </c>
      <c r="AT37" s="151" t="str">
        <f t="shared" si="36"/>
        <v/>
      </c>
      <c r="AU37" s="154" t="str">
        <f>IFERROR(AT37*Intern!H$2,"")</f>
        <v/>
      </c>
      <c r="AV37" s="171"/>
      <c r="AW37" s="151">
        <f t="shared" si="15"/>
        <v>0</v>
      </c>
      <c r="AX37" s="206"/>
      <c r="AY37" s="151" t="str">
        <f>IFERROR(VLOOKUP(AV37,Mobilität!A:O,7,FALSE),"")</f>
        <v/>
      </c>
      <c r="AZ37" s="151" t="str">
        <f t="shared" si="16"/>
        <v/>
      </c>
      <c r="BA37" s="220" t="str">
        <f>IFERROR(AZ37*Intern!H$2,"")</f>
        <v/>
      </c>
      <c r="BB37" s="338"/>
      <c r="BC37" s="339"/>
      <c r="BD37" s="340"/>
      <c r="BE37" s="222">
        <f t="shared" si="17"/>
        <v>0</v>
      </c>
      <c r="BF37" s="223">
        <f>IFERROR(BE37*Intern!H$2,"")</f>
        <v>0</v>
      </c>
      <c r="BG37" s="210">
        <f t="shared" si="18"/>
        <v>0</v>
      </c>
      <c r="BH37" s="226">
        <f t="shared" si="19"/>
        <v>0</v>
      </c>
      <c r="BI37" s="363"/>
      <c r="BJ37" s="210" t="e">
        <f t="shared" si="20"/>
        <v>#DIV/0!</v>
      </c>
      <c r="BK37" s="227" t="e">
        <f t="shared" si="21"/>
        <v>#DIV/0!</v>
      </c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</row>
    <row r="38" spans="1:128" s="153" customFormat="1">
      <c r="A38" s="164"/>
      <c r="B38" s="165"/>
      <c r="C38" s="165"/>
      <c r="D38" s="149" t="str">
        <f t="shared" si="39"/>
        <v/>
      </c>
      <c r="E38" s="166"/>
      <c r="F38" s="167"/>
      <c r="G38" s="334" t="str">
        <f t="shared" si="30"/>
        <v/>
      </c>
      <c r="H38" s="150" t="str">
        <f>IFERROR(VLOOKUP(F38,'Mahlzeit-Übernachtung'!C:AA,5,FALSE),"")</f>
        <v/>
      </c>
      <c r="I38" s="150" t="str">
        <f t="shared" si="31"/>
        <v/>
      </c>
      <c r="J38" s="221" t="str">
        <f>IFERROR(I38*Intern!H$2,"")</f>
        <v/>
      </c>
      <c r="K38" s="167"/>
      <c r="L38" s="331" t="str">
        <f t="shared" si="32"/>
        <v/>
      </c>
      <c r="M38" s="150" t="str">
        <f>IFERROR(VLOOKUP(K38,'Mahlzeit-Übernachtung'!C:AA,5,FALSE),"")</f>
        <v/>
      </c>
      <c r="N38" s="151" t="str">
        <f t="shared" si="33"/>
        <v/>
      </c>
      <c r="O38" s="221" t="str">
        <f>IFERROR(N38*Intern!H$2,"")</f>
        <v/>
      </c>
      <c r="P38" s="168"/>
      <c r="Q38" s="169"/>
      <c r="R38" s="169"/>
      <c r="S38" s="169"/>
      <c r="T38" s="151" t="str">
        <f t="shared" si="37"/>
        <v>---</v>
      </c>
      <c r="U38" s="331" t="e">
        <f>VLOOKUP(TEXT(T38,"@"),'Mahlzeit-Übernachtung'!A$30:G$111,7,FALSE)</f>
        <v>#N/A</v>
      </c>
      <c r="V38" s="151" t="str">
        <f t="shared" si="34"/>
        <v/>
      </c>
      <c r="W38" s="220" t="str">
        <f>IFERROR(V38*Intern!H$2,"")</f>
        <v/>
      </c>
      <c r="X38" s="167"/>
      <c r="Y38" s="170"/>
      <c r="Z38" s="164"/>
      <c r="AA38" s="151" t="str">
        <f>IFERROR(VLOOKUP(X38,Mobilität!A:I,7,FALSE),"")</f>
        <v/>
      </c>
      <c r="AB38" s="151" t="str">
        <f t="shared" si="38"/>
        <v/>
      </c>
      <c r="AC38" s="220" t="str">
        <f>IFERROR(AB38*Intern!H$2,"")</f>
        <v/>
      </c>
      <c r="AD38" s="167"/>
      <c r="AE38" s="170"/>
      <c r="AF38" s="164"/>
      <c r="AG38" s="151" t="str">
        <f>IFERROR(VLOOKUP(AD38,Mobilität!A:I,7,FALSE),"")</f>
        <v/>
      </c>
      <c r="AH38" s="151" t="str">
        <f t="shared" si="11"/>
        <v/>
      </c>
      <c r="AI38" s="220" t="str">
        <f>IFERROR(AH38*Intern!H$2,"")</f>
        <v/>
      </c>
      <c r="AJ38" s="171"/>
      <c r="AK38" s="219">
        <f t="shared" si="12"/>
        <v>0</v>
      </c>
      <c r="AL38" s="206"/>
      <c r="AM38" s="151" t="str">
        <f>IFERROR(VLOOKUP(AJ38,Mobilität!A:I,7,FALSE),"")</f>
        <v/>
      </c>
      <c r="AN38" s="151" t="str">
        <f t="shared" si="13"/>
        <v/>
      </c>
      <c r="AO38" s="154" t="str">
        <f>IFERROR(AN38*Intern!H$2,"")</f>
        <v/>
      </c>
      <c r="AP38" s="171"/>
      <c r="AQ38" s="151">
        <f t="shared" si="14"/>
        <v>0</v>
      </c>
      <c r="AR38" s="209"/>
      <c r="AS38" s="151" t="str">
        <f>IFERROR(VLOOKUP(AP38,Mobilität!A:I,7,FALSE),"")</f>
        <v/>
      </c>
      <c r="AT38" s="151" t="str">
        <f t="shared" si="36"/>
        <v/>
      </c>
      <c r="AU38" s="154" t="str">
        <f>IFERROR(AT38*Intern!H$2,"")</f>
        <v/>
      </c>
      <c r="AV38" s="171"/>
      <c r="AW38" s="151">
        <f t="shared" si="15"/>
        <v>0</v>
      </c>
      <c r="AX38" s="206"/>
      <c r="AY38" s="151" t="str">
        <f>IFERROR(VLOOKUP(AV38,Mobilität!A:O,7,FALSE),"")</f>
        <v/>
      </c>
      <c r="AZ38" s="151" t="str">
        <f t="shared" si="16"/>
        <v/>
      </c>
      <c r="BA38" s="220" t="str">
        <f>IFERROR(AZ38*Intern!H$2,"")</f>
        <v/>
      </c>
      <c r="BB38" s="338"/>
      <c r="BC38" s="339"/>
      <c r="BD38" s="340"/>
      <c r="BE38" s="222">
        <f t="shared" si="17"/>
        <v>0</v>
      </c>
      <c r="BF38" s="223">
        <f>IFERROR(BE38*Intern!H$2,"")</f>
        <v>0</v>
      </c>
      <c r="BG38" s="210">
        <f t="shared" si="18"/>
        <v>0</v>
      </c>
      <c r="BH38" s="226">
        <f t="shared" si="19"/>
        <v>0</v>
      </c>
      <c r="BI38" s="363"/>
      <c r="BJ38" s="210" t="e">
        <f t="shared" si="20"/>
        <v>#DIV/0!</v>
      </c>
      <c r="BK38" s="227" t="e">
        <f t="shared" si="21"/>
        <v>#DIV/0!</v>
      </c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</row>
    <row r="39" spans="1:128" s="153" customFormat="1">
      <c r="A39" s="164"/>
      <c r="B39" s="165"/>
      <c r="C39" s="165"/>
      <c r="D39" s="149" t="str">
        <f t="shared" si="39"/>
        <v/>
      </c>
      <c r="E39" s="166"/>
      <c r="F39" s="167"/>
      <c r="G39" s="334" t="str">
        <f t="shared" si="30"/>
        <v/>
      </c>
      <c r="H39" s="150" t="str">
        <f>IFERROR(VLOOKUP(F39,'Mahlzeit-Übernachtung'!C:AA,5,FALSE),"")</f>
        <v/>
      </c>
      <c r="I39" s="150" t="str">
        <f t="shared" si="31"/>
        <v/>
      </c>
      <c r="J39" s="221" t="str">
        <f>IFERROR(I39*Intern!H$2,"")</f>
        <v/>
      </c>
      <c r="K39" s="167"/>
      <c r="L39" s="331" t="str">
        <f t="shared" si="32"/>
        <v/>
      </c>
      <c r="M39" s="150" t="str">
        <f>IFERROR(VLOOKUP(K39,'Mahlzeit-Übernachtung'!C:AA,5,FALSE),"")</f>
        <v/>
      </c>
      <c r="N39" s="151" t="str">
        <f t="shared" si="33"/>
        <v/>
      </c>
      <c r="O39" s="221" t="str">
        <f>IFERROR(N39*Intern!H$2,"")</f>
        <v/>
      </c>
      <c r="P39" s="168"/>
      <c r="Q39" s="169"/>
      <c r="R39" s="169"/>
      <c r="S39" s="169"/>
      <c r="T39" s="151" t="str">
        <f t="shared" si="37"/>
        <v>---</v>
      </c>
      <c r="U39" s="331" t="e">
        <f>VLOOKUP(TEXT(T39,"@"),'Mahlzeit-Übernachtung'!A$30:G$111,7,FALSE)</f>
        <v>#N/A</v>
      </c>
      <c r="V39" s="151" t="str">
        <f t="shared" si="34"/>
        <v/>
      </c>
      <c r="W39" s="220" t="str">
        <f>IFERROR(V39*Intern!H$2,"")</f>
        <v/>
      </c>
      <c r="X39" s="167"/>
      <c r="Y39" s="170"/>
      <c r="Z39" s="164"/>
      <c r="AA39" s="151" t="str">
        <f>IFERROR(VLOOKUP(X39,Mobilität!A:I,7,FALSE),"")</f>
        <v/>
      </c>
      <c r="AB39" s="151" t="str">
        <f t="shared" si="38"/>
        <v/>
      </c>
      <c r="AC39" s="220" t="str">
        <f>IFERROR(AB39*Intern!H$2,"")</f>
        <v/>
      </c>
      <c r="AD39" s="167"/>
      <c r="AE39" s="170"/>
      <c r="AF39" s="164"/>
      <c r="AG39" s="151" t="str">
        <f>IFERROR(VLOOKUP(AD39,Mobilität!A:I,7,FALSE),"")</f>
        <v/>
      </c>
      <c r="AH39" s="151" t="str">
        <f t="shared" si="11"/>
        <v/>
      </c>
      <c r="AI39" s="220" t="str">
        <f>IFERROR(AH39*Intern!H$2,"")</f>
        <v/>
      </c>
      <c r="AJ39" s="171"/>
      <c r="AK39" s="219">
        <f t="shared" si="12"/>
        <v>0</v>
      </c>
      <c r="AL39" s="206"/>
      <c r="AM39" s="151" t="str">
        <f>IFERROR(VLOOKUP(AJ39,Mobilität!A:I,7,FALSE),"")</f>
        <v/>
      </c>
      <c r="AN39" s="151" t="str">
        <f t="shared" si="13"/>
        <v/>
      </c>
      <c r="AO39" s="154" t="str">
        <f>IFERROR(AN39*Intern!H$2,"")</f>
        <v/>
      </c>
      <c r="AP39" s="171"/>
      <c r="AQ39" s="151">
        <f t="shared" si="14"/>
        <v>0</v>
      </c>
      <c r="AR39" s="209"/>
      <c r="AS39" s="151" t="str">
        <f>IFERROR(VLOOKUP(AP39,Mobilität!A:I,7,FALSE),"")</f>
        <v/>
      </c>
      <c r="AT39" s="151" t="str">
        <f t="shared" si="36"/>
        <v/>
      </c>
      <c r="AU39" s="154" t="str">
        <f>IFERROR(AT39*Intern!H$2,"")</f>
        <v/>
      </c>
      <c r="AV39" s="171"/>
      <c r="AW39" s="151">
        <f t="shared" si="15"/>
        <v>0</v>
      </c>
      <c r="AX39" s="206"/>
      <c r="AY39" s="151" t="str">
        <f>IFERROR(VLOOKUP(AV39,Mobilität!A:O,7,FALSE),"")</f>
        <v/>
      </c>
      <c r="AZ39" s="151" t="str">
        <f t="shared" si="16"/>
        <v/>
      </c>
      <c r="BA39" s="220" t="str">
        <f>IFERROR(AZ39*Intern!H$2,"")</f>
        <v/>
      </c>
      <c r="BB39" s="338"/>
      <c r="BC39" s="339"/>
      <c r="BD39" s="340"/>
      <c r="BE39" s="222">
        <f t="shared" si="17"/>
        <v>0</v>
      </c>
      <c r="BF39" s="223">
        <f>IFERROR(BE39*Intern!H$2,"")</f>
        <v>0</v>
      </c>
      <c r="BG39" s="210">
        <f t="shared" si="18"/>
        <v>0</v>
      </c>
      <c r="BH39" s="226">
        <f t="shared" si="19"/>
        <v>0</v>
      </c>
      <c r="BI39" s="363"/>
      <c r="BJ39" s="210" t="e">
        <f t="shared" si="20"/>
        <v>#DIV/0!</v>
      </c>
      <c r="BK39" s="227" t="e">
        <f t="shared" si="21"/>
        <v>#DIV/0!</v>
      </c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</row>
    <row r="40" spans="1:128" s="153" customFormat="1">
      <c r="A40" s="164"/>
      <c r="B40" s="165"/>
      <c r="C40" s="165"/>
      <c r="D40" s="149" t="str">
        <f t="shared" si="39"/>
        <v/>
      </c>
      <c r="E40" s="166"/>
      <c r="F40" s="167"/>
      <c r="G40" s="334" t="str">
        <f t="shared" si="30"/>
        <v/>
      </c>
      <c r="H40" s="150" t="str">
        <f>IFERROR(VLOOKUP(F40,'Mahlzeit-Übernachtung'!C:AA,5,FALSE),"")</f>
        <v/>
      </c>
      <c r="I40" s="150" t="str">
        <f t="shared" si="31"/>
        <v/>
      </c>
      <c r="J40" s="221" t="str">
        <f>IFERROR(I40*Intern!H$2,"")</f>
        <v/>
      </c>
      <c r="K40" s="167"/>
      <c r="L40" s="331" t="str">
        <f t="shared" si="32"/>
        <v/>
      </c>
      <c r="M40" s="150" t="str">
        <f>IFERROR(VLOOKUP(K40,'Mahlzeit-Übernachtung'!C:AA,5,FALSE),"")</f>
        <v/>
      </c>
      <c r="N40" s="151" t="str">
        <f t="shared" si="33"/>
        <v/>
      </c>
      <c r="O40" s="221" t="str">
        <f>IFERROR(N40*Intern!H$2,"")</f>
        <v/>
      </c>
      <c r="P40" s="168"/>
      <c r="Q40" s="169"/>
      <c r="R40" s="169"/>
      <c r="S40" s="169"/>
      <c r="T40" s="151" t="str">
        <f t="shared" si="37"/>
        <v>---</v>
      </c>
      <c r="U40" s="331" t="e">
        <f>VLOOKUP(TEXT(T40,"@"),'Mahlzeit-Übernachtung'!A$30:G$111,7,FALSE)</f>
        <v>#N/A</v>
      </c>
      <c r="V40" s="151" t="str">
        <f t="shared" si="34"/>
        <v/>
      </c>
      <c r="W40" s="220" t="str">
        <f>IFERROR(V40*Intern!H$2,"")</f>
        <v/>
      </c>
      <c r="X40" s="167"/>
      <c r="Y40" s="170"/>
      <c r="Z40" s="164"/>
      <c r="AA40" s="151" t="str">
        <f>IFERROR(VLOOKUP(X40,Mobilität!A:I,7,FALSE),"")</f>
        <v/>
      </c>
      <c r="AB40" s="151" t="str">
        <f t="shared" si="38"/>
        <v/>
      </c>
      <c r="AC40" s="220" t="str">
        <f>IFERROR(AB40*Intern!H$2,"")</f>
        <v/>
      </c>
      <c r="AD40" s="167"/>
      <c r="AE40" s="170"/>
      <c r="AF40" s="164"/>
      <c r="AG40" s="151" t="str">
        <f>IFERROR(VLOOKUP(AD40,Mobilität!A:I,7,FALSE),"")</f>
        <v/>
      </c>
      <c r="AH40" s="151" t="str">
        <f t="shared" si="11"/>
        <v/>
      </c>
      <c r="AI40" s="220" t="str">
        <f>IFERROR(AH40*Intern!H$2,"")</f>
        <v/>
      </c>
      <c r="AJ40" s="171"/>
      <c r="AK40" s="219">
        <f t="shared" si="12"/>
        <v>0</v>
      </c>
      <c r="AL40" s="206"/>
      <c r="AM40" s="151" t="str">
        <f>IFERROR(VLOOKUP(AJ40,Mobilität!A:I,7,FALSE),"")</f>
        <v/>
      </c>
      <c r="AN40" s="151" t="str">
        <f t="shared" si="13"/>
        <v/>
      </c>
      <c r="AO40" s="154" t="str">
        <f>IFERROR(AN40*Intern!H$2,"")</f>
        <v/>
      </c>
      <c r="AP40" s="171"/>
      <c r="AQ40" s="151">
        <f t="shared" si="14"/>
        <v>0</v>
      </c>
      <c r="AR40" s="209"/>
      <c r="AS40" s="151" t="str">
        <f>IFERROR(VLOOKUP(AP40,Mobilität!A:I,7,FALSE),"")</f>
        <v/>
      </c>
      <c r="AT40" s="151" t="str">
        <f t="shared" si="36"/>
        <v/>
      </c>
      <c r="AU40" s="154" t="str">
        <f>IFERROR(AT40*Intern!H$2,"")</f>
        <v/>
      </c>
      <c r="AV40" s="171"/>
      <c r="AW40" s="151">
        <f t="shared" si="15"/>
        <v>0</v>
      </c>
      <c r="AX40" s="206"/>
      <c r="AY40" s="151" t="str">
        <f>IFERROR(VLOOKUP(AV40,Mobilität!A:O,7,FALSE),"")</f>
        <v/>
      </c>
      <c r="AZ40" s="151" t="str">
        <f t="shared" si="16"/>
        <v/>
      </c>
      <c r="BA40" s="220" t="str">
        <f>IFERROR(AZ40*Intern!H$2,"")</f>
        <v/>
      </c>
      <c r="BB40" s="338"/>
      <c r="BC40" s="339"/>
      <c r="BD40" s="340"/>
      <c r="BE40" s="222">
        <f t="shared" si="17"/>
        <v>0</v>
      </c>
      <c r="BF40" s="223">
        <f>IFERROR(BE40*Intern!H$2,"")</f>
        <v>0</v>
      </c>
      <c r="BG40" s="210">
        <f t="shared" si="18"/>
        <v>0</v>
      </c>
      <c r="BH40" s="226">
        <f t="shared" si="19"/>
        <v>0</v>
      </c>
      <c r="BI40" s="363"/>
      <c r="BJ40" s="210" t="e">
        <f t="shared" si="20"/>
        <v>#DIV/0!</v>
      </c>
      <c r="BK40" s="227" t="e">
        <f t="shared" si="21"/>
        <v>#DIV/0!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</row>
    <row r="41" spans="1:128" s="153" customFormat="1">
      <c r="A41" s="164"/>
      <c r="B41" s="165"/>
      <c r="C41" s="165"/>
      <c r="D41" s="149" t="str">
        <f t="shared" si="39"/>
        <v/>
      </c>
      <c r="E41" s="166"/>
      <c r="F41" s="167"/>
      <c r="G41" s="334" t="str">
        <f t="shared" si="30"/>
        <v/>
      </c>
      <c r="H41" s="150" t="str">
        <f>IFERROR(VLOOKUP(F41,'Mahlzeit-Übernachtung'!C:AA,5,FALSE),"")</f>
        <v/>
      </c>
      <c r="I41" s="150" t="str">
        <f t="shared" si="31"/>
        <v/>
      </c>
      <c r="J41" s="221" t="str">
        <f>IFERROR(I41*Intern!H$2,"")</f>
        <v/>
      </c>
      <c r="K41" s="167"/>
      <c r="L41" s="331" t="str">
        <f t="shared" si="32"/>
        <v/>
      </c>
      <c r="M41" s="150" t="str">
        <f>IFERROR(VLOOKUP(K41,'Mahlzeit-Übernachtung'!C:AA,5,FALSE),"")</f>
        <v/>
      </c>
      <c r="N41" s="151" t="str">
        <f t="shared" si="33"/>
        <v/>
      </c>
      <c r="O41" s="221" t="str">
        <f>IFERROR(N41*Intern!H$2,"")</f>
        <v/>
      </c>
      <c r="P41" s="168"/>
      <c r="Q41" s="169"/>
      <c r="R41" s="169"/>
      <c r="S41" s="169"/>
      <c r="T41" s="151" t="str">
        <f t="shared" si="37"/>
        <v>---</v>
      </c>
      <c r="U41" s="331" t="e">
        <f>VLOOKUP(TEXT(T41,"@"),'Mahlzeit-Übernachtung'!A$30:G$111,7,FALSE)</f>
        <v>#N/A</v>
      </c>
      <c r="V41" s="151" t="str">
        <f t="shared" si="34"/>
        <v/>
      </c>
      <c r="W41" s="220" t="str">
        <f>IFERROR(V41*Intern!H$2,"")</f>
        <v/>
      </c>
      <c r="X41" s="167"/>
      <c r="Y41" s="170"/>
      <c r="Z41" s="164"/>
      <c r="AA41" s="151" t="str">
        <f>IFERROR(VLOOKUP(X41,Mobilität!A:I,7,FALSE),"")</f>
        <v/>
      </c>
      <c r="AB41" s="151" t="str">
        <f t="shared" si="38"/>
        <v/>
      </c>
      <c r="AC41" s="220" t="str">
        <f>IFERROR(AB41*Intern!H$2,"")</f>
        <v/>
      </c>
      <c r="AD41" s="167"/>
      <c r="AE41" s="170"/>
      <c r="AF41" s="164"/>
      <c r="AG41" s="151" t="str">
        <f>IFERROR(VLOOKUP(AD41,Mobilität!A:I,7,FALSE),"")</f>
        <v/>
      </c>
      <c r="AH41" s="151" t="str">
        <f t="shared" si="11"/>
        <v/>
      </c>
      <c r="AI41" s="220" t="str">
        <f>IFERROR(AH41*Intern!H$2,"")</f>
        <v/>
      </c>
      <c r="AJ41" s="171"/>
      <c r="AK41" s="219">
        <f t="shared" si="12"/>
        <v>0</v>
      </c>
      <c r="AL41" s="206"/>
      <c r="AM41" s="151" t="str">
        <f>IFERROR(VLOOKUP(AJ41,Mobilität!A:I,7,FALSE),"")</f>
        <v/>
      </c>
      <c r="AN41" s="151" t="str">
        <f t="shared" si="13"/>
        <v/>
      </c>
      <c r="AO41" s="154" t="str">
        <f>IFERROR(AN41*Intern!H$2,"")</f>
        <v/>
      </c>
      <c r="AP41" s="171"/>
      <c r="AQ41" s="151">
        <f t="shared" si="14"/>
        <v>0</v>
      </c>
      <c r="AR41" s="209"/>
      <c r="AS41" s="151" t="str">
        <f>IFERROR(VLOOKUP(AP41,Mobilität!A:I,7,FALSE),"")</f>
        <v/>
      </c>
      <c r="AT41" s="151" t="str">
        <f t="shared" si="36"/>
        <v/>
      </c>
      <c r="AU41" s="154" t="str">
        <f>IFERROR(AT41*Intern!H$2,"")</f>
        <v/>
      </c>
      <c r="AV41" s="171"/>
      <c r="AW41" s="151">
        <f t="shared" si="15"/>
        <v>0</v>
      </c>
      <c r="AX41" s="206"/>
      <c r="AY41" s="151" t="str">
        <f>IFERROR(VLOOKUP(AV41,Mobilität!A:O,7,FALSE),"")</f>
        <v/>
      </c>
      <c r="AZ41" s="151" t="str">
        <f t="shared" si="16"/>
        <v/>
      </c>
      <c r="BA41" s="220" t="str">
        <f>IFERROR(AZ41*Intern!H$2,"")</f>
        <v/>
      </c>
      <c r="BB41" s="338"/>
      <c r="BC41" s="339"/>
      <c r="BD41" s="340"/>
      <c r="BE41" s="222">
        <f t="shared" si="17"/>
        <v>0</v>
      </c>
      <c r="BF41" s="223">
        <f>IFERROR(BE41*Intern!H$2,"")</f>
        <v>0</v>
      </c>
      <c r="BG41" s="210">
        <f t="shared" si="18"/>
        <v>0</v>
      </c>
      <c r="BH41" s="226">
        <f t="shared" si="19"/>
        <v>0</v>
      </c>
      <c r="BI41" s="363"/>
      <c r="BJ41" s="210" t="e">
        <f t="shared" si="20"/>
        <v>#DIV/0!</v>
      </c>
      <c r="BK41" s="227" t="e">
        <f t="shared" si="21"/>
        <v>#DIV/0!</v>
      </c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</row>
    <row r="42" spans="1:128" s="153" customFormat="1">
      <c r="A42" s="164"/>
      <c r="B42" s="165"/>
      <c r="C42" s="165"/>
      <c r="D42" s="149" t="str">
        <f t="shared" si="39"/>
        <v/>
      </c>
      <c r="E42" s="166"/>
      <c r="F42" s="167"/>
      <c r="G42" s="334" t="str">
        <f t="shared" si="30"/>
        <v/>
      </c>
      <c r="H42" s="150" t="str">
        <f>IFERROR(VLOOKUP(F42,'Mahlzeit-Übernachtung'!C:AA,5,FALSE),"")</f>
        <v/>
      </c>
      <c r="I42" s="150" t="str">
        <f t="shared" si="31"/>
        <v/>
      </c>
      <c r="J42" s="221" t="str">
        <f>IFERROR(I42*Intern!H$2,"")</f>
        <v/>
      </c>
      <c r="K42" s="167"/>
      <c r="L42" s="331" t="str">
        <f t="shared" si="32"/>
        <v/>
      </c>
      <c r="M42" s="150" t="str">
        <f>IFERROR(VLOOKUP(K42,'Mahlzeit-Übernachtung'!C:AA,5,FALSE),"")</f>
        <v/>
      </c>
      <c r="N42" s="151" t="str">
        <f t="shared" si="33"/>
        <v/>
      </c>
      <c r="O42" s="221" t="str">
        <f>IFERROR(N42*Intern!H$2,"")</f>
        <v/>
      </c>
      <c r="P42" s="168"/>
      <c r="Q42" s="169"/>
      <c r="R42" s="169"/>
      <c r="S42" s="169"/>
      <c r="T42" s="151" t="str">
        <f t="shared" si="37"/>
        <v>---</v>
      </c>
      <c r="U42" s="331" t="e">
        <f>VLOOKUP(TEXT(T42,"@"),'Mahlzeit-Übernachtung'!A$30:G$111,7,FALSE)</f>
        <v>#N/A</v>
      </c>
      <c r="V42" s="151" t="str">
        <f t="shared" si="34"/>
        <v/>
      </c>
      <c r="W42" s="220" t="str">
        <f>IFERROR(V42*Intern!H$2,"")</f>
        <v/>
      </c>
      <c r="X42" s="167"/>
      <c r="Y42" s="170"/>
      <c r="Z42" s="164"/>
      <c r="AA42" s="151" t="str">
        <f>IFERROR(VLOOKUP(X42,Mobilität!A:I,7,FALSE),"")</f>
        <v/>
      </c>
      <c r="AB42" s="151" t="str">
        <f t="shared" si="38"/>
        <v/>
      </c>
      <c r="AC42" s="220" t="str">
        <f>IFERROR(AB42*Intern!H$2,"")</f>
        <v/>
      </c>
      <c r="AD42" s="167"/>
      <c r="AE42" s="170"/>
      <c r="AF42" s="164"/>
      <c r="AG42" s="151" t="str">
        <f>IFERROR(VLOOKUP(AD42,Mobilität!A:I,7,FALSE),"")</f>
        <v/>
      </c>
      <c r="AH42" s="151" t="str">
        <f t="shared" si="11"/>
        <v/>
      </c>
      <c r="AI42" s="220" t="str">
        <f>IFERROR(AH42*Intern!H$2,"")</f>
        <v/>
      </c>
      <c r="AJ42" s="171"/>
      <c r="AK42" s="219">
        <f t="shared" si="12"/>
        <v>0</v>
      </c>
      <c r="AL42" s="206"/>
      <c r="AM42" s="151" t="str">
        <f>IFERROR(VLOOKUP(AJ42,Mobilität!A:I,7,FALSE),"")</f>
        <v/>
      </c>
      <c r="AN42" s="151" t="str">
        <f t="shared" si="13"/>
        <v/>
      </c>
      <c r="AO42" s="154" t="str">
        <f>IFERROR(AN42*Intern!H$2,"")</f>
        <v/>
      </c>
      <c r="AP42" s="171"/>
      <c r="AQ42" s="151">
        <f t="shared" si="14"/>
        <v>0</v>
      </c>
      <c r="AR42" s="209"/>
      <c r="AS42" s="151" t="str">
        <f>IFERROR(VLOOKUP(AP42,Mobilität!A:I,7,FALSE),"")</f>
        <v/>
      </c>
      <c r="AT42" s="151" t="str">
        <f t="shared" si="36"/>
        <v/>
      </c>
      <c r="AU42" s="154" t="str">
        <f>IFERROR(AT42*Intern!H$2,"")</f>
        <v/>
      </c>
      <c r="AV42" s="171"/>
      <c r="AW42" s="151">
        <f t="shared" si="15"/>
        <v>0</v>
      </c>
      <c r="AX42" s="206"/>
      <c r="AY42" s="151" t="str">
        <f>IFERROR(VLOOKUP(AV42,Mobilität!A:O,7,FALSE),"")</f>
        <v/>
      </c>
      <c r="AZ42" s="151" t="str">
        <f t="shared" si="16"/>
        <v/>
      </c>
      <c r="BA42" s="220" t="str">
        <f>IFERROR(AZ42*Intern!H$2,"")</f>
        <v/>
      </c>
      <c r="BB42" s="338"/>
      <c r="BC42" s="339"/>
      <c r="BD42" s="340"/>
      <c r="BE42" s="222">
        <f t="shared" si="17"/>
        <v>0</v>
      </c>
      <c r="BF42" s="223">
        <f>IFERROR(BE42*Intern!H$2,"")</f>
        <v>0</v>
      </c>
      <c r="BG42" s="210">
        <f t="shared" si="18"/>
        <v>0</v>
      </c>
      <c r="BH42" s="226">
        <f t="shared" si="19"/>
        <v>0</v>
      </c>
      <c r="BI42" s="363"/>
      <c r="BJ42" s="210" t="e">
        <f t="shared" si="20"/>
        <v>#DIV/0!</v>
      </c>
      <c r="BK42" s="227" t="e">
        <f t="shared" si="21"/>
        <v>#DIV/0!</v>
      </c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</row>
    <row r="43" spans="1:128" s="153" customFormat="1">
      <c r="A43" s="164"/>
      <c r="B43" s="165"/>
      <c r="C43" s="165"/>
      <c r="D43" s="149" t="str">
        <f t="shared" si="39"/>
        <v/>
      </c>
      <c r="E43" s="166"/>
      <c r="F43" s="167"/>
      <c r="G43" s="334" t="str">
        <f t="shared" si="30"/>
        <v/>
      </c>
      <c r="H43" s="150" t="str">
        <f>IFERROR(VLOOKUP(F43,'Mahlzeit-Übernachtung'!C:AA,5,FALSE),"")</f>
        <v/>
      </c>
      <c r="I43" s="150" t="str">
        <f t="shared" si="31"/>
        <v/>
      </c>
      <c r="J43" s="221" t="str">
        <f>IFERROR(I43*Intern!H$2,"")</f>
        <v/>
      </c>
      <c r="K43" s="167"/>
      <c r="L43" s="331" t="str">
        <f t="shared" si="32"/>
        <v/>
      </c>
      <c r="M43" s="150" t="str">
        <f>IFERROR(VLOOKUP(K43,'Mahlzeit-Übernachtung'!C:AA,5,FALSE),"")</f>
        <v/>
      </c>
      <c r="N43" s="151" t="str">
        <f t="shared" si="33"/>
        <v/>
      </c>
      <c r="O43" s="221" t="str">
        <f>IFERROR(N43*Intern!H$2,"")</f>
        <v/>
      </c>
      <c r="P43" s="168"/>
      <c r="Q43" s="169"/>
      <c r="R43" s="169"/>
      <c r="S43" s="169"/>
      <c r="T43" s="151" t="str">
        <f t="shared" si="37"/>
        <v>---</v>
      </c>
      <c r="U43" s="331" t="e">
        <f>VLOOKUP(TEXT(T43,"@"),'Mahlzeit-Übernachtung'!A$30:G$111,7,FALSE)</f>
        <v>#N/A</v>
      </c>
      <c r="V43" s="151" t="str">
        <f t="shared" si="34"/>
        <v/>
      </c>
      <c r="W43" s="220" t="str">
        <f>IFERROR(V43*Intern!H$2,"")</f>
        <v/>
      </c>
      <c r="X43" s="167"/>
      <c r="Y43" s="170"/>
      <c r="Z43" s="164"/>
      <c r="AA43" s="151" t="str">
        <f>IFERROR(VLOOKUP(X43,Mobilität!A:I,7,FALSE),"")</f>
        <v/>
      </c>
      <c r="AB43" s="151" t="str">
        <f t="shared" si="38"/>
        <v/>
      </c>
      <c r="AC43" s="220" t="str">
        <f>IFERROR(AB43*Intern!H$2,"")</f>
        <v/>
      </c>
      <c r="AD43" s="167"/>
      <c r="AE43" s="170"/>
      <c r="AF43" s="164"/>
      <c r="AG43" s="151" t="str">
        <f>IFERROR(VLOOKUP(AD43,Mobilität!A:I,7,FALSE),"")</f>
        <v/>
      </c>
      <c r="AH43" s="151" t="str">
        <f t="shared" si="11"/>
        <v/>
      </c>
      <c r="AI43" s="220" t="str">
        <f>IFERROR(AH43*Intern!H$2,"")</f>
        <v/>
      </c>
      <c r="AJ43" s="171"/>
      <c r="AK43" s="219">
        <f t="shared" si="12"/>
        <v>0</v>
      </c>
      <c r="AL43" s="206"/>
      <c r="AM43" s="151" t="str">
        <f>IFERROR(VLOOKUP(AJ43,Mobilität!A:I,7,FALSE),"")</f>
        <v/>
      </c>
      <c r="AN43" s="151" t="str">
        <f t="shared" si="13"/>
        <v/>
      </c>
      <c r="AO43" s="154" t="str">
        <f>IFERROR(AN43*Intern!H$2,"")</f>
        <v/>
      </c>
      <c r="AP43" s="171"/>
      <c r="AQ43" s="151">
        <f t="shared" si="14"/>
        <v>0</v>
      </c>
      <c r="AR43" s="209"/>
      <c r="AS43" s="151" t="str">
        <f>IFERROR(VLOOKUP(AP43,Mobilität!A:I,7,FALSE),"")</f>
        <v/>
      </c>
      <c r="AT43" s="151" t="str">
        <f t="shared" si="36"/>
        <v/>
      </c>
      <c r="AU43" s="154" t="str">
        <f>IFERROR(AT43*Intern!H$2,"")</f>
        <v/>
      </c>
      <c r="AV43" s="171"/>
      <c r="AW43" s="151">
        <f t="shared" si="15"/>
        <v>0</v>
      </c>
      <c r="AX43" s="206"/>
      <c r="AY43" s="151" t="str">
        <f>IFERROR(VLOOKUP(AV43,Mobilität!A:O,7,FALSE),"")</f>
        <v/>
      </c>
      <c r="AZ43" s="151" t="str">
        <f t="shared" si="16"/>
        <v/>
      </c>
      <c r="BA43" s="220" t="str">
        <f>IFERROR(AZ43*Intern!H$2,"")</f>
        <v/>
      </c>
      <c r="BB43" s="338"/>
      <c r="BC43" s="339"/>
      <c r="BD43" s="340"/>
      <c r="BE43" s="222">
        <f t="shared" si="17"/>
        <v>0</v>
      </c>
      <c r="BF43" s="223">
        <f>IFERROR(BE43*Intern!H$2,"")</f>
        <v>0</v>
      </c>
      <c r="BG43" s="210">
        <f t="shared" si="18"/>
        <v>0</v>
      </c>
      <c r="BH43" s="226">
        <f t="shared" si="19"/>
        <v>0</v>
      </c>
      <c r="BI43" s="363"/>
      <c r="BJ43" s="210" t="e">
        <f t="shared" si="20"/>
        <v>#DIV/0!</v>
      </c>
      <c r="BK43" s="227" t="e">
        <f t="shared" si="21"/>
        <v>#DIV/0!</v>
      </c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</row>
    <row r="44" spans="1:128" s="153" customFormat="1">
      <c r="A44" s="164"/>
      <c r="B44" s="165"/>
      <c r="C44" s="165"/>
      <c r="D44" s="149" t="str">
        <f t="shared" si="39"/>
        <v/>
      </c>
      <c r="E44" s="166"/>
      <c r="F44" s="167"/>
      <c r="G44" s="334" t="str">
        <f t="shared" si="30"/>
        <v/>
      </c>
      <c r="H44" s="150" t="str">
        <f>IFERROR(VLOOKUP(F44,'Mahlzeit-Übernachtung'!C:AA,5,FALSE),"")</f>
        <v/>
      </c>
      <c r="I44" s="150" t="str">
        <f t="shared" si="31"/>
        <v/>
      </c>
      <c r="J44" s="221" t="str">
        <f>IFERROR(I44*Intern!H$2,"")</f>
        <v/>
      </c>
      <c r="K44" s="167"/>
      <c r="L44" s="331" t="str">
        <f t="shared" si="32"/>
        <v/>
      </c>
      <c r="M44" s="150" t="str">
        <f>IFERROR(VLOOKUP(K44,'Mahlzeit-Übernachtung'!C:AA,5,FALSE),"")</f>
        <v/>
      </c>
      <c r="N44" s="151" t="str">
        <f t="shared" si="33"/>
        <v/>
      </c>
      <c r="O44" s="221" t="str">
        <f>IFERROR(N44*Intern!H$2,"")</f>
        <v/>
      </c>
      <c r="P44" s="168"/>
      <c r="Q44" s="169"/>
      <c r="R44" s="169"/>
      <c r="S44" s="169"/>
      <c r="T44" s="151" t="str">
        <f t="shared" si="37"/>
        <v>---</v>
      </c>
      <c r="U44" s="331" t="e">
        <f>VLOOKUP(TEXT(T44,"@"),'Mahlzeit-Übernachtung'!A$30:G$111,7,FALSE)</f>
        <v>#N/A</v>
      </c>
      <c r="V44" s="151" t="str">
        <f t="shared" si="34"/>
        <v/>
      </c>
      <c r="W44" s="220" t="str">
        <f>IFERROR(V44*Intern!H$2,"")</f>
        <v/>
      </c>
      <c r="X44" s="167"/>
      <c r="Y44" s="170"/>
      <c r="Z44" s="164"/>
      <c r="AA44" s="151" t="str">
        <f>IFERROR(VLOOKUP(X44,Mobilität!A:I,7,FALSE),"")</f>
        <v/>
      </c>
      <c r="AB44" s="151" t="str">
        <f t="shared" si="38"/>
        <v/>
      </c>
      <c r="AC44" s="220" t="str">
        <f>IFERROR(AB44*Intern!H$2,"")</f>
        <v/>
      </c>
      <c r="AD44" s="167"/>
      <c r="AE44" s="170"/>
      <c r="AF44" s="164"/>
      <c r="AG44" s="151" t="str">
        <f>IFERROR(VLOOKUP(AD44,Mobilität!A:I,7,FALSE),"")</f>
        <v/>
      </c>
      <c r="AH44" s="151" t="str">
        <f t="shared" si="11"/>
        <v/>
      </c>
      <c r="AI44" s="220" t="str">
        <f>IFERROR(AH44*Intern!H$2,"")</f>
        <v/>
      </c>
      <c r="AJ44" s="171"/>
      <c r="AK44" s="219">
        <f t="shared" si="12"/>
        <v>0</v>
      </c>
      <c r="AL44" s="206"/>
      <c r="AM44" s="151" t="str">
        <f>IFERROR(VLOOKUP(AJ44,Mobilität!A:I,7,FALSE),"")</f>
        <v/>
      </c>
      <c r="AN44" s="151" t="str">
        <f t="shared" si="13"/>
        <v/>
      </c>
      <c r="AO44" s="154" t="str">
        <f>IFERROR(AN44*Intern!H$2,"")</f>
        <v/>
      </c>
      <c r="AP44" s="171"/>
      <c r="AQ44" s="151">
        <f t="shared" si="14"/>
        <v>0</v>
      </c>
      <c r="AR44" s="209"/>
      <c r="AS44" s="151" t="str">
        <f>IFERROR(VLOOKUP(AP44,Mobilität!A:I,7,FALSE),"")</f>
        <v/>
      </c>
      <c r="AT44" s="151" t="str">
        <f t="shared" si="36"/>
        <v/>
      </c>
      <c r="AU44" s="154" t="str">
        <f>IFERROR(AT44*Intern!H$2,"")</f>
        <v/>
      </c>
      <c r="AV44" s="171"/>
      <c r="AW44" s="151">
        <f t="shared" si="15"/>
        <v>0</v>
      </c>
      <c r="AX44" s="206"/>
      <c r="AY44" s="151" t="str">
        <f>IFERROR(VLOOKUP(AV44,Mobilität!A:O,7,FALSE),"")</f>
        <v/>
      </c>
      <c r="AZ44" s="151" t="str">
        <f t="shared" si="16"/>
        <v/>
      </c>
      <c r="BA44" s="220" t="str">
        <f>IFERROR(AZ44*Intern!H$2,"")</f>
        <v/>
      </c>
      <c r="BB44" s="338"/>
      <c r="BC44" s="339"/>
      <c r="BD44" s="340"/>
      <c r="BE44" s="222">
        <f t="shared" si="17"/>
        <v>0</v>
      </c>
      <c r="BF44" s="223">
        <f>IFERROR(BE44*Intern!H$2,"")</f>
        <v>0</v>
      </c>
      <c r="BG44" s="210">
        <f t="shared" si="18"/>
        <v>0</v>
      </c>
      <c r="BH44" s="226">
        <f t="shared" si="19"/>
        <v>0</v>
      </c>
      <c r="BI44" s="363"/>
      <c r="BJ44" s="210" t="e">
        <f t="shared" si="20"/>
        <v>#DIV/0!</v>
      </c>
      <c r="BK44" s="227" t="e">
        <f t="shared" si="21"/>
        <v>#DIV/0!</v>
      </c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</row>
    <row r="45" spans="1:128" s="153" customFormat="1">
      <c r="A45" s="164"/>
      <c r="B45" s="165"/>
      <c r="C45" s="165"/>
      <c r="D45" s="149" t="str">
        <f t="shared" si="39"/>
        <v/>
      </c>
      <c r="E45" s="166"/>
      <c r="F45" s="167"/>
      <c r="G45" s="334" t="str">
        <f t="shared" si="30"/>
        <v/>
      </c>
      <c r="H45" s="150" t="str">
        <f>IFERROR(VLOOKUP(F45,'Mahlzeit-Übernachtung'!C:AA,5,FALSE),"")</f>
        <v/>
      </c>
      <c r="I45" s="150" t="str">
        <f t="shared" si="31"/>
        <v/>
      </c>
      <c r="J45" s="221" t="str">
        <f>IFERROR(I45*Intern!H$2,"")</f>
        <v/>
      </c>
      <c r="K45" s="167"/>
      <c r="L45" s="331" t="str">
        <f t="shared" si="32"/>
        <v/>
      </c>
      <c r="M45" s="150" t="str">
        <f>IFERROR(VLOOKUP(K45,'Mahlzeit-Übernachtung'!C:AA,5,FALSE),"")</f>
        <v/>
      </c>
      <c r="N45" s="151" t="str">
        <f t="shared" si="33"/>
        <v/>
      </c>
      <c r="O45" s="221" t="str">
        <f>IFERROR(N45*Intern!H$2,"")</f>
        <v/>
      </c>
      <c r="P45" s="168"/>
      <c r="Q45" s="169"/>
      <c r="R45" s="169"/>
      <c r="S45" s="169"/>
      <c r="T45" s="151" t="str">
        <f t="shared" si="37"/>
        <v>---</v>
      </c>
      <c r="U45" s="331" t="e">
        <f>VLOOKUP(TEXT(T45,"@"),'Mahlzeit-Übernachtung'!A$30:G$111,7,FALSE)</f>
        <v>#N/A</v>
      </c>
      <c r="V45" s="151" t="str">
        <f t="shared" si="34"/>
        <v/>
      </c>
      <c r="W45" s="220" t="str">
        <f>IFERROR(V45*Intern!H$2,"")</f>
        <v/>
      </c>
      <c r="X45" s="167"/>
      <c r="Y45" s="170"/>
      <c r="Z45" s="164"/>
      <c r="AA45" s="151" t="str">
        <f>IFERROR(VLOOKUP(X45,Mobilität!A:I,7,FALSE),"")</f>
        <v/>
      </c>
      <c r="AB45" s="151" t="str">
        <f t="shared" si="38"/>
        <v/>
      </c>
      <c r="AC45" s="220" t="str">
        <f>IFERROR(AB45*Intern!H$2,"")</f>
        <v/>
      </c>
      <c r="AD45" s="167"/>
      <c r="AE45" s="170"/>
      <c r="AF45" s="164"/>
      <c r="AG45" s="151" t="str">
        <f>IFERROR(VLOOKUP(AD45,Mobilität!A:I,7,FALSE),"")</f>
        <v/>
      </c>
      <c r="AH45" s="151" t="str">
        <f t="shared" si="11"/>
        <v/>
      </c>
      <c r="AI45" s="220" t="str">
        <f>IFERROR(AH45*Intern!H$2,"")</f>
        <v/>
      </c>
      <c r="AJ45" s="171"/>
      <c r="AK45" s="219">
        <f t="shared" si="12"/>
        <v>0</v>
      </c>
      <c r="AL45" s="206"/>
      <c r="AM45" s="151" t="str">
        <f>IFERROR(VLOOKUP(AJ45,Mobilität!A:I,7,FALSE),"")</f>
        <v/>
      </c>
      <c r="AN45" s="151" t="str">
        <f t="shared" si="13"/>
        <v/>
      </c>
      <c r="AO45" s="154" t="str">
        <f>IFERROR(AN45*Intern!H$2,"")</f>
        <v/>
      </c>
      <c r="AP45" s="171"/>
      <c r="AQ45" s="151">
        <f t="shared" si="14"/>
        <v>0</v>
      </c>
      <c r="AR45" s="209"/>
      <c r="AS45" s="151" t="str">
        <f>IFERROR(VLOOKUP(AP45,Mobilität!A:I,7,FALSE),"")</f>
        <v/>
      </c>
      <c r="AT45" s="151" t="str">
        <f t="shared" si="36"/>
        <v/>
      </c>
      <c r="AU45" s="154" t="str">
        <f>IFERROR(AT45*Intern!H$2,"")</f>
        <v/>
      </c>
      <c r="AV45" s="171"/>
      <c r="AW45" s="151">
        <f t="shared" si="15"/>
        <v>0</v>
      </c>
      <c r="AX45" s="206"/>
      <c r="AY45" s="151" t="str">
        <f>IFERROR(VLOOKUP(AV45,Mobilität!A:O,7,FALSE),"")</f>
        <v/>
      </c>
      <c r="AZ45" s="151" t="str">
        <f t="shared" si="16"/>
        <v/>
      </c>
      <c r="BA45" s="220" t="str">
        <f>IFERROR(AZ45*Intern!H$2,"")</f>
        <v/>
      </c>
      <c r="BB45" s="338"/>
      <c r="BC45" s="339"/>
      <c r="BD45" s="340"/>
      <c r="BE45" s="222">
        <f t="shared" si="17"/>
        <v>0</v>
      </c>
      <c r="BF45" s="223">
        <f>IFERROR(BE45*Intern!H$2,"")</f>
        <v>0</v>
      </c>
      <c r="BG45" s="210">
        <f t="shared" si="18"/>
        <v>0</v>
      </c>
      <c r="BH45" s="226">
        <f t="shared" si="19"/>
        <v>0</v>
      </c>
      <c r="BI45" s="363"/>
      <c r="BJ45" s="210" t="e">
        <f t="shared" si="20"/>
        <v>#DIV/0!</v>
      </c>
      <c r="BK45" s="227" t="e">
        <f t="shared" si="21"/>
        <v>#DIV/0!</v>
      </c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</row>
    <row r="46" spans="1:128" s="153" customFormat="1">
      <c r="A46" s="164"/>
      <c r="B46" s="165"/>
      <c r="C46" s="165"/>
      <c r="D46" s="149" t="str">
        <f t="shared" si="39"/>
        <v/>
      </c>
      <c r="E46" s="166"/>
      <c r="F46" s="167"/>
      <c r="G46" s="334" t="str">
        <f t="shared" si="30"/>
        <v/>
      </c>
      <c r="H46" s="150" t="str">
        <f>IFERROR(VLOOKUP(F46,'Mahlzeit-Übernachtung'!C:AA,5,FALSE),"")</f>
        <v/>
      </c>
      <c r="I46" s="150" t="str">
        <f t="shared" si="31"/>
        <v/>
      </c>
      <c r="J46" s="221" t="str">
        <f>IFERROR(I46*Intern!H$2,"")</f>
        <v/>
      </c>
      <c r="K46" s="167"/>
      <c r="L46" s="331" t="str">
        <f t="shared" si="32"/>
        <v/>
      </c>
      <c r="M46" s="150" t="str">
        <f>IFERROR(VLOOKUP(K46,'Mahlzeit-Übernachtung'!C:AA,5,FALSE),"")</f>
        <v/>
      </c>
      <c r="N46" s="151" t="str">
        <f t="shared" si="33"/>
        <v/>
      </c>
      <c r="O46" s="221" t="str">
        <f>IFERROR(N46*Intern!H$2,"")</f>
        <v/>
      </c>
      <c r="P46" s="168"/>
      <c r="Q46" s="169"/>
      <c r="R46" s="169"/>
      <c r="S46" s="169"/>
      <c r="T46" s="151" t="str">
        <f t="shared" si="37"/>
        <v>---</v>
      </c>
      <c r="U46" s="331" t="e">
        <f>VLOOKUP(TEXT(T46,"@"),'Mahlzeit-Übernachtung'!A$30:G$111,7,FALSE)</f>
        <v>#N/A</v>
      </c>
      <c r="V46" s="151" t="str">
        <f t="shared" si="34"/>
        <v/>
      </c>
      <c r="W46" s="220" t="str">
        <f>IFERROR(V46*Intern!H$2,"")</f>
        <v/>
      </c>
      <c r="X46" s="167"/>
      <c r="Y46" s="170"/>
      <c r="Z46" s="164"/>
      <c r="AA46" s="151" t="str">
        <f>IFERROR(VLOOKUP(X46,Mobilität!A:I,7,FALSE),"")</f>
        <v/>
      </c>
      <c r="AB46" s="151" t="str">
        <f t="shared" si="38"/>
        <v/>
      </c>
      <c r="AC46" s="220" t="str">
        <f>IFERROR(AB46*Intern!H$2,"")</f>
        <v/>
      </c>
      <c r="AD46" s="167"/>
      <c r="AE46" s="170"/>
      <c r="AF46" s="164"/>
      <c r="AG46" s="151" t="str">
        <f>IFERROR(VLOOKUP(AD46,Mobilität!A:I,7,FALSE),"")</f>
        <v/>
      </c>
      <c r="AH46" s="151" t="str">
        <f t="shared" si="11"/>
        <v/>
      </c>
      <c r="AI46" s="220" t="str">
        <f>IFERROR(AH46*Intern!H$2,"")</f>
        <v/>
      </c>
      <c r="AJ46" s="171"/>
      <c r="AK46" s="219">
        <f t="shared" si="12"/>
        <v>0</v>
      </c>
      <c r="AL46" s="206"/>
      <c r="AM46" s="151" t="str">
        <f>IFERROR(VLOOKUP(AJ46,Mobilität!A:I,7,FALSE),"")</f>
        <v/>
      </c>
      <c r="AN46" s="151" t="str">
        <f t="shared" si="13"/>
        <v/>
      </c>
      <c r="AO46" s="154" t="str">
        <f>IFERROR(AN46*Intern!H$2,"")</f>
        <v/>
      </c>
      <c r="AP46" s="171"/>
      <c r="AQ46" s="151">
        <f t="shared" si="14"/>
        <v>0</v>
      </c>
      <c r="AR46" s="209"/>
      <c r="AS46" s="151" t="str">
        <f>IFERROR(VLOOKUP(AP46,Mobilität!A:I,7,FALSE),"")</f>
        <v/>
      </c>
      <c r="AT46" s="151" t="str">
        <f t="shared" si="36"/>
        <v/>
      </c>
      <c r="AU46" s="154" t="str">
        <f>IFERROR(AT46*Intern!H$2,"")</f>
        <v/>
      </c>
      <c r="AV46" s="171"/>
      <c r="AW46" s="151">
        <f t="shared" si="15"/>
        <v>0</v>
      </c>
      <c r="AX46" s="206"/>
      <c r="AY46" s="151" t="str">
        <f>IFERROR(VLOOKUP(AV46,Mobilität!A:O,7,FALSE),"")</f>
        <v/>
      </c>
      <c r="AZ46" s="151" t="str">
        <f t="shared" si="16"/>
        <v/>
      </c>
      <c r="BA46" s="220" t="str">
        <f>IFERROR(AZ46*Intern!H$2,"")</f>
        <v/>
      </c>
      <c r="BB46" s="338"/>
      <c r="BC46" s="339"/>
      <c r="BD46" s="340"/>
      <c r="BE46" s="222">
        <f t="shared" si="17"/>
        <v>0</v>
      </c>
      <c r="BF46" s="223">
        <f>IFERROR(BE46*Intern!H$2,"")</f>
        <v>0</v>
      </c>
      <c r="BG46" s="210">
        <f t="shared" si="18"/>
        <v>0</v>
      </c>
      <c r="BH46" s="226">
        <f t="shared" si="19"/>
        <v>0</v>
      </c>
      <c r="BI46" s="363"/>
      <c r="BJ46" s="210" t="e">
        <f t="shared" si="20"/>
        <v>#DIV/0!</v>
      </c>
      <c r="BK46" s="227" t="e">
        <f t="shared" si="21"/>
        <v>#DIV/0!</v>
      </c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</row>
    <row r="47" spans="1:128" s="153" customFormat="1">
      <c r="A47" s="164"/>
      <c r="B47" s="165"/>
      <c r="C47" s="165"/>
      <c r="D47" s="149" t="str">
        <f t="shared" si="39"/>
        <v/>
      </c>
      <c r="E47" s="166"/>
      <c r="F47" s="167"/>
      <c r="G47" s="334" t="str">
        <f t="shared" si="30"/>
        <v/>
      </c>
      <c r="H47" s="150" t="str">
        <f>IFERROR(VLOOKUP(F47,'Mahlzeit-Übernachtung'!C:AA,5,FALSE),"")</f>
        <v/>
      </c>
      <c r="I47" s="150" t="str">
        <f t="shared" si="31"/>
        <v/>
      </c>
      <c r="J47" s="221" t="str">
        <f>IFERROR(I47*Intern!H$2,"")</f>
        <v/>
      </c>
      <c r="K47" s="167"/>
      <c r="L47" s="331" t="str">
        <f t="shared" si="32"/>
        <v/>
      </c>
      <c r="M47" s="150" t="str">
        <f>IFERROR(VLOOKUP(K47,'Mahlzeit-Übernachtung'!C:AA,5,FALSE),"")</f>
        <v/>
      </c>
      <c r="N47" s="151" t="str">
        <f t="shared" si="33"/>
        <v/>
      </c>
      <c r="O47" s="221" t="str">
        <f>IFERROR(N47*Intern!H$2,"")</f>
        <v/>
      </c>
      <c r="P47" s="168"/>
      <c r="Q47" s="169"/>
      <c r="R47" s="169"/>
      <c r="S47" s="169"/>
      <c r="T47" s="151" t="str">
        <f t="shared" si="37"/>
        <v>---</v>
      </c>
      <c r="U47" s="331" t="e">
        <f>VLOOKUP(TEXT(T47,"@"),'Mahlzeit-Übernachtung'!A$30:G$111,7,FALSE)</f>
        <v>#N/A</v>
      </c>
      <c r="V47" s="151" t="str">
        <f t="shared" si="34"/>
        <v/>
      </c>
      <c r="W47" s="220" t="str">
        <f>IFERROR(V47*Intern!H$2,"")</f>
        <v/>
      </c>
      <c r="X47" s="167"/>
      <c r="Y47" s="170"/>
      <c r="Z47" s="164"/>
      <c r="AA47" s="151" t="str">
        <f>IFERROR(VLOOKUP(X47,Mobilität!A:I,7,FALSE),"")</f>
        <v/>
      </c>
      <c r="AB47" s="151" t="str">
        <f t="shared" si="38"/>
        <v/>
      </c>
      <c r="AC47" s="220" t="str">
        <f>IFERROR(AB47*Intern!H$2,"")</f>
        <v/>
      </c>
      <c r="AD47" s="167"/>
      <c r="AE47" s="170"/>
      <c r="AF47" s="164"/>
      <c r="AG47" s="151" t="str">
        <f>IFERROR(VLOOKUP(AD47,Mobilität!A:I,7,FALSE),"")</f>
        <v/>
      </c>
      <c r="AH47" s="151" t="str">
        <f t="shared" si="11"/>
        <v/>
      </c>
      <c r="AI47" s="220" t="str">
        <f>IFERROR(AH47*Intern!H$2,"")</f>
        <v/>
      </c>
      <c r="AJ47" s="171"/>
      <c r="AK47" s="219">
        <f t="shared" si="12"/>
        <v>0</v>
      </c>
      <c r="AL47" s="206"/>
      <c r="AM47" s="151" t="str">
        <f>IFERROR(VLOOKUP(AJ47,Mobilität!A:I,7,FALSE),"")</f>
        <v/>
      </c>
      <c r="AN47" s="151" t="str">
        <f t="shared" si="13"/>
        <v/>
      </c>
      <c r="AO47" s="154" t="str">
        <f>IFERROR(AN47*Intern!H$2,"")</f>
        <v/>
      </c>
      <c r="AP47" s="171"/>
      <c r="AQ47" s="151">
        <f t="shared" si="14"/>
        <v>0</v>
      </c>
      <c r="AR47" s="209"/>
      <c r="AS47" s="151" t="str">
        <f>IFERROR(VLOOKUP(AP47,Mobilität!A:I,7,FALSE),"")</f>
        <v/>
      </c>
      <c r="AT47" s="151" t="str">
        <f t="shared" si="36"/>
        <v/>
      </c>
      <c r="AU47" s="154" t="str">
        <f>IFERROR(AT47*Intern!H$2,"")</f>
        <v/>
      </c>
      <c r="AV47" s="171"/>
      <c r="AW47" s="151">
        <f t="shared" si="15"/>
        <v>0</v>
      </c>
      <c r="AX47" s="206"/>
      <c r="AY47" s="151" t="str">
        <f>IFERROR(VLOOKUP(AV47,Mobilität!A:O,7,FALSE),"")</f>
        <v/>
      </c>
      <c r="AZ47" s="151" t="str">
        <f t="shared" si="16"/>
        <v/>
      </c>
      <c r="BA47" s="220" t="str">
        <f>IFERROR(AZ47*Intern!H$2,"")</f>
        <v/>
      </c>
      <c r="BB47" s="338"/>
      <c r="BC47" s="339"/>
      <c r="BD47" s="340"/>
      <c r="BE47" s="222">
        <f t="shared" si="17"/>
        <v>0</v>
      </c>
      <c r="BF47" s="223">
        <f>IFERROR(BE47*Intern!H$2,"")</f>
        <v>0</v>
      </c>
      <c r="BG47" s="210">
        <f t="shared" si="18"/>
        <v>0</v>
      </c>
      <c r="BH47" s="226">
        <f t="shared" si="19"/>
        <v>0</v>
      </c>
      <c r="BI47" s="363"/>
      <c r="BJ47" s="210" t="e">
        <f t="shared" si="20"/>
        <v>#DIV/0!</v>
      </c>
      <c r="BK47" s="227" t="e">
        <f t="shared" si="21"/>
        <v>#DIV/0!</v>
      </c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</row>
    <row r="48" spans="1:128" s="153" customFormat="1">
      <c r="A48" s="164"/>
      <c r="B48" s="165"/>
      <c r="C48" s="165"/>
      <c r="D48" s="149" t="str">
        <f t="shared" si="39"/>
        <v/>
      </c>
      <c r="E48" s="166"/>
      <c r="F48" s="167"/>
      <c r="G48" s="334" t="str">
        <f t="shared" si="30"/>
        <v/>
      </c>
      <c r="H48" s="150" t="str">
        <f>IFERROR(VLOOKUP(F48,'Mahlzeit-Übernachtung'!C:AA,5,FALSE),"")</f>
        <v/>
      </c>
      <c r="I48" s="150" t="str">
        <f t="shared" si="31"/>
        <v/>
      </c>
      <c r="J48" s="221" t="str">
        <f>IFERROR(I48*Intern!H$2,"")</f>
        <v/>
      </c>
      <c r="K48" s="167"/>
      <c r="L48" s="331" t="str">
        <f t="shared" si="32"/>
        <v/>
      </c>
      <c r="M48" s="150" t="str">
        <f>IFERROR(VLOOKUP(K48,'Mahlzeit-Übernachtung'!C:AA,5,FALSE),"")</f>
        <v/>
      </c>
      <c r="N48" s="151" t="str">
        <f t="shared" si="33"/>
        <v/>
      </c>
      <c r="O48" s="221" t="str">
        <f>IFERROR(N48*Intern!H$2,"")</f>
        <v/>
      </c>
      <c r="P48" s="168"/>
      <c r="Q48" s="169"/>
      <c r="R48" s="169"/>
      <c r="S48" s="169"/>
      <c r="T48" s="151" t="str">
        <f t="shared" si="37"/>
        <v>---</v>
      </c>
      <c r="U48" s="331" t="e">
        <f>VLOOKUP(TEXT(T48,"@"),'Mahlzeit-Übernachtung'!A$30:G$111,7,FALSE)</f>
        <v>#N/A</v>
      </c>
      <c r="V48" s="151" t="str">
        <f t="shared" si="34"/>
        <v/>
      </c>
      <c r="W48" s="220" t="str">
        <f>IFERROR(V48*Intern!H$2,"")</f>
        <v/>
      </c>
      <c r="X48" s="167"/>
      <c r="Y48" s="170"/>
      <c r="Z48" s="164"/>
      <c r="AA48" s="151" t="str">
        <f>IFERROR(VLOOKUP(X48,Mobilität!A:I,7,FALSE),"")</f>
        <v/>
      </c>
      <c r="AB48" s="151" t="str">
        <f t="shared" si="38"/>
        <v/>
      </c>
      <c r="AC48" s="220" t="str">
        <f>IFERROR(AB48*Intern!H$2,"")</f>
        <v/>
      </c>
      <c r="AD48" s="167"/>
      <c r="AE48" s="170"/>
      <c r="AF48" s="164"/>
      <c r="AG48" s="151" t="str">
        <f>IFERROR(VLOOKUP(AD48,Mobilität!A:I,7,FALSE),"")</f>
        <v/>
      </c>
      <c r="AH48" s="151" t="str">
        <f t="shared" si="11"/>
        <v/>
      </c>
      <c r="AI48" s="220" t="str">
        <f>IFERROR(AH48*Intern!H$2,"")</f>
        <v/>
      </c>
      <c r="AJ48" s="171"/>
      <c r="AK48" s="219">
        <f t="shared" si="12"/>
        <v>0</v>
      </c>
      <c r="AL48" s="206"/>
      <c r="AM48" s="151" t="str">
        <f>IFERROR(VLOOKUP(AJ48,Mobilität!A:I,7,FALSE),"")</f>
        <v/>
      </c>
      <c r="AN48" s="151" t="str">
        <f t="shared" si="13"/>
        <v/>
      </c>
      <c r="AO48" s="154" t="str">
        <f>IFERROR(AN48*Intern!H$2,"")</f>
        <v/>
      </c>
      <c r="AP48" s="171"/>
      <c r="AQ48" s="151">
        <f t="shared" si="14"/>
        <v>0</v>
      </c>
      <c r="AR48" s="209"/>
      <c r="AS48" s="151" t="str">
        <f>IFERROR(VLOOKUP(AP48,Mobilität!A:I,7,FALSE),"")</f>
        <v/>
      </c>
      <c r="AT48" s="151" t="str">
        <f t="shared" si="36"/>
        <v/>
      </c>
      <c r="AU48" s="154" t="str">
        <f>IFERROR(AT48*Intern!H$2,"")</f>
        <v/>
      </c>
      <c r="AV48" s="171"/>
      <c r="AW48" s="151">
        <f t="shared" si="15"/>
        <v>0</v>
      </c>
      <c r="AX48" s="206"/>
      <c r="AY48" s="151" t="str">
        <f>IFERROR(VLOOKUP(AV48,Mobilität!A:O,7,FALSE),"")</f>
        <v/>
      </c>
      <c r="AZ48" s="151" t="str">
        <f t="shared" si="16"/>
        <v/>
      </c>
      <c r="BA48" s="220" t="str">
        <f>IFERROR(AZ48*Intern!H$2,"")</f>
        <v/>
      </c>
      <c r="BB48" s="338"/>
      <c r="BC48" s="339"/>
      <c r="BD48" s="340"/>
      <c r="BE48" s="222">
        <f t="shared" si="17"/>
        <v>0</v>
      </c>
      <c r="BF48" s="223">
        <f>IFERROR(BE48*Intern!H$2,"")</f>
        <v>0</v>
      </c>
      <c r="BG48" s="210">
        <f t="shared" si="18"/>
        <v>0</v>
      </c>
      <c r="BH48" s="226">
        <f t="shared" si="19"/>
        <v>0</v>
      </c>
      <c r="BI48" s="363"/>
      <c r="BJ48" s="210" t="e">
        <f t="shared" si="20"/>
        <v>#DIV/0!</v>
      </c>
      <c r="BK48" s="227" t="e">
        <f t="shared" si="21"/>
        <v>#DIV/0!</v>
      </c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</row>
    <row r="49" spans="1:128" s="153" customFormat="1">
      <c r="A49" s="164"/>
      <c r="B49" s="165"/>
      <c r="C49" s="165"/>
      <c r="D49" s="149" t="str">
        <f t="shared" si="39"/>
        <v/>
      </c>
      <c r="E49" s="166"/>
      <c r="F49" s="167"/>
      <c r="G49" s="334" t="str">
        <f t="shared" si="30"/>
        <v/>
      </c>
      <c r="H49" s="150" t="str">
        <f>IFERROR(VLOOKUP(F49,'Mahlzeit-Übernachtung'!C:AA,5,FALSE),"")</f>
        <v/>
      </c>
      <c r="I49" s="150" t="str">
        <f t="shared" si="31"/>
        <v/>
      </c>
      <c r="J49" s="221" t="str">
        <f>IFERROR(I49*Intern!H$2,"")</f>
        <v/>
      </c>
      <c r="K49" s="167"/>
      <c r="L49" s="331" t="str">
        <f t="shared" si="32"/>
        <v/>
      </c>
      <c r="M49" s="150" t="str">
        <f>IFERROR(VLOOKUP(K49,'Mahlzeit-Übernachtung'!C:AA,5,FALSE),"")</f>
        <v/>
      </c>
      <c r="N49" s="151" t="str">
        <f t="shared" si="33"/>
        <v/>
      </c>
      <c r="O49" s="221" t="str">
        <f>IFERROR(N49*Intern!H$2,"")</f>
        <v/>
      </c>
      <c r="P49" s="168"/>
      <c r="Q49" s="169"/>
      <c r="R49" s="169"/>
      <c r="S49" s="169"/>
      <c r="T49" s="151" t="str">
        <f t="shared" si="37"/>
        <v>---</v>
      </c>
      <c r="U49" s="331" t="e">
        <f>VLOOKUP(TEXT(T49,"@"),'Mahlzeit-Übernachtung'!A$30:G$111,7,FALSE)</f>
        <v>#N/A</v>
      </c>
      <c r="V49" s="151" t="str">
        <f t="shared" si="34"/>
        <v/>
      </c>
      <c r="W49" s="220" t="str">
        <f>IFERROR(V49*Intern!H$2,"")</f>
        <v/>
      </c>
      <c r="X49" s="167"/>
      <c r="Y49" s="170"/>
      <c r="Z49" s="164"/>
      <c r="AA49" s="151" t="str">
        <f>IFERROR(VLOOKUP(X49,Mobilität!A:I,7,FALSE),"")</f>
        <v/>
      </c>
      <c r="AB49" s="151" t="str">
        <f t="shared" si="38"/>
        <v/>
      </c>
      <c r="AC49" s="220" t="str">
        <f>IFERROR(AB49*Intern!H$2,"")</f>
        <v/>
      </c>
      <c r="AD49" s="167"/>
      <c r="AE49" s="170"/>
      <c r="AF49" s="164"/>
      <c r="AG49" s="151" t="str">
        <f>IFERROR(VLOOKUP(AD49,Mobilität!A:I,7,FALSE),"")</f>
        <v/>
      </c>
      <c r="AH49" s="151" t="str">
        <f t="shared" si="11"/>
        <v/>
      </c>
      <c r="AI49" s="220" t="str">
        <f>IFERROR(AH49*Intern!H$2,"")</f>
        <v/>
      </c>
      <c r="AJ49" s="171"/>
      <c r="AK49" s="219">
        <f t="shared" si="12"/>
        <v>0</v>
      </c>
      <c r="AL49" s="206"/>
      <c r="AM49" s="151" t="str">
        <f>IFERROR(VLOOKUP(AJ49,Mobilität!A:I,7,FALSE),"")</f>
        <v/>
      </c>
      <c r="AN49" s="151" t="str">
        <f t="shared" si="13"/>
        <v/>
      </c>
      <c r="AO49" s="154" t="str">
        <f>IFERROR(AN49*Intern!H$2,"")</f>
        <v/>
      </c>
      <c r="AP49" s="171"/>
      <c r="AQ49" s="151">
        <f t="shared" si="14"/>
        <v>0</v>
      </c>
      <c r="AR49" s="209"/>
      <c r="AS49" s="151" t="str">
        <f>IFERROR(VLOOKUP(AP49,Mobilität!A:I,7,FALSE),"")</f>
        <v/>
      </c>
      <c r="AT49" s="151" t="str">
        <f t="shared" si="36"/>
        <v/>
      </c>
      <c r="AU49" s="154" t="str">
        <f>IFERROR(AT49*Intern!H$2,"")</f>
        <v/>
      </c>
      <c r="AV49" s="171"/>
      <c r="AW49" s="151">
        <f t="shared" si="15"/>
        <v>0</v>
      </c>
      <c r="AX49" s="206"/>
      <c r="AY49" s="151" t="str">
        <f>IFERROR(VLOOKUP(AV49,Mobilität!A:O,7,FALSE),"")</f>
        <v/>
      </c>
      <c r="AZ49" s="151" t="str">
        <f t="shared" si="16"/>
        <v/>
      </c>
      <c r="BA49" s="220" t="str">
        <f>IFERROR(AZ49*Intern!H$2,"")</f>
        <v/>
      </c>
      <c r="BB49" s="338"/>
      <c r="BC49" s="339"/>
      <c r="BD49" s="340"/>
      <c r="BE49" s="222">
        <f t="shared" si="17"/>
        <v>0</v>
      </c>
      <c r="BF49" s="223">
        <f>IFERROR(BE49*Intern!H$2,"")</f>
        <v>0</v>
      </c>
      <c r="BG49" s="210">
        <f t="shared" si="18"/>
        <v>0</v>
      </c>
      <c r="BH49" s="226">
        <f t="shared" si="19"/>
        <v>0</v>
      </c>
      <c r="BI49" s="363"/>
      <c r="BJ49" s="210" t="e">
        <f t="shared" si="20"/>
        <v>#DIV/0!</v>
      </c>
      <c r="BK49" s="227" t="e">
        <f t="shared" si="21"/>
        <v>#DIV/0!</v>
      </c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</row>
    <row r="50" spans="1:128" s="153" customFormat="1">
      <c r="A50" s="164"/>
      <c r="B50" s="165"/>
      <c r="C50" s="165"/>
      <c r="D50" s="149" t="str">
        <f t="shared" si="39"/>
        <v/>
      </c>
      <c r="E50" s="166"/>
      <c r="F50" s="167"/>
      <c r="G50" s="334" t="str">
        <f t="shared" si="30"/>
        <v/>
      </c>
      <c r="H50" s="150" t="str">
        <f>IFERROR(VLOOKUP(F50,'Mahlzeit-Übernachtung'!C:AA,5,FALSE),"")</f>
        <v/>
      </c>
      <c r="I50" s="150" t="str">
        <f t="shared" si="31"/>
        <v/>
      </c>
      <c r="J50" s="221" t="str">
        <f>IFERROR(I50*Intern!H$2,"")</f>
        <v/>
      </c>
      <c r="K50" s="167"/>
      <c r="L50" s="331" t="str">
        <f t="shared" si="32"/>
        <v/>
      </c>
      <c r="M50" s="150" t="str">
        <f>IFERROR(VLOOKUP(K50,'Mahlzeit-Übernachtung'!C:AA,5,FALSE),"")</f>
        <v/>
      </c>
      <c r="N50" s="151" t="str">
        <f t="shared" si="33"/>
        <v/>
      </c>
      <c r="O50" s="221" t="str">
        <f>IFERROR(N50*Intern!H$2,"")</f>
        <v/>
      </c>
      <c r="P50" s="168"/>
      <c r="Q50" s="169"/>
      <c r="R50" s="169"/>
      <c r="S50" s="169"/>
      <c r="T50" s="151" t="str">
        <f t="shared" si="37"/>
        <v>---</v>
      </c>
      <c r="U50" s="331" t="e">
        <f>VLOOKUP(TEXT(T50,"@"),'Mahlzeit-Übernachtung'!A$30:G$111,7,FALSE)</f>
        <v>#N/A</v>
      </c>
      <c r="V50" s="151" t="str">
        <f t="shared" si="34"/>
        <v/>
      </c>
      <c r="W50" s="220" t="str">
        <f>IFERROR(V50*Intern!H$2,"")</f>
        <v/>
      </c>
      <c r="X50" s="167"/>
      <c r="Y50" s="170"/>
      <c r="Z50" s="164"/>
      <c r="AA50" s="151" t="str">
        <f>IFERROR(VLOOKUP(X50,Mobilität!A:I,7,FALSE),"")</f>
        <v/>
      </c>
      <c r="AB50" s="151" t="str">
        <f t="shared" si="38"/>
        <v/>
      </c>
      <c r="AC50" s="220" t="str">
        <f>IFERROR(AB50*Intern!H$2,"")</f>
        <v/>
      </c>
      <c r="AD50" s="167"/>
      <c r="AE50" s="170"/>
      <c r="AF50" s="164"/>
      <c r="AG50" s="151" t="str">
        <f>IFERROR(VLOOKUP(AD50,Mobilität!A:I,7,FALSE),"")</f>
        <v/>
      </c>
      <c r="AH50" s="151" t="str">
        <f t="shared" si="11"/>
        <v/>
      </c>
      <c r="AI50" s="220" t="str">
        <f>IFERROR(AH50*Intern!H$2,"")</f>
        <v/>
      </c>
      <c r="AJ50" s="171"/>
      <c r="AK50" s="219">
        <f t="shared" si="12"/>
        <v>0</v>
      </c>
      <c r="AL50" s="206"/>
      <c r="AM50" s="151" t="str">
        <f>IFERROR(VLOOKUP(AJ50,Mobilität!A:I,7,FALSE),"")</f>
        <v/>
      </c>
      <c r="AN50" s="151" t="str">
        <f t="shared" si="13"/>
        <v/>
      </c>
      <c r="AO50" s="154" t="str">
        <f>IFERROR(AN50*Intern!H$2,"")</f>
        <v/>
      </c>
      <c r="AP50" s="171"/>
      <c r="AQ50" s="151">
        <f t="shared" si="14"/>
        <v>0</v>
      </c>
      <c r="AR50" s="209"/>
      <c r="AS50" s="151" t="str">
        <f>IFERROR(VLOOKUP(AP50,Mobilität!A:I,7,FALSE),"")</f>
        <v/>
      </c>
      <c r="AT50" s="151" t="str">
        <f t="shared" si="36"/>
        <v/>
      </c>
      <c r="AU50" s="154" t="str">
        <f>IFERROR(AT50*Intern!H$2,"")</f>
        <v/>
      </c>
      <c r="AV50" s="171"/>
      <c r="AW50" s="151">
        <f t="shared" si="15"/>
        <v>0</v>
      </c>
      <c r="AX50" s="206"/>
      <c r="AY50" s="151" t="str">
        <f>IFERROR(VLOOKUP(AV50,Mobilität!A:O,7,FALSE),"")</f>
        <v/>
      </c>
      <c r="AZ50" s="151" t="str">
        <f t="shared" si="16"/>
        <v/>
      </c>
      <c r="BA50" s="220" t="str">
        <f>IFERROR(AZ50*Intern!H$2,"")</f>
        <v/>
      </c>
      <c r="BB50" s="338"/>
      <c r="BC50" s="339"/>
      <c r="BD50" s="340"/>
      <c r="BE50" s="222">
        <f t="shared" si="17"/>
        <v>0</v>
      </c>
      <c r="BF50" s="223">
        <f>IFERROR(BE50*Intern!H$2,"")</f>
        <v>0</v>
      </c>
      <c r="BG50" s="210">
        <f t="shared" si="18"/>
        <v>0</v>
      </c>
      <c r="BH50" s="226">
        <f t="shared" si="19"/>
        <v>0</v>
      </c>
      <c r="BI50" s="363"/>
      <c r="BJ50" s="210" t="e">
        <f t="shared" si="20"/>
        <v>#DIV/0!</v>
      </c>
      <c r="BK50" s="227" t="e">
        <f t="shared" si="21"/>
        <v>#DIV/0!</v>
      </c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</row>
    <row r="51" spans="1:128" s="153" customFormat="1">
      <c r="A51" s="164"/>
      <c r="B51" s="165"/>
      <c r="C51" s="165"/>
      <c r="D51" s="149" t="str">
        <f t="shared" si="39"/>
        <v/>
      </c>
      <c r="E51" s="166"/>
      <c r="F51" s="167"/>
      <c r="G51" s="334" t="str">
        <f t="shared" si="30"/>
        <v/>
      </c>
      <c r="H51" s="150" t="str">
        <f>IFERROR(VLOOKUP(F51,'Mahlzeit-Übernachtung'!C:AA,5,FALSE),"")</f>
        <v/>
      </c>
      <c r="I51" s="150" t="str">
        <f t="shared" si="31"/>
        <v/>
      </c>
      <c r="J51" s="221" t="str">
        <f>IFERROR(I51*Intern!H$2,"")</f>
        <v/>
      </c>
      <c r="K51" s="167"/>
      <c r="L51" s="331" t="str">
        <f t="shared" si="32"/>
        <v/>
      </c>
      <c r="M51" s="150" t="str">
        <f>IFERROR(VLOOKUP(K51,'Mahlzeit-Übernachtung'!C:AA,5,FALSE),"")</f>
        <v/>
      </c>
      <c r="N51" s="151" t="str">
        <f t="shared" si="33"/>
        <v/>
      </c>
      <c r="O51" s="221" t="str">
        <f>IFERROR(N51*Intern!H$2,"")</f>
        <v/>
      </c>
      <c r="P51" s="168"/>
      <c r="Q51" s="169"/>
      <c r="R51" s="169"/>
      <c r="S51" s="169"/>
      <c r="T51" s="151" t="str">
        <f t="shared" si="37"/>
        <v>---</v>
      </c>
      <c r="U51" s="331" t="e">
        <f>VLOOKUP(TEXT(T51,"@"),'Mahlzeit-Übernachtung'!A$30:G$111,7,FALSE)</f>
        <v>#N/A</v>
      </c>
      <c r="V51" s="151" t="str">
        <f t="shared" si="34"/>
        <v/>
      </c>
      <c r="W51" s="220" t="str">
        <f>IFERROR(V51*Intern!H$2,"")</f>
        <v/>
      </c>
      <c r="X51" s="167"/>
      <c r="Y51" s="170"/>
      <c r="Z51" s="164"/>
      <c r="AA51" s="151" t="str">
        <f>IFERROR(VLOOKUP(X51,Mobilität!A:I,7,FALSE),"")</f>
        <v/>
      </c>
      <c r="AB51" s="151" t="str">
        <f t="shared" si="38"/>
        <v/>
      </c>
      <c r="AC51" s="220" t="str">
        <f>IFERROR(AB51*Intern!H$2,"")</f>
        <v/>
      </c>
      <c r="AD51" s="167"/>
      <c r="AE51" s="170"/>
      <c r="AF51" s="164"/>
      <c r="AG51" s="151" t="str">
        <f>IFERROR(VLOOKUP(AD51,Mobilität!A:I,7,FALSE),"")</f>
        <v/>
      </c>
      <c r="AH51" s="151" t="str">
        <f t="shared" si="11"/>
        <v/>
      </c>
      <c r="AI51" s="220" t="str">
        <f>IFERROR(AH51*Intern!H$2,"")</f>
        <v/>
      </c>
      <c r="AJ51" s="171"/>
      <c r="AK51" s="219">
        <f t="shared" si="12"/>
        <v>0</v>
      </c>
      <c r="AL51" s="206"/>
      <c r="AM51" s="151" t="str">
        <f>IFERROR(VLOOKUP(AJ51,Mobilität!A:I,7,FALSE),"")</f>
        <v/>
      </c>
      <c r="AN51" s="151" t="str">
        <f t="shared" si="13"/>
        <v/>
      </c>
      <c r="AO51" s="154" t="str">
        <f>IFERROR(AN51*Intern!H$2,"")</f>
        <v/>
      </c>
      <c r="AP51" s="171"/>
      <c r="AQ51" s="151">
        <f t="shared" si="14"/>
        <v>0</v>
      </c>
      <c r="AR51" s="209"/>
      <c r="AS51" s="151" t="str">
        <f>IFERROR(VLOOKUP(AP51,Mobilität!A:I,7,FALSE),"")</f>
        <v/>
      </c>
      <c r="AT51" s="151" t="str">
        <f t="shared" si="36"/>
        <v/>
      </c>
      <c r="AU51" s="154" t="str">
        <f>IFERROR(AT51*Intern!H$2,"")</f>
        <v/>
      </c>
      <c r="AV51" s="171"/>
      <c r="AW51" s="151">
        <f t="shared" si="15"/>
        <v>0</v>
      </c>
      <c r="AX51" s="206"/>
      <c r="AY51" s="151" t="str">
        <f>IFERROR(VLOOKUP(AV51,Mobilität!A:O,7,FALSE),"")</f>
        <v/>
      </c>
      <c r="AZ51" s="151" t="str">
        <f t="shared" si="16"/>
        <v/>
      </c>
      <c r="BA51" s="220" t="str">
        <f>IFERROR(AZ51*Intern!H$2,"")</f>
        <v/>
      </c>
      <c r="BB51" s="338"/>
      <c r="BC51" s="339"/>
      <c r="BD51" s="340"/>
      <c r="BE51" s="222">
        <f t="shared" si="17"/>
        <v>0</v>
      </c>
      <c r="BF51" s="223">
        <f>IFERROR(BE51*Intern!H$2,"")</f>
        <v>0</v>
      </c>
      <c r="BG51" s="210">
        <f t="shared" si="18"/>
        <v>0</v>
      </c>
      <c r="BH51" s="226">
        <f t="shared" si="19"/>
        <v>0</v>
      </c>
      <c r="BI51" s="363"/>
      <c r="BJ51" s="210" t="e">
        <f t="shared" si="20"/>
        <v>#DIV/0!</v>
      </c>
      <c r="BK51" s="227" t="e">
        <f t="shared" si="21"/>
        <v>#DIV/0!</v>
      </c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</row>
    <row r="52" spans="1:128" s="153" customFormat="1">
      <c r="A52" s="164"/>
      <c r="B52" s="165"/>
      <c r="C52" s="165"/>
      <c r="D52" s="149" t="str">
        <f t="shared" si="39"/>
        <v/>
      </c>
      <c r="E52" s="166"/>
      <c r="F52" s="167"/>
      <c r="G52" s="334" t="str">
        <f t="shared" si="30"/>
        <v/>
      </c>
      <c r="H52" s="150" t="str">
        <f>IFERROR(VLOOKUP(F52,'Mahlzeit-Übernachtung'!C:AA,5,FALSE),"")</f>
        <v/>
      </c>
      <c r="I52" s="150" t="str">
        <f t="shared" si="31"/>
        <v/>
      </c>
      <c r="J52" s="221" t="str">
        <f>IFERROR(I52*Intern!H$2,"")</f>
        <v/>
      </c>
      <c r="K52" s="167"/>
      <c r="L52" s="331" t="str">
        <f t="shared" si="32"/>
        <v/>
      </c>
      <c r="M52" s="150" t="str">
        <f>IFERROR(VLOOKUP(K52,'Mahlzeit-Übernachtung'!C:AA,5,FALSE),"")</f>
        <v/>
      </c>
      <c r="N52" s="151" t="str">
        <f t="shared" si="33"/>
        <v/>
      </c>
      <c r="O52" s="221" t="str">
        <f>IFERROR(N52*Intern!H$2,"")</f>
        <v/>
      </c>
      <c r="P52" s="168"/>
      <c r="Q52" s="169"/>
      <c r="R52" s="169"/>
      <c r="S52" s="169"/>
      <c r="T52" s="151" t="str">
        <f t="shared" si="37"/>
        <v>---</v>
      </c>
      <c r="U52" s="331" t="e">
        <f>VLOOKUP(TEXT(T52,"@"),'Mahlzeit-Übernachtung'!A$30:G$111,7,FALSE)</f>
        <v>#N/A</v>
      </c>
      <c r="V52" s="151" t="str">
        <f t="shared" si="34"/>
        <v/>
      </c>
      <c r="W52" s="220" t="str">
        <f>IFERROR(V52*Intern!H$2,"")</f>
        <v/>
      </c>
      <c r="X52" s="167"/>
      <c r="Y52" s="170"/>
      <c r="Z52" s="164"/>
      <c r="AA52" s="151" t="str">
        <f>IFERROR(VLOOKUP(X52,Mobilität!A:I,7,FALSE),"")</f>
        <v/>
      </c>
      <c r="AB52" s="151" t="str">
        <f t="shared" si="38"/>
        <v/>
      </c>
      <c r="AC52" s="220" t="str">
        <f>IFERROR(AB52*Intern!H$2,"")</f>
        <v/>
      </c>
      <c r="AD52" s="167"/>
      <c r="AE52" s="170"/>
      <c r="AF52" s="164"/>
      <c r="AG52" s="151" t="str">
        <f>IFERROR(VLOOKUP(AD52,Mobilität!A:I,7,FALSE),"")</f>
        <v/>
      </c>
      <c r="AH52" s="151" t="str">
        <f t="shared" si="11"/>
        <v/>
      </c>
      <c r="AI52" s="220" t="str">
        <f>IFERROR(AH52*Intern!H$2,"")</f>
        <v/>
      </c>
      <c r="AJ52" s="171"/>
      <c r="AK52" s="219">
        <f t="shared" si="12"/>
        <v>0</v>
      </c>
      <c r="AL52" s="206"/>
      <c r="AM52" s="151" t="str">
        <f>IFERROR(VLOOKUP(AJ52,Mobilität!A:I,7,FALSE),"")</f>
        <v/>
      </c>
      <c r="AN52" s="151" t="str">
        <f t="shared" si="13"/>
        <v/>
      </c>
      <c r="AO52" s="154" t="str">
        <f>IFERROR(AN52*Intern!H$2,"")</f>
        <v/>
      </c>
      <c r="AP52" s="171"/>
      <c r="AQ52" s="151">
        <f t="shared" si="14"/>
        <v>0</v>
      </c>
      <c r="AR52" s="209"/>
      <c r="AS52" s="151" t="str">
        <f>IFERROR(VLOOKUP(AP52,Mobilität!A:I,7,FALSE),"")</f>
        <v/>
      </c>
      <c r="AT52" s="151" t="str">
        <f t="shared" si="36"/>
        <v/>
      </c>
      <c r="AU52" s="154" t="str">
        <f>IFERROR(AT52*Intern!H$2,"")</f>
        <v/>
      </c>
      <c r="AV52" s="171"/>
      <c r="AW52" s="151">
        <f t="shared" si="15"/>
        <v>0</v>
      </c>
      <c r="AX52" s="206"/>
      <c r="AY52" s="151" t="str">
        <f>IFERROR(VLOOKUP(AV52,Mobilität!A:O,7,FALSE),"")</f>
        <v/>
      </c>
      <c r="AZ52" s="151" t="str">
        <f t="shared" si="16"/>
        <v/>
      </c>
      <c r="BA52" s="220" t="str">
        <f>IFERROR(AZ52*Intern!H$2,"")</f>
        <v/>
      </c>
      <c r="BB52" s="338"/>
      <c r="BC52" s="339"/>
      <c r="BD52" s="340"/>
      <c r="BE52" s="222">
        <f t="shared" si="17"/>
        <v>0</v>
      </c>
      <c r="BF52" s="223">
        <f>IFERROR(BE52*Intern!H$2,"")</f>
        <v>0</v>
      </c>
      <c r="BG52" s="210">
        <f t="shared" si="18"/>
        <v>0</v>
      </c>
      <c r="BH52" s="226">
        <f t="shared" si="19"/>
        <v>0</v>
      </c>
      <c r="BI52" s="363"/>
      <c r="BJ52" s="210" t="e">
        <f t="shared" si="20"/>
        <v>#DIV/0!</v>
      </c>
      <c r="BK52" s="227" t="e">
        <f t="shared" si="21"/>
        <v>#DIV/0!</v>
      </c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</row>
    <row r="53" spans="1:128" s="153" customFormat="1">
      <c r="A53" s="164"/>
      <c r="B53" s="165"/>
      <c r="C53" s="165"/>
      <c r="D53" s="149" t="str">
        <f t="shared" si="39"/>
        <v/>
      </c>
      <c r="E53" s="166"/>
      <c r="F53" s="167"/>
      <c r="G53" s="334" t="str">
        <f t="shared" si="30"/>
        <v/>
      </c>
      <c r="H53" s="150" t="str">
        <f>IFERROR(VLOOKUP(F53,'Mahlzeit-Übernachtung'!C:AA,5,FALSE),"")</f>
        <v/>
      </c>
      <c r="I53" s="150" t="str">
        <f t="shared" si="31"/>
        <v/>
      </c>
      <c r="J53" s="221" t="str">
        <f>IFERROR(I53*Intern!H$2,"")</f>
        <v/>
      </c>
      <c r="K53" s="167"/>
      <c r="L53" s="331" t="str">
        <f t="shared" si="32"/>
        <v/>
      </c>
      <c r="M53" s="150" t="str">
        <f>IFERROR(VLOOKUP(K53,'Mahlzeit-Übernachtung'!C:AA,5,FALSE),"")</f>
        <v/>
      </c>
      <c r="N53" s="151" t="str">
        <f t="shared" si="33"/>
        <v/>
      </c>
      <c r="O53" s="221" t="str">
        <f>IFERROR(N53*Intern!H$2,"")</f>
        <v/>
      </c>
      <c r="P53" s="168"/>
      <c r="Q53" s="169"/>
      <c r="R53" s="169"/>
      <c r="S53" s="169"/>
      <c r="T53" s="151" t="str">
        <f t="shared" si="37"/>
        <v>---</v>
      </c>
      <c r="U53" s="331" t="e">
        <f>VLOOKUP(TEXT(T53,"@"),'Mahlzeit-Übernachtung'!A$30:G$111,7,FALSE)</f>
        <v>#N/A</v>
      </c>
      <c r="V53" s="151" t="str">
        <f t="shared" si="34"/>
        <v/>
      </c>
      <c r="W53" s="220" t="str">
        <f>IFERROR(V53*Intern!H$2,"")</f>
        <v/>
      </c>
      <c r="X53" s="167"/>
      <c r="Y53" s="170"/>
      <c r="Z53" s="164"/>
      <c r="AA53" s="151" t="str">
        <f>IFERROR(VLOOKUP(X53,Mobilität!A:I,7,FALSE),"")</f>
        <v/>
      </c>
      <c r="AB53" s="151" t="str">
        <f t="shared" si="38"/>
        <v/>
      </c>
      <c r="AC53" s="220" t="str">
        <f>IFERROR(AB53*Intern!H$2,"")</f>
        <v/>
      </c>
      <c r="AD53" s="167"/>
      <c r="AE53" s="170"/>
      <c r="AF53" s="164"/>
      <c r="AG53" s="151" t="str">
        <f>IFERROR(VLOOKUP(AD53,Mobilität!A:I,7,FALSE),"")</f>
        <v/>
      </c>
      <c r="AH53" s="151" t="str">
        <f t="shared" si="11"/>
        <v/>
      </c>
      <c r="AI53" s="220" t="str">
        <f>IFERROR(AH53*Intern!H$2,"")</f>
        <v/>
      </c>
      <c r="AJ53" s="171"/>
      <c r="AK53" s="219">
        <f t="shared" si="12"/>
        <v>0</v>
      </c>
      <c r="AL53" s="206"/>
      <c r="AM53" s="151" t="str">
        <f>IFERROR(VLOOKUP(AJ53,Mobilität!A:I,7,FALSE),"")</f>
        <v/>
      </c>
      <c r="AN53" s="151" t="str">
        <f t="shared" si="13"/>
        <v/>
      </c>
      <c r="AO53" s="154" t="str">
        <f>IFERROR(AN53*Intern!H$2,"")</f>
        <v/>
      </c>
      <c r="AP53" s="171"/>
      <c r="AQ53" s="151">
        <f t="shared" si="14"/>
        <v>0</v>
      </c>
      <c r="AR53" s="209"/>
      <c r="AS53" s="151" t="str">
        <f>IFERROR(VLOOKUP(AP53,Mobilität!A:I,7,FALSE),"")</f>
        <v/>
      </c>
      <c r="AT53" s="151" t="str">
        <f t="shared" si="36"/>
        <v/>
      </c>
      <c r="AU53" s="154" t="str">
        <f>IFERROR(AT53*Intern!H$2,"")</f>
        <v/>
      </c>
      <c r="AV53" s="171"/>
      <c r="AW53" s="151">
        <f t="shared" si="15"/>
        <v>0</v>
      </c>
      <c r="AX53" s="206"/>
      <c r="AY53" s="151" t="str">
        <f>IFERROR(VLOOKUP(AV53,Mobilität!A:O,7,FALSE),"")</f>
        <v/>
      </c>
      <c r="AZ53" s="151" t="str">
        <f t="shared" si="16"/>
        <v/>
      </c>
      <c r="BA53" s="220" t="str">
        <f>IFERROR(AZ53*Intern!H$2,"")</f>
        <v/>
      </c>
      <c r="BB53" s="338"/>
      <c r="BC53" s="339"/>
      <c r="BD53" s="340"/>
      <c r="BE53" s="222">
        <f t="shared" si="17"/>
        <v>0</v>
      </c>
      <c r="BF53" s="223">
        <f>IFERROR(BE53*Intern!H$2,"")</f>
        <v>0</v>
      </c>
      <c r="BG53" s="210">
        <f t="shared" si="18"/>
        <v>0</v>
      </c>
      <c r="BH53" s="226">
        <f t="shared" si="19"/>
        <v>0</v>
      </c>
      <c r="BI53" s="363"/>
      <c r="BJ53" s="210" t="e">
        <f t="shared" si="20"/>
        <v>#DIV/0!</v>
      </c>
      <c r="BK53" s="227" t="e">
        <f t="shared" si="21"/>
        <v>#DIV/0!</v>
      </c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</row>
    <row r="54" spans="1:128" s="153" customFormat="1">
      <c r="A54" s="164"/>
      <c r="B54" s="165"/>
      <c r="C54" s="165"/>
      <c r="D54" s="149" t="str">
        <f t="shared" si="39"/>
        <v/>
      </c>
      <c r="E54" s="166"/>
      <c r="F54" s="167"/>
      <c r="G54" s="334" t="str">
        <f t="shared" si="30"/>
        <v/>
      </c>
      <c r="H54" s="150" t="str">
        <f>IFERROR(VLOOKUP(F54,'Mahlzeit-Übernachtung'!C:AA,5,FALSE),"")</f>
        <v/>
      </c>
      <c r="I54" s="150" t="str">
        <f t="shared" si="31"/>
        <v/>
      </c>
      <c r="J54" s="221" t="str">
        <f>IFERROR(I54*Intern!H$2,"")</f>
        <v/>
      </c>
      <c r="K54" s="167"/>
      <c r="L54" s="331" t="str">
        <f t="shared" si="32"/>
        <v/>
      </c>
      <c r="M54" s="150" t="str">
        <f>IFERROR(VLOOKUP(K54,'Mahlzeit-Übernachtung'!C:AA,5,FALSE),"")</f>
        <v/>
      </c>
      <c r="N54" s="151" t="str">
        <f t="shared" si="33"/>
        <v/>
      </c>
      <c r="O54" s="221" t="str">
        <f>IFERROR(N54*Intern!H$2,"")</f>
        <v/>
      </c>
      <c r="P54" s="168"/>
      <c r="Q54" s="169"/>
      <c r="R54" s="169"/>
      <c r="S54" s="169"/>
      <c r="T54" s="151" t="str">
        <f t="shared" si="37"/>
        <v>---</v>
      </c>
      <c r="U54" s="331" t="e">
        <f>VLOOKUP(TEXT(T54,"@"),'Mahlzeit-Übernachtung'!A$30:G$111,7,FALSE)</f>
        <v>#N/A</v>
      </c>
      <c r="V54" s="151" t="str">
        <f t="shared" si="34"/>
        <v/>
      </c>
      <c r="W54" s="220" t="str">
        <f>IFERROR(V54*Intern!H$2,"")</f>
        <v/>
      </c>
      <c r="X54" s="167"/>
      <c r="Y54" s="170"/>
      <c r="Z54" s="164"/>
      <c r="AA54" s="151" t="str">
        <f>IFERROR(VLOOKUP(X54,Mobilität!A:I,7,FALSE),"")</f>
        <v/>
      </c>
      <c r="AB54" s="151" t="str">
        <f t="shared" si="38"/>
        <v/>
      </c>
      <c r="AC54" s="220" t="str">
        <f>IFERROR(AB54*Intern!H$2,"")</f>
        <v/>
      </c>
      <c r="AD54" s="167"/>
      <c r="AE54" s="170"/>
      <c r="AF54" s="164"/>
      <c r="AG54" s="151" t="str">
        <f>IFERROR(VLOOKUP(AD54,Mobilität!A:I,7,FALSE),"")</f>
        <v/>
      </c>
      <c r="AH54" s="151" t="str">
        <f t="shared" si="11"/>
        <v/>
      </c>
      <c r="AI54" s="220" t="str">
        <f>IFERROR(AH54*Intern!H$2,"")</f>
        <v/>
      </c>
      <c r="AJ54" s="171"/>
      <c r="AK54" s="219">
        <f t="shared" si="12"/>
        <v>0</v>
      </c>
      <c r="AL54" s="206"/>
      <c r="AM54" s="151" t="str">
        <f>IFERROR(VLOOKUP(AJ54,Mobilität!A:I,7,FALSE),"")</f>
        <v/>
      </c>
      <c r="AN54" s="151" t="str">
        <f t="shared" si="13"/>
        <v/>
      </c>
      <c r="AO54" s="154" t="str">
        <f>IFERROR(AN54*Intern!H$2,"")</f>
        <v/>
      </c>
      <c r="AP54" s="171"/>
      <c r="AQ54" s="151">
        <f t="shared" si="14"/>
        <v>0</v>
      </c>
      <c r="AR54" s="209"/>
      <c r="AS54" s="151" t="str">
        <f>IFERROR(VLOOKUP(AP54,Mobilität!A:I,7,FALSE),"")</f>
        <v/>
      </c>
      <c r="AT54" s="151" t="str">
        <f t="shared" si="36"/>
        <v/>
      </c>
      <c r="AU54" s="154" t="str">
        <f>IFERROR(AT54*Intern!H$2,"")</f>
        <v/>
      </c>
      <c r="AV54" s="171"/>
      <c r="AW54" s="151">
        <f t="shared" si="15"/>
        <v>0</v>
      </c>
      <c r="AX54" s="206"/>
      <c r="AY54" s="151" t="str">
        <f>IFERROR(VLOOKUP(AV54,Mobilität!A:O,7,FALSE),"")</f>
        <v/>
      </c>
      <c r="AZ54" s="151" t="str">
        <f t="shared" si="16"/>
        <v/>
      </c>
      <c r="BA54" s="220" t="str">
        <f>IFERROR(AZ54*Intern!H$2,"")</f>
        <v/>
      </c>
      <c r="BB54" s="338"/>
      <c r="BC54" s="339"/>
      <c r="BD54" s="340"/>
      <c r="BE54" s="222">
        <f t="shared" si="17"/>
        <v>0</v>
      </c>
      <c r="BF54" s="223">
        <f>IFERROR(BE54*Intern!H$2,"")</f>
        <v>0</v>
      </c>
      <c r="BG54" s="210">
        <f t="shared" si="18"/>
        <v>0</v>
      </c>
      <c r="BH54" s="226">
        <f t="shared" si="19"/>
        <v>0</v>
      </c>
      <c r="BI54" s="363"/>
      <c r="BJ54" s="210" t="e">
        <f t="shared" si="20"/>
        <v>#DIV/0!</v>
      </c>
      <c r="BK54" s="227" t="e">
        <f t="shared" si="21"/>
        <v>#DIV/0!</v>
      </c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</row>
    <row r="55" spans="1:128" s="153" customFormat="1">
      <c r="A55" s="164"/>
      <c r="B55" s="165"/>
      <c r="C55" s="165"/>
      <c r="D55" s="149" t="str">
        <f t="shared" si="39"/>
        <v/>
      </c>
      <c r="E55" s="166"/>
      <c r="F55" s="167"/>
      <c r="G55" s="334" t="str">
        <f t="shared" si="30"/>
        <v/>
      </c>
      <c r="H55" s="150" t="str">
        <f>IFERROR(VLOOKUP(F55,'Mahlzeit-Übernachtung'!C:AA,5,FALSE),"")</f>
        <v/>
      </c>
      <c r="I55" s="150" t="str">
        <f t="shared" si="31"/>
        <v/>
      </c>
      <c r="J55" s="221" t="str">
        <f>IFERROR(I55*Intern!H$2,"")</f>
        <v/>
      </c>
      <c r="K55" s="167"/>
      <c r="L55" s="331" t="str">
        <f t="shared" si="32"/>
        <v/>
      </c>
      <c r="M55" s="150" t="str">
        <f>IFERROR(VLOOKUP(K55,'Mahlzeit-Übernachtung'!C:AA,5,FALSE),"")</f>
        <v/>
      </c>
      <c r="N55" s="151" t="str">
        <f t="shared" si="33"/>
        <v/>
      </c>
      <c r="O55" s="221" t="str">
        <f>IFERROR(N55*Intern!H$2,"")</f>
        <v/>
      </c>
      <c r="P55" s="168"/>
      <c r="Q55" s="169"/>
      <c r="R55" s="169"/>
      <c r="S55" s="169"/>
      <c r="T55" s="151" t="str">
        <f t="shared" si="37"/>
        <v>---</v>
      </c>
      <c r="U55" s="331" t="e">
        <f>VLOOKUP(TEXT(T55,"@"),'Mahlzeit-Übernachtung'!A$30:G$111,7,FALSE)</f>
        <v>#N/A</v>
      </c>
      <c r="V55" s="151" t="str">
        <f t="shared" si="34"/>
        <v/>
      </c>
      <c r="W55" s="220" t="str">
        <f>IFERROR(V55*Intern!H$2,"")</f>
        <v/>
      </c>
      <c r="X55" s="167"/>
      <c r="Y55" s="170"/>
      <c r="Z55" s="164"/>
      <c r="AA55" s="151" t="str">
        <f>IFERROR(VLOOKUP(X55,Mobilität!A:I,7,FALSE),"")</f>
        <v/>
      </c>
      <c r="AB55" s="151" t="str">
        <f t="shared" si="38"/>
        <v/>
      </c>
      <c r="AC55" s="220" t="str">
        <f>IFERROR(AB55*Intern!H$2,"")</f>
        <v/>
      </c>
      <c r="AD55" s="167"/>
      <c r="AE55" s="170"/>
      <c r="AF55" s="164"/>
      <c r="AG55" s="151" t="str">
        <f>IFERROR(VLOOKUP(AD55,Mobilität!A:I,7,FALSE),"")</f>
        <v/>
      </c>
      <c r="AH55" s="151" t="str">
        <f t="shared" si="11"/>
        <v/>
      </c>
      <c r="AI55" s="220" t="str">
        <f>IFERROR(AH55*Intern!H$2,"")</f>
        <v/>
      </c>
      <c r="AJ55" s="171"/>
      <c r="AK55" s="219">
        <f t="shared" si="12"/>
        <v>0</v>
      </c>
      <c r="AL55" s="206"/>
      <c r="AM55" s="151" t="str">
        <f>IFERROR(VLOOKUP(AJ55,Mobilität!A:I,7,FALSE),"")</f>
        <v/>
      </c>
      <c r="AN55" s="151" t="str">
        <f t="shared" si="13"/>
        <v/>
      </c>
      <c r="AO55" s="154" t="str">
        <f>IFERROR(AN55*Intern!H$2,"")</f>
        <v/>
      </c>
      <c r="AP55" s="171"/>
      <c r="AQ55" s="151">
        <f t="shared" si="14"/>
        <v>0</v>
      </c>
      <c r="AR55" s="209"/>
      <c r="AS55" s="151" t="str">
        <f>IFERROR(VLOOKUP(AP55,Mobilität!A:I,7,FALSE),"")</f>
        <v/>
      </c>
      <c r="AT55" s="151" t="str">
        <f t="shared" si="36"/>
        <v/>
      </c>
      <c r="AU55" s="154" t="str">
        <f>IFERROR(AT55*Intern!H$2,"")</f>
        <v/>
      </c>
      <c r="AV55" s="171"/>
      <c r="AW55" s="151">
        <f t="shared" si="15"/>
        <v>0</v>
      </c>
      <c r="AX55" s="206"/>
      <c r="AY55" s="151" t="str">
        <f>IFERROR(VLOOKUP(AV55,Mobilität!A:O,7,FALSE),"")</f>
        <v/>
      </c>
      <c r="AZ55" s="151" t="str">
        <f t="shared" si="16"/>
        <v/>
      </c>
      <c r="BA55" s="220" t="str">
        <f>IFERROR(AZ55*Intern!H$2,"")</f>
        <v/>
      </c>
      <c r="BB55" s="338"/>
      <c r="BC55" s="339"/>
      <c r="BD55" s="340"/>
      <c r="BE55" s="222">
        <f t="shared" si="17"/>
        <v>0</v>
      </c>
      <c r="BF55" s="223">
        <f>IFERROR(BE55*Intern!H$2,"")</f>
        <v>0</v>
      </c>
      <c r="BG55" s="210">
        <f t="shared" si="18"/>
        <v>0</v>
      </c>
      <c r="BH55" s="226">
        <f t="shared" si="19"/>
        <v>0</v>
      </c>
      <c r="BI55" s="363"/>
      <c r="BJ55" s="210" t="e">
        <f t="shared" si="20"/>
        <v>#DIV/0!</v>
      </c>
      <c r="BK55" s="227" t="e">
        <f t="shared" si="21"/>
        <v>#DIV/0!</v>
      </c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</row>
    <row r="56" spans="1:128" s="153" customFormat="1">
      <c r="A56" s="164"/>
      <c r="B56" s="165"/>
      <c r="C56" s="165"/>
      <c r="D56" s="149" t="str">
        <f t="shared" si="39"/>
        <v/>
      </c>
      <c r="E56" s="166"/>
      <c r="F56" s="167"/>
      <c r="G56" s="334" t="str">
        <f t="shared" si="30"/>
        <v/>
      </c>
      <c r="H56" s="150" t="str">
        <f>IFERROR(VLOOKUP(F56,'Mahlzeit-Übernachtung'!C:AA,5,FALSE),"")</f>
        <v/>
      </c>
      <c r="I56" s="150" t="str">
        <f t="shared" si="31"/>
        <v/>
      </c>
      <c r="J56" s="221" t="str">
        <f>IFERROR(I56*Intern!H$2,"")</f>
        <v/>
      </c>
      <c r="K56" s="167"/>
      <c r="L56" s="331" t="str">
        <f t="shared" si="32"/>
        <v/>
      </c>
      <c r="M56" s="150" t="str">
        <f>IFERROR(VLOOKUP(K56,'Mahlzeit-Übernachtung'!C:AA,5,FALSE),"")</f>
        <v/>
      </c>
      <c r="N56" s="151" t="str">
        <f t="shared" si="33"/>
        <v/>
      </c>
      <c r="O56" s="221" t="str">
        <f>IFERROR(N56*Intern!H$2,"")</f>
        <v/>
      </c>
      <c r="P56" s="168"/>
      <c r="Q56" s="169"/>
      <c r="R56" s="169"/>
      <c r="S56" s="169"/>
      <c r="T56" s="151" t="str">
        <f t="shared" si="37"/>
        <v>---</v>
      </c>
      <c r="U56" s="331" t="e">
        <f>VLOOKUP(TEXT(T56,"@"),'Mahlzeit-Übernachtung'!A$30:G$111,7,FALSE)</f>
        <v>#N/A</v>
      </c>
      <c r="V56" s="151" t="str">
        <f t="shared" si="34"/>
        <v/>
      </c>
      <c r="W56" s="220" t="str">
        <f>IFERROR(V56*Intern!H$2,"")</f>
        <v/>
      </c>
      <c r="X56" s="167"/>
      <c r="Y56" s="170"/>
      <c r="Z56" s="164"/>
      <c r="AA56" s="151" t="str">
        <f>IFERROR(VLOOKUP(X56,Mobilität!A:I,7,FALSE),"")</f>
        <v/>
      </c>
      <c r="AB56" s="151" t="str">
        <f t="shared" si="38"/>
        <v/>
      </c>
      <c r="AC56" s="220" t="str">
        <f>IFERROR(AB56*Intern!H$2,"")</f>
        <v/>
      </c>
      <c r="AD56" s="167"/>
      <c r="AE56" s="170"/>
      <c r="AF56" s="164"/>
      <c r="AG56" s="151" t="str">
        <f>IFERROR(VLOOKUP(AD56,Mobilität!A:I,7,FALSE),"")</f>
        <v/>
      </c>
      <c r="AH56" s="151" t="str">
        <f t="shared" si="11"/>
        <v/>
      </c>
      <c r="AI56" s="220" t="str">
        <f>IFERROR(AH56*Intern!H$2,"")</f>
        <v/>
      </c>
      <c r="AJ56" s="171"/>
      <c r="AK56" s="219">
        <f t="shared" si="12"/>
        <v>0</v>
      </c>
      <c r="AL56" s="206"/>
      <c r="AM56" s="151" t="str">
        <f>IFERROR(VLOOKUP(AJ56,Mobilität!A:I,7,FALSE),"")</f>
        <v/>
      </c>
      <c r="AN56" s="151" t="str">
        <f t="shared" si="13"/>
        <v/>
      </c>
      <c r="AO56" s="154" t="str">
        <f>IFERROR(AN56*Intern!H$2,"")</f>
        <v/>
      </c>
      <c r="AP56" s="171"/>
      <c r="AQ56" s="151">
        <f t="shared" si="14"/>
        <v>0</v>
      </c>
      <c r="AR56" s="209"/>
      <c r="AS56" s="151" t="str">
        <f>IFERROR(VLOOKUP(AP56,Mobilität!A:I,7,FALSE),"")</f>
        <v/>
      </c>
      <c r="AT56" s="151" t="str">
        <f t="shared" si="36"/>
        <v/>
      </c>
      <c r="AU56" s="154" t="str">
        <f>IFERROR(AT56*Intern!H$2,"")</f>
        <v/>
      </c>
      <c r="AV56" s="171"/>
      <c r="AW56" s="151">
        <f t="shared" si="15"/>
        <v>0</v>
      </c>
      <c r="AX56" s="206"/>
      <c r="AY56" s="151" t="str">
        <f>IFERROR(VLOOKUP(AV56,Mobilität!A:O,7,FALSE),"")</f>
        <v/>
      </c>
      <c r="AZ56" s="151" t="str">
        <f t="shared" si="16"/>
        <v/>
      </c>
      <c r="BA56" s="220" t="str">
        <f>IFERROR(AZ56*Intern!H$2,"")</f>
        <v/>
      </c>
      <c r="BB56" s="338"/>
      <c r="BC56" s="339"/>
      <c r="BD56" s="340"/>
      <c r="BE56" s="222">
        <f t="shared" si="17"/>
        <v>0</v>
      </c>
      <c r="BF56" s="223">
        <f>IFERROR(BE56*Intern!H$2,"")</f>
        <v>0</v>
      </c>
      <c r="BG56" s="210">
        <f t="shared" si="18"/>
        <v>0</v>
      </c>
      <c r="BH56" s="226">
        <f t="shared" si="19"/>
        <v>0</v>
      </c>
      <c r="BI56" s="363"/>
      <c r="BJ56" s="210" t="e">
        <f t="shared" si="20"/>
        <v>#DIV/0!</v>
      </c>
      <c r="BK56" s="227" t="e">
        <f t="shared" si="21"/>
        <v>#DIV/0!</v>
      </c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</row>
    <row r="57" spans="1:128" s="153" customFormat="1">
      <c r="A57" s="164"/>
      <c r="B57" s="165"/>
      <c r="C57" s="165"/>
      <c r="D57" s="149" t="str">
        <f t="shared" si="39"/>
        <v/>
      </c>
      <c r="E57" s="166"/>
      <c r="F57" s="167"/>
      <c r="G57" s="334" t="str">
        <f t="shared" si="30"/>
        <v/>
      </c>
      <c r="H57" s="150" t="str">
        <f>IFERROR(VLOOKUP(F57,'Mahlzeit-Übernachtung'!C:AA,5,FALSE),"")</f>
        <v/>
      </c>
      <c r="I57" s="150" t="str">
        <f t="shared" si="31"/>
        <v/>
      </c>
      <c r="J57" s="221" t="str">
        <f>IFERROR(I57*Intern!H$2,"")</f>
        <v/>
      </c>
      <c r="K57" s="167"/>
      <c r="L57" s="331" t="str">
        <f t="shared" si="32"/>
        <v/>
      </c>
      <c r="M57" s="150" t="str">
        <f>IFERROR(VLOOKUP(K57,'Mahlzeit-Übernachtung'!C:AA,5,FALSE),"")</f>
        <v/>
      </c>
      <c r="N57" s="151" t="str">
        <f t="shared" si="33"/>
        <v/>
      </c>
      <c r="O57" s="221" t="str">
        <f>IFERROR(N57*Intern!H$2,"")</f>
        <v/>
      </c>
      <c r="P57" s="168"/>
      <c r="Q57" s="169"/>
      <c r="R57" s="169"/>
      <c r="S57" s="169"/>
      <c r="T57" s="151" t="str">
        <f t="shared" si="37"/>
        <v>---</v>
      </c>
      <c r="U57" s="331" t="e">
        <f>VLOOKUP(TEXT(T57,"@"),'Mahlzeit-Übernachtung'!A$30:G$111,7,FALSE)</f>
        <v>#N/A</v>
      </c>
      <c r="V57" s="151" t="str">
        <f t="shared" si="34"/>
        <v/>
      </c>
      <c r="W57" s="220" t="str">
        <f>IFERROR(V57*Intern!H$2,"")</f>
        <v/>
      </c>
      <c r="X57" s="167"/>
      <c r="Y57" s="170"/>
      <c r="Z57" s="164"/>
      <c r="AA57" s="151" t="str">
        <f>IFERROR(VLOOKUP(X57,Mobilität!A:I,7,FALSE),"")</f>
        <v/>
      </c>
      <c r="AB57" s="151" t="str">
        <f t="shared" si="38"/>
        <v/>
      </c>
      <c r="AC57" s="220" t="str">
        <f>IFERROR(AB57*Intern!H$2,"")</f>
        <v/>
      </c>
      <c r="AD57" s="167"/>
      <c r="AE57" s="170"/>
      <c r="AF57" s="164"/>
      <c r="AG57" s="151" t="str">
        <f>IFERROR(VLOOKUP(AD57,Mobilität!A:I,7,FALSE),"")</f>
        <v/>
      </c>
      <c r="AH57" s="151" t="str">
        <f t="shared" si="11"/>
        <v/>
      </c>
      <c r="AI57" s="220" t="str">
        <f>IFERROR(AH57*Intern!H$2,"")</f>
        <v/>
      </c>
      <c r="AJ57" s="171"/>
      <c r="AK57" s="219">
        <f t="shared" si="12"/>
        <v>0</v>
      </c>
      <c r="AL57" s="206"/>
      <c r="AM57" s="151" t="str">
        <f>IFERROR(VLOOKUP(AJ57,Mobilität!A:I,7,FALSE),"")</f>
        <v/>
      </c>
      <c r="AN57" s="151" t="str">
        <f t="shared" si="13"/>
        <v/>
      </c>
      <c r="AO57" s="154" t="str">
        <f>IFERROR(AN57*Intern!H$2,"")</f>
        <v/>
      </c>
      <c r="AP57" s="171"/>
      <c r="AQ57" s="151">
        <f t="shared" si="14"/>
        <v>0</v>
      </c>
      <c r="AR57" s="209"/>
      <c r="AS57" s="151" t="str">
        <f>IFERROR(VLOOKUP(AP57,Mobilität!A:I,7,FALSE),"")</f>
        <v/>
      </c>
      <c r="AT57" s="151" t="str">
        <f t="shared" si="36"/>
        <v/>
      </c>
      <c r="AU57" s="154" t="str">
        <f>IFERROR(AT57*Intern!H$2,"")</f>
        <v/>
      </c>
      <c r="AV57" s="171"/>
      <c r="AW57" s="151">
        <f t="shared" si="15"/>
        <v>0</v>
      </c>
      <c r="AX57" s="206"/>
      <c r="AY57" s="151" t="str">
        <f>IFERROR(VLOOKUP(AV57,Mobilität!A:O,7,FALSE),"")</f>
        <v/>
      </c>
      <c r="AZ57" s="151" t="str">
        <f t="shared" si="16"/>
        <v/>
      </c>
      <c r="BA57" s="220" t="str">
        <f>IFERROR(AZ57*Intern!H$2,"")</f>
        <v/>
      </c>
      <c r="BB57" s="338"/>
      <c r="BC57" s="339"/>
      <c r="BD57" s="340"/>
      <c r="BE57" s="222">
        <f t="shared" si="17"/>
        <v>0</v>
      </c>
      <c r="BF57" s="223">
        <f>IFERROR(BE57*Intern!H$2,"")</f>
        <v>0</v>
      </c>
      <c r="BG57" s="210">
        <f t="shared" si="18"/>
        <v>0</v>
      </c>
      <c r="BH57" s="226">
        <f t="shared" si="19"/>
        <v>0</v>
      </c>
      <c r="BI57" s="363"/>
      <c r="BJ57" s="210" t="e">
        <f t="shared" si="20"/>
        <v>#DIV/0!</v>
      </c>
      <c r="BK57" s="227" t="e">
        <f t="shared" si="21"/>
        <v>#DIV/0!</v>
      </c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</row>
    <row r="58" spans="1:128" s="153" customFormat="1">
      <c r="A58" s="164"/>
      <c r="B58" s="165"/>
      <c r="C58" s="165"/>
      <c r="D58" s="149" t="str">
        <f t="shared" si="39"/>
        <v/>
      </c>
      <c r="E58" s="166"/>
      <c r="F58" s="167"/>
      <c r="G58" s="334" t="str">
        <f t="shared" si="30"/>
        <v/>
      </c>
      <c r="H58" s="150" t="str">
        <f>IFERROR(VLOOKUP(F58,'Mahlzeit-Übernachtung'!C:AA,5,FALSE),"")</f>
        <v/>
      </c>
      <c r="I58" s="150" t="str">
        <f t="shared" si="31"/>
        <v/>
      </c>
      <c r="J58" s="221" t="str">
        <f>IFERROR(I58*Intern!H$2,"")</f>
        <v/>
      </c>
      <c r="K58" s="167"/>
      <c r="L58" s="331" t="str">
        <f t="shared" si="32"/>
        <v/>
      </c>
      <c r="M58" s="150" t="str">
        <f>IFERROR(VLOOKUP(K58,'Mahlzeit-Übernachtung'!C:AA,5,FALSE),"")</f>
        <v/>
      </c>
      <c r="N58" s="151" t="str">
        <f t="shared" si="33"/>
        <v/>
      </c>
      <c r="O58" s="221" t="str">
        <f>IFERROR(N58*Intern!H$2,"")</f>
        <v/>
      </c>
      <c r="P58" s="168"/>
      <c r="Q58" s="169"/>
      <c r="R58" s="169"/>
      <c r="S58" s="169"/>
      <c r="T58" s="151" t="str">
        <f t="shared" si="37"/>
        <v>---</v>
      </c>
      <c r="U58" s="331" t="e">
        <f>VLOOKUP(TEXT(T58,"@"),'Mahlzeit-Übernachtung'!A$30:G$111,7,FALSE)</f>
        <v>#N/A</v>
      </c>
      <c r="V58" s="151" t="str">
        <f t="shared" si="34"/>
        <v/>
      </c>
      <c r="W58" s="220" t="str">
        <f>IFERROR(V58*Intern!H$2,"")</f>
        <v/>
      </c>
      <c r="X58" s="167"/>
      <c r="Y58" s="170"/>
      <c r="Z58" s="164"/>
      <c r="AA58" s="151" t="str">
        <f>IFERROR(VLOOKUP(X58,Mobilität!A:I,7,FALSE),"")</f>
        <v/>
      </c>
      <c r="AB58" s="151" t="str">
        <f t="shared" si="38"/>
        <v/>
      </c>
      <c r="AC58" s="220" t="str">
        <f>IFERROR(AB58*Intern!H$2,"")</f>
        <v/>
      </c>
      <c r="AD58" s="167"/>
      <c r="AE58" s="170"/>
      <c r="AF58" s="164"/>
      <c r="AG58" s="151" t="str">
        <f>IFERROR(VLOOKUP(AD58,Mobilität!A:I,7,FALSE),"")</f>
        <v/>
      </c>
      <c r="AH58" s="151" t="str">
        <f t="shared" si="11"/>
        <v/>
      </c>
      <c r="AI58" s="220" t="str">
        <f>IFERROR(AH58*Intern!H$2,"")</f>
        <v/>
      </c>
      <c r="AJ58" s="171"/>
      <c r="AK58" s="219">
        <f t="shared" si="12"/>
        <v>0</v>
      </c>
      <c r="AL58" s="206"/>
      <c r="AM58" s="151" t="str">
        <f>IFERROR(VLOOKUP(AJ58,Mobilität!A:I,7,FALSE),"")</f>
        <v/>
      </c>
      <c r="AN58" s="151" t="str">
        <f t="shared" si="13"/>
        <v/>
      </c>
      <c r="AO58" s="154" t="str">
        <f>IFERROR(AN58*Intern!H$2,"")</f>
        <v/>
      </c>
      <c r="AP58" s="171"/>
      <c r="AQ58" s="151">
        <f t="shared" si="14"/>
        <v>0</v>
      </c>
      <c r="AR58" s="209"/>
      <c r="AS58" s="151" t="str">
        <f>IFERROR(VLOOKUP(AP58,Mobilität!A:I,7,FALSE),"")</f>
        <v/>
      </c>
      <c r="AT58" s="151" t="str">
        <f t="shared" si="36"/>
        <v/>
      </c>
      <c r="AU58" s="154" t="str">
        <f>IFERROR(AT58*Intern!H$2,"")</f>
        <v/>
      </c>
      <c r="AV58" s="171"/>
      <c r="AW58" s="151">
        <f t="shared" si="15"/>
        <v>0</v>
      </c>
      <c r="AX58" s="206"/>
      <c r="AY58" s="151" t="str">
        <f>IFERROR(VLOOKUP(AV58,Mobilität!A:O,7,FALSE),"")</f>
        <v/>
      </c>
      <c r="AZ58" s="151" t="str">
        <f t="shared" si="16"/>
        <v/>
      </c>
      <c r="BA58" s="220" t="str">
        <f>IFERROR(AZ58*Intern!H$2,"")</f>
        <v/>
      </c>
      <c r="BB58" s="338"/>
      <c r="BC58" s="339"/>
      <c r="BD58" s="340"/>
      <c r="BE58" s="222">
        <f t="shared" si="17"/>
        <v>0</v>
      </c>
      <c r="BF58" s="223">
        <f>IFERROR(BE58*Intern!H$2,"")</f>
        <v>0</v>
      </c>
      <c r="BG58" s="210">
        <f t="shared" si="18"/>
        <v>0</v>
      </c>
      <c r="BH58" s="226">
        <f t="shared" si="19"/>
        <v>0</v>
      </c>
      <c r="BI58" s="363"/>
      <c r="BJ58" s="210" t="e">
        <f t="shared" si="20"/>
        <v>#DIV/0!</v>
      </c>
      <c r="BK58" s="227" t="e">
        <f t="shared" si="21"/>
        <v>#DIV/0!</v>
      </c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</row>
    <row r="59" spans="1:128" s="153" customFormat="1">
      <c r="A59" s="164"/>
      <c r="B59" s="165"/>
      <c r="C59" s="165"/>
      <c r="D59" s="149" t="str">
        <f t="shared" si="39"/>
        <v/>
      </c>
      <c r="E59" s="166"/>
      <c r="F59" s="167"/>
      <c r="G59" s="334" t="str">
        <f t="shared" si="30"/>
        <v/>
      </c>
      <c r="H59" s="150" t="str">
        <f>IFERROR(VLOOKUP(F59,'Mahlzeit-Übernachtung'!C:AA,5,FALSE),"")</f>
        <v/>
      </c>
      <c r="I59" s="150" t="str">
        <f t="shared" si="31"/>
        <v/>
      </c>
      <c r="J59" s="221" t="str">
        <f>IFERROR(I59*Intern!H$2,"")</f>
        <v/>
      </c>
      <c r="K59" s="167"/>
      <c r="L59" s="331" t="str">
        <f t="shared" si="32"/>
        <v/>
      </c>
      <c r="M59" s="150" t="str">
        <f>IFERROR(VLOOKUP(K59,'Mahlzeit-Übernachtung'!C:AA,5,FALSE),"")</f>
        <v/>
      </c>
      <c r="N59" s="151" t="str">
        <f t="shared" si="33"/>
        <v/>
      </c>
      <c r="O59" s="221" t="str">
        <f>IFERROR(N59*Intern!H$2,"")</f>
        <v/>
      </c>
      <c r="P59" s="168"/>
      <c r="Q59" s="169"/>
      <c r="R59" s="169"/>
      <c r="S59" s="169"/>
      <c r="T59" s="151" t="str">
        <f t="shared" si="37"/>
        <v>---</v>
      </c>
      <c r="U59" s="331" t="e">
        <f>VLOOKUP(TEXT(T59,"@"),'Mahlzeit-Übernachtung'!A$30:G$111,7,FALSE)</f>
        <v>#N/A</v>
      </c>
      <c r="V59" s="151" t="str">
        <f t="shared" si="34"/>
        <v/>
      </c>
      <c r="W59" s="220" t="str">
        <f>IFERROR(V59*Intern!H$2,"")</f>
        <v/>
      </c>
      <c r="X59" s="167"/>
      <c r="Y59" s="170"/>
      <c r="Z59" s="164"/>
      <c r="AA59" s="151" t="str">
        <f>IFERROR(VLOOKUP(X59,Mobilität!A:I,7,FALSE),"")</f>
        <v/>
      </c>
      <c r="AB59" s="151" t="str">
        <f t="shared" si="38"/>
        <v/>
      </c>
      <c r="AC59" s="220" t="str">
        <f>IFERROR(AB59*Intern!H$2,"")</f>
        <v/>
      </c>
      <c r="AD59" s="167"/>
      <c r="AE59" s="170"/>
      <c r="AF59" s="164"/>
      <c r="AG59" s="151" t="str">
        <f>IFERROR(VLOOKUP(AD59,Mobilität!A:I,7,FALSE),"")</f>
        <v/>
      </c>
      <c r="AH59" s="151" t="str">
        <f t="shared" si="11"/>
        <v/>
      </c>
      <c r="AI59" s="220" t="str">
        <f>IFERROR(AH59*Intern!H$2,"")</f>
        <v/>
      </c>
      <c r="AJ59" s="171"/>
      <c r="AK59" s="219">
        <f t="shared" si="12"/>
        <v>0</v>
      </c>
      <c r="AL59" s="206"/>
      <c r="AM59" s="151" t="str">
        <f>IFERROR(VLOOKUP(AJ59,Mobilität!A:I,7,FALSE),"")</f>
        <v/>
      </c>
      <c r="AN59" s="151" t="str">
        <f t="shared" si="13"/>
        <v/>
      </c>
      <c r="AO59" s="154" t="str">
        <f>IFERROR(AN59*Intern!H$2,"")</f>
        <v/>
      </c>
      <c r="AP59" s="171"/>
      <c r="AQ59" s="151">
        <f t="shared" si="14"/>
        <v>0</v>
      </c>
      <c r="AR59" s="209"/>
      <c r="AS59" s="151" t="str">
        <f>IFERROR(VLOOKUP(AP59,Mobilität!A:I,7,FALSE),"")</f>
        <v/>
      </c>
      <c r="AT59" s="151" t="str">
        <f t="shared" si="36"/>
        <v/>
      </c>
      <c r="AU59" s="154" t="str">
        <f>IFERROR(AT59*Intern!H$2,"")</f>
        <v/>
      </c>
      <c r="AV59" s="171"/>
      <c r="AW59" s="151">
        <f t="shared" si="15"/>
        <v>0</v>
      </c>
      <c r="AX59" s="206"/>
      <c r="AY59" s="151" t="str">
        <f>IFERROR(VLOOKUP(AV59,Mobilität!A:O,7,FALSE),"")</f>
        <v/>
      </c>
      <c r="AZ59" s="151" t="str">
        <f t="shared" si="16"/>
        <v/>
      </c>
      <c r="BA59" s="220" t="str">
        <f>IFERROR(AZ59*Intern!H$2,"")</f>
        <v/>
      </c>
      <c r="BB59" s="338"/>
      <c r="BC59" s="339"/>
      <c r="BD59" s="340"/>
      <c r="BE59" s="222">
        <f t="shared" si="17"/>
        <v>0</v>
      </c>
      <c r="BF59" s="223">
        <f>IFERROR(BE59*Intern!H$2,"")</f>
        <v>0</v>
      </c>
      <c r="BG59" s="210">
        <f t="shared" si="18"/>
        <v>0</v>
      </c>
      <c r="BH59" s="226">
        <f t="shared" si="19"/>
        <v>0</v>
      </c>
      <c r="BI59" s="363"/>
      <c r="BJ59" s="210" t="e">
        <f t="shared" si="20"/>
        <v>#DIV/0!</v>
      </c>
      <c r="BK59" s="227" t="e">
        <f t="shared" si="21"/>
        <v>#DIV/0!</v>
      </c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</row>
    <row r="60" spans="1:128" s="153" customFormat="1">
      <c r="A60" s="164"/>
      <c r="B60" s="165"/>
      <c r="C60" s="165"/>
      <c r="D60" s="149" t="str">
        <f t="shared" si="39"/>
        <v/>
      </c>
      <c r="E60" s="166"/>
      <c r="F60" s="167"/>
      <c r="G60" s="334" t="str">
        <f t="shared" si="30"/>
        <v/>
      </c>
      <c r="H60" s="150" t="str">
        <f>IFERROR(VLOOKUP(F60,'Mahlzeit-Übernachtung'!C:AA,5,FALSE),"")</f>
        <v/>
      </c>
      <c r="I60" s="150" t="str">
        <f t="shared" si="31"/>
        <v/>
      </c>
      <c r="J60" s="221" t="str">
        <f>IFERROR(I60*Intern!H$2,"")</f>
        <v/>
      </c>
      <c r="K60" s="167"/>
      <c r="L60" s="331" t="str">
        <f t="shared" si="32"/>
        <v/>
      </c>
      <c r="M60" s="150" t="str">
        <f>IFERROR(VLOOKUP(K60,'Mahlzeit-Übernachtung'!C:AA,5,FALSE),"")</f>
        <v/>
      </c>
      <c r="N60" s="151" t="str">
        <f t="shared" si="33"/>
        <v/>
      </c>
      <c r="O60" s="221" t="str">
        <f>IFERROR(N60*Intern!H$2,"")</f>
        <v/>
      </c>
      <c r="P60" s="168"/>
      <c r="Q60" s="169"/>
      <c r="R60" s="169"/>
      <c r="S60" s="169"/>
      <c r="T60" s="151" t="str">
        <f t="shared" si="37"/>
        <v>---</v>
      </c>
      <c r="U60" s="331" t="e">
        <f>VLOOKUP(TEXT(T60,"@"),'Mahlzeit-Übernachtung'!A$30:G$111,7,FALSE)</f>
        <v>#N/A</v>
      </c>
      <c r="V60" s="151" t="str">
        <f t="shared" si="34"/>
        <v/>
      </c>
      <c r="W60" s="220" t="str">
        <f>IFERROR(V60*Intern!H$2,"")</f>
        <v/>
      </c>
      <c r="X60" s="167"/>
      <c r="Y60" s="170"/>
      <c r="Z60" s="164"/>
      <c r="AA60" s="151" t="str">
        <f>IFERROR(VLOOKUP(X60,Mobilität!A:I,7,FALSE),"")</f>
        <v/>
      </c>
      <c r="AB60" s="151" t="str">
        <f t="shared" si="38"/>
        <v/>
      </c>
      <c r="AC60" s="220" t="str">
        <f>IFERROR(AB60*Intern!H$2,"")</f>
        <v/>
      </c>
      <c r="AD60" s="167"/>
      <c r="AE60" s="170"/>
      <c r="AF60" s="164"/>
      <c r="AG60" s="151" t="str">
        <f>IFERROR(VLOOKUP(AD60,Mobilität!A:I,7,FALSE),"")</f>
        <v/>
      </c>
      <c r="AH60" s="151" t="str">
        <f t="shared" si="11"/>
        <v/>
      </c>
      <c r="AI60" s="220" t="str">
        <f>IFERROR(AH60*Intern!H$2,"")</f>
        <v/>
      </c>
      <c r="AJ60" s="171"/>
      <c r="AK60" s="219">
        <f t="shared" si="12"/>
        <v>0</v>
      </c>
      <c r="AL60" s="206"/>
      <c r="AM60" s="151" t="str">
        <f>IFERROR(VLOOKUP(AJ60,Mobilität!A:I,7,FALSE),"")</f>
        <v/>
      </c>
      <c r="AN60" s="151" t="str">
        <f t="shared" si="13"/>
        <v/>
      </c>
      <c r="AO60" s="154" t="str">
        <f>IFERROR(AN60*Intern!H$2,"")</f>
        <v/>
      </c>
      <c r="AP60" s="171"/>
      <c r="AQ60" s="151">
        <f t="shared" si="14"/>
        <v>0</v>
      </c>
      <c r="AR60" s="209"/>
      <c r="AS60" s="151" t="str">
        <f>IFERROR(VLOOKUP(AP60,Mobilität!A:I,7,FALSE),"")</f>
        <v/>
      </c>
      <c r="AT60" s="151" t="str">
        <f t="shared" si="36"/>
        <v/>
      </c>
      <c r="AU60" s="154" t="str">
        <f>IFERROR(AT60*Intern!H$2,"")</f>
        <v/>
      </c>
      <c r="AV60" s="171"/>
      <c r="AW60" s="151">
        <f t="shared" si="15"/>
        <v>0</v>
      </c>
      <c r="AX60" s="206"/>
      <c r="AY60" s="151" t="str">
        <f>IFERROR(VLOOKUP(AV60,Mobilität!A:O,7,FALSE),"")</f>
        <v/>
      </c>
      <c r="AZ60" s="151" t="str">
        <f t="shared" si="16"/>
        <v/>
      </c>
      <c r="BA60" s="220" t="str">
        <f>IFERROR(AZ60*Intern!H$2,"")</f>
        <v/>
      </c>
      <c r="BB60" s="338"/>
      <c r="BC60" s="339"/>
      <c r="BD60" s="340"/>
      <c r="BE60" s="222">
        <f t="shared" si="17"/>
        <v>0</v>
      </c>
      <c r="BF60" s="223">
        <f>IFERROR(BE60*Intern!H$2,"")</f>
        <v>0</v>
      </c>
      <c r="BG60" s="210">
        <f t="shared" si="18"/>
        <v>0</v>
      </c>
      <c r="BH60" s="226">
        <f t="shared" si="19"/>
        <v>0</v>
      </c>
      <c r="BI60" s="363"/>
      <c r="BJ60" s="210" t="e">
        <f t="shared" si="20"/>
        <v>#DIV/0!</v>
      </c>
      <c r="BK60" s="227" t="e">
        <f t="shared" si="21"/>
        <v>#DIV/0!</v>
      </c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</row>
    <row r="61" spans="1:128" s="153" customFormat="1">
      <c r="A61" s="164"/>
      <c r="B61" s="165"/>
      <c r="C61" s="165"/>
      <c r="D61" s="149" t="str">
        <f t="shared" si="39"/>
        <v/>
      </c>
      <c r="E61" s="166"/>
      <c r="F61" s="167"/>
      <c r="G61" s="334" t="str">
        <f t="shared" si="30"/>
        <v/>
      </c>
      <c r="H61" s="150" t="str">
        <f>IFERROR(VLOOKUP(F61,'Mahlzeit-Übernachtung'!C:AA,5,FALSE),"")</f>
        <v/>
      </c>
      <c r="I61" s="150" t="str">
        <f t="shared" si="31"/>
        <v/>
      </c>
      <c r="J61" s="221" t="str">
        <f>IFERROR(I61*Intern!H$2,"")</f>
        <v/>
      </c>
      <c r="K61" s="167"/>
      <c r="L61" s="331" t="str">
        <f t="shared" si="32"/>
        <v/>
      </c>
      <c r="M61" s="150" t="str">
        <f>IFERROR(VLOOKUP(K61,'Mahlzeit-Übernachtung'!C:AA,5,FALSE),"")</f>
        <v/>
      </c>
      <c r="N61" s="151" t="str">
        <f t="shared" si="33"/>
        <v/>
      </c>
      <c r="O61" s="221" t="str">
        <f>IFERROR(N61*Intern!H$2,"")</f>
        <v/>
      </c>
      <c r="P61" s="168"/>
      <c r="Q61" s="169"/>
      <c r="R61" s="169"/>
      <c r="S61" s="169"/>
      <c r="T61" s="151" t="str">
        <f t="shared" si="37"/>
        <v>---</v>
      </c>
      <c r="U61" s="331" t="e">
        <f>VLOOKUP(TEXT(T61,"@"),'Mahlzeit-Übernachtung'!A$30:G$111,7,FALSE)</f>
        <v>#N/A</v>
      </c>
      <c r="V61" s="151" t="str">
        <f t="shared" si="34"/>
        <v/>
      </c>
      <c r="W61" s="220" t="str">
        <f>IFERROR(V61*Intern!H$2,"")</f>
        <v/>
      </c>
      <c r="X61" s="167"/>
      <c r="Y61" s="170"/>
      <c r="Z61" s="164"/>
      <c r="AA61" s="151" t="str">
        <f>IFERROR(VLOOKUP(X61,Mobilität!A:I,7,FALSE),"")</f>
        <v/>
      </c>
      <c r="AB61" s="151" t="str">
        <f t="shared" si="38"/>
        <v/>
      </c>
      <c r="AC61" s="220" t="str">
        <f>IFERROR(AB61*Intern!H$2,"")</f>
        <v/>
      </c>
      <c r="AD61" s="167"/>
      <c r="AE61" s="170"/>
      <c r="AF61" s="164"/>
      <c r="AG61" s="151" t="str">
        <f>IFERROR(VLOOKUP(AD61,Mobilität!A:I,7,FALSE),"")</f>
        <v/>
      </c>
      <c r="AH61" s="151" t="str">
        <f t="shared" si="11"/>
        <v/>
      </c>
      <c r="AI61" s="220" t="str">
        <f>IFERROR(AH61*Intern!H$2,"")</f>
        <v/>
      </c>
      <c r="AJ61" s="171"/>
      <c r="AK61" s="219">
        <f t="shared" si="12"/>
        <v>0</v>
      </c>
      <c r="AL61" s="206"/>
      <c r="AM61" s="151" t="str">
        <f>IFERROR(VLOOKUP(AJ61,Mobilität!A:I,7,FALSE),"")</f>
        <v/>
      </c>
      <c r="AN61" s="151" t="str">
        <f t="shared" si="13"/>
        <v/>
      </c>
      <c r="AO61" s="154" t="str">
        <f>IFERROR(AN61*Intern!H$2,"")</f>
        <v/>
      </c>
      <c r="AP61" s="171"/>
      <c r="AQ61" s="151">
        <f t="shared" si="14"/>
        <v>0</v>
      </c>
      <c r="AR61" s="209"/>
      <c r="AS61" s="151" t="str">
        <f>IFERROR(VLOOKUP(AP61,Mobilität!A:I,7,FALSE),"")</f>
        <v/>
      </c>
      <c r="AT61" s="151" t="str">
        <f t="shared" si="36"/>
        <v/>
      </c>
      <c r="AU61" s="154" t="str">
        <f>IFERROR(AT61*Intern!H$2,"")</f>
        <v/>
      </c>
      <c r="AV61" s="171"/>
      <c r="AW61" s="151">
        <f t="shared" si="15"/>
        <v>0</v>
      </c>
      <c r="AX61" s="206"/>
      <c r="AY61" s="151" t="str">
        <f>IFERROR(VLOOKUP(AV61,Mobilität!A:O,7,FALSE),"")</f>
        <v/>
      </c>
      <c r="AZ61" s="151" t="str">
        <f t="shared" si="16"/>
        <v/>
      </c>
      <c r="BA61" s="220" t="str">
        <f>IFERROR(AZ61*Intern!H$2,"")</f>
        <v/>
      </c>
      <c r="BB61" s="338"/>
      <c r="BC61" s="339"/>
      <c r="BD61" s="340"/>
      <c r="BE61" s="222">
        <f t="shared" si="17"/>
        <v>0</v>
      </c>
      <c r="BF61" s="223">
        <f>IFERROR(BE61*Intern!H$2,"")</f>
        <v>0</v>
      </c>
      <c r="BG61" s="210">
        <f t="shared" si="18"/>
        <v>0</v>
      </c>
      <c r="BH61" s="226">
        <f t="shared" si="19"/>
        <v>0</v>
      </c>
      <c r="BI61" s="363"/>
      <c r="BJ61" s="210" t="e">
        <f t="shared" si="20"/>
        <v>#DIV/0!</v>
      </c>
      <c r="BK61" s="227" t="e">
        <f t="shared" si="21"/>
        <v>#DIV/0!</v>
      </c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</row>
    <row r="62" spans="1:128" s="153" customFormat="1">
      <c r="A62" s="164"/>
      <c r="B62" s="165"/>
      <c r="C62" s="165"/>
      <c r="D62" s="149" t="str">
        <f t="shared" si="39"/>
        <v/>
      </c>
      <c r="E62" s="166"/>
      <c r="F62" s="167"/>
      <c r="G62" s="334" t="str">
        <f t="shared" si="30"/>
        <v/>
      </c>
      <c r="H62" s="150" t="str">
        <f>IFERROR(VLOOKUP(F62,'Mahlzeit-Übernachtung'!C:AA,5,FALSE),"")</f>
        <v/>
      </c>
      <c r="I62" s="150" t="str">
        <f t="shared" si="31"/>
        <v/>
      </c>
      <c r="J62" s="221" t="str">
        <f>IFERROR(I62*Intern!H$2,"")</f>
        <v/>
      </c>
      <c r="K62" s="167"/>
      <c r="L62" s="331" t="str">
        <f t="shared" si="32"/>
        <v/>
      </c>
      <c r="M62" s="150" t="str">
        <f>IFERROR(VLOOKUP(K62,'Mahlzeit-Übernachtung'!C:AA,5,FALSE),"")</f>
        <v/>
      </c>
      <c r="N62" s="151" t="str">
        <f t="shared" si="33"/>
        <v/>
      </c>
      <c r="O62" s="221" t="str">
        <f>IFERROR(N62*Intern!H$2,"")</f>
        <v/>
      </c>
      <c r="P62" s="168"/>
      <c r="Q62" s="169"/>
      <c r="R62" s="169"/>
      <c r="S62" s="169"/>
      <c r="T62" s="151" t="str">
        <f t="shared" si="37"/>
        <v>---</v>
      </c>
      <c r="U62" s="331" t="e">
        <f>VLOOKUP(TEXT(T62,"@"),'Mahlzeit-Übernachtung'!A$30:G$111,7,FALSE)</f>
        <v>#N/A</v>
      </c>
      <c r="V62" s="151" t="str">
        <f t="shared" si="34"/>
        <v/>
      </c>
      <c r="W62" s="220" t="str">
        <f>IFERROR(V62*Intern!H$2,"")</f>
        <v/>
      </c>
      <c r="X62" s="167"/>
      <c r="Y62" s="170"/>
      <c r="Z62" s="164"/>
      <c r="AA62" s="151" t="str">
        <f>IFERROR(VLOOKUP(X62,Mobilität!A:I,7,FALSE),"")</f>
        <v/>
      </c>
      <c r="AB62" s="151" t="str">
        <f t="shared" si="38"/>
        <v/>
      </c>
      <c r="AC62" s="220" t="str">
        <f>IFERROR(AB62*Intern!H$2,"")</f>
        <v/>
      </c>
      <c r="AD62" s="167"/>
      <c r="AE62" s="170"/>
      <c r="AF62" s="164"/>
      <c r="AG62" s="151" t="str">
        <f>IFERROR(VLOOKUP(AD62,Mobilität!A:I,7,FALSE),"")</f>
        <v/>
      </c>
      <c r="AH62" s="151" t="str">
        <f t="shared" si="11"/>
        <v/>
      </c>
      <c r="AI62" s="220" t="str">
        <f>IFERROR(AH62*Intern!H$2,"")</f>
        <v/>
      </c>
      <c r="AJ62" s="171"/>
      <c r="AK62" s="219">
        <f t="shared" si="12"/>
        <v>0</v>
      </c>
      <c r="AL62" s="206"/>
      <c r="AM62" s="151" t="str">
        <f>IFERROR(VLOOKUP(AJ62,Mobilität!A:I,7,FALSE),"")</f>
        <v/>
      </c>
      <c r="AN62" s="151" t="str">
        <f t="shared" si="13"/>
        <v/>
      </c>
      <c r="AO62" s="154" t="str">
        <f>IFERROR(AN62*Intern!H$2,"")</f>
        <v/>
      </c>
      <c r="AP62" s="171"/>
      <c r="AQ62" s="151">
        <f t="shared" si="14"/>
        <v>0</v>
      </c>
      <c r="AR62" s="209"/>
      <c r="AS62" s="151" t="str">
        <f>IFERROR(VLOOKUP(AP62,Mobilität!A:I,7,FALSE),"")</f>
        <v/>
      </c>
      <c r="AT62" s="151" t="str">
        <f t="shared" si="36"/>
        <v/>
      </c>
      <c r="AU62" s="154" t="str">
        <f>IFERROR(AT62*Intern!H$2,"")</f>
        <v/>
      </c>
      <c r="AV62" s="171"/>
      <c r="AW62" s="151">
        <f t="shared" si="15"/>
        <v>0</v>
      </c>
      <c r="AX62" s="206"/>
      <c r="AY62" s="151" t="str">
        <f>IFERROR(VLOOKUP(AV62,Mobilität!A:O,7,FALSE),"")</f>
        <v/>
      </c>
      <c r="AZ62" s="151" t="str">
        <f t="shared" si="16"/>
        <v/>
      </c>
      <c r="BA62" s="220" t="str">
        <f>IFERROR(AZ62*Intern!H$2,"")</f>
        <v/>
      </c>
      <c r="BB62" s="338"/>
      <c r="BC62" s="339"/>
      <c r="BD62" s="340"/>
      <c r="BE62" s="222">
        <f t="shared" si="17"/>
        <v>0</v>
      </c>
      <c r="BF62" s="223">
        <f>IFERROR(BE62*Intern!H$2,"")</f>
        <v>0</v>
      </c>
      <c r="BG62" s="210">
        <f t="shared" si="18"/>
        <v>0</v>
      </c>
      <c r="BH62" s="226">
        <f t="shared" si="19"/>
        <v>0</v>
      </c>
      <c r="BI62" s="363"/>
      <c r="BJ62" s="210" t="e">
        <f t="shared" si="20"/>
        <v>#DIV/0!</v>
      </c>
      <c r="BK62" s="227" t="e">
        <f t="shared" si="21"/>
        <v>#DIV/0!</v>
      </c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</row>
    <row r="63" spans="1:128" s="153" customFormat="1">
      <c r="A63" s="164"/>
      <c r="B63" s="165"/>
      <c r="C63" s="165"/>
      <c r="D63" s="149" t="str">
        <f t="shared" si="39"/>
        <v/>
      </c>
      <c r="E63" s="166"/>
      <c r="F63" s="167"/>
      <c r="G63" s="334" t="str">
        <f t="shared" si="30"/>
        <v/>
      </c>
      <c r="H63" s="150" t="str">
        <f>IFERROR(VLOOKUP(F63,'Mahlzeit-Übernachtung'!C:AA,5,FALSE),"")</f>
        <v/>
      </c>
      <c r="I63" s="150" t="str">
        <f t="shared" si="31"/>
        <v/>
      </c>
      <c r="J63" s="221" t="str">
        <f>IFERROR(I63*Intern!H$2,"")</f>
        <v/>
      </c>
      <c r="K63" s="167"/>
      <c r="L63" s="331" t="str">
        <f t="shared" si="32"/>
        <v/>
      </c>
      <c r="M63" s="150" t="str">
        <f>IFERROR(VLOOKUP(K63,'Mahlzeit-Übernachtung'!C:AA,5,FALSE),"")</f>
        <v/>
      </c>
      <c r="N63" s="151" t="str">
        <f t="shared" si="33"/>
        <v/>
      </c>
      <c r="O63" s="221" t="str">
        <f>IFERROR(N63*Intern!H$2,"")</f>
        <v/>
      </c>
      <c r="P63" s="168"/>
      <c r="Q63" s="169"/>
      <c r="R63" s="169"/>
      <c r="S63" s="169"/>
      <c r="T63" s="151" t="str">
        <f t="shared" si="37"/>
        <v>---</v>
      </c>
      <c r="U63" s="331" t="e">
        <f>VLOOKUP(TEXT(T63,"@"),'Mahlzeit-Übernachtung'!A$30:G$111,7,FALSE)</f>
        <v>#N/A</v>
      </c>
      <c r="V63" s="151" t="str">
        <f t="shared" si="34"/>
        <v/>
      </c>
      <c r="W63" s="220" t="str">
        <f>IFERROR(V63*Intern!H$2,"")</f>
        <v/>
      </c>
      <c r="X63" s="167"/>
      <c r="Y63" s="170"/>
      <c r="Z63" s="164"/>
      <c r="AA63" s="151" t="str">
        <f>IFERROR(VLOOKUP(X63,Mobilität!A:I,7,FALSE),"")</f>
        <v/>
      </c>
      <c r="AB63" s="151" t="str">
        <f t="shared" si="38"/>
        <v/>
      </c>
      <c r="AC63" s="220" t="str">
        <f>IFERROR(AB63*Intern!H$2,"")</f>
        <v/>
      </c>
      <c r="AD63" s="167"/>
      <c r="AE63" s="170"/>
      <c r="AF63" s="164"/>
      <c r="AG63" s="151" t="str">
        <f>IFERROR(VLOOKUP(AD63,Mobilität!A:I,7,FALSE),"")</f>
        <v/>
      </c>
      <c r="AH63" s="151" t="str">
        <f t="shared" si="11"/>
        <v/>
      </c>
      <c r="AI63" s="220" t="str">
        <f>IFERROR(AH63*Intern!H$2,"")</f>
        <v/>
      </c>
      <c r="AJ63" s="171"/>
      <c r="AK63" s="219">
        <f t="shared" si="12"/>
        <v>0</v>
      </c>
      <c r="AL63" s="206"/>
      <c r="AM63" s="151" t="str">
        <f>IFERROR(VLOOKUP(AJ63,Mobilität!A:I,7,FALSE),"")</f>
        <v/>
      </c>
      <c r="AN63" s="151" t="str">
        <f t="shared" si="13"/>
        <v/>
      </c>
      <c r="AO63" s="154" t="str">
        <f>IFERROR(AN63*Intern!H$2,"")</f>
        <v/>
      </c>
      <c r="AP63" s="171"/>
      <c r="AQ63" s="151">
        <f t="shared" si="14"/>
        <v>0</v>
      </c>
      <c r="AR63" s="209"/>
      <c r="AS63" s="151" t="str">
        <f>IFERROR(VLOOKUP(AP63,Mobilität!A:I,7,FALSE),"")</f>
        <v/>
      </c>
      <c r="AT63" s="151" t="str">
        <f t="shared" si="36"/>
        <v/>
      </c>
      <c r="AU63" s="154" t="str">
        <f>IFERROR(AT63*Intern!H$2,"")</f>
        <v/>
      </c>
      <c r="AV63" s="171"/>
      <c r="AW63" s="151">
        <f t="shared" si="15"/>
        <v>0</v>
      </c>
      <c r="AX63" s="206"/>
      <c r="AY63" s="151" t="str">
        <f>IFERROR(VLOOKUP(AV63,Mobilität!A:O,7,FALSE),"")</f>
        <v/>
      </c>
      <c r="AZ63" s="151" t="str">
        <f t="shared" si="16"/>
        <v/>
      </c>
      <c r="BA63" s="220" t="str">
        <f>IFERROR(AZ63*Intern!H$2,"")</f>
        <v/>
      </c>
      <c r="BB63" s="338"/>
      <c r="BC63" s="339"/>
      <c r="BD63" s="340"/>
      <c r="BE63" s="222">
        <f t="shared" si="17"/>
        <v>0</v>
      </c>
      <c r="BF63" s="223">
        <f>IFERROR(BE63*Intern!H$2,"")</f>
        <v>0</v>
      </c>
      <c r="BG63" s="210">
        <f t="shared" si="18"/>
        <v>0</v>
      </c>
      <c r="BH63" s="226">
        <f t="shared" si="19"/>
        <v>0</v>
      </c>
      <c r="BI63" s="363"/>
      <c r="BJ63" s="210" t="e">
        <f t="shared" si="20"/>
        <v>#DIV/0!</v>
      </c>
      <c r="BK63" s="227" t="e">
        <f t="shared" si="21"/>
        <v>#DIV/0!</v>
      </c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</row>
    <row r="64" spans="1:128" s="153" customFormat="1">
      <c r="A64" s="164"/>
      <c r="B64" s="165"/>
      <c r="C64" s="165"/>
      <c r="D64" s="149" t="str">
        <f t="shared" si="39"/>
        <v/>
      </c>
      <c r="E64" s="166"/>
      <c r="F64" s="167"/>
      <c r="G64" s="334" t="str">
        <f t="shared" si="30"/>
        <v/>
      </c>
      <c r="H64" s="150" t="str">
        <f>IFERROR(VLOOKUP(F64,'Mahlzeit-Übernachtung'!C:AA,5,FALSE),"")</f>
        <v/>
      </c>
      <c r="I64" s="150" t="str">
        <f t="shared" si="31"/>
        <v/>
      </c>
      <c r="J64" s="221" t="str">
        <f>IFERROR(I64*Intern!H$2,"")</f>
        <v/>
      </c>
      <c r="K64" s="167"/>
      <c r="L64" s="331" t="str">
        <f t="shared" si="32"/>
        <v/>
      </c>
      <c r="M64" s="150" t="str">
        <f>IFERROR(VLOOKUP(K64,'Mahlzeit-Übernachtung'!C:AA,5,FALSE),"")</f>
        <v/>
      </c>
      <c r="N64" s="151" t="str">
        <f t="shared" si="33"/>
        <v/>
      </c>
      <c r="O64" s="221" t="str">
        <f>IFERROR(N64*Intern!H$2,"")</f>
        <v/>
      </c>
      <c r="P64" s="168"/>
      <c r="Q64" s="169"/>
      <c r="R64" s="169"/>
      <c r="S64" s="169"/>
      <c r="T64" s="151" t="str">
        <f t="shared" si="37"/>
        <v>---</v>
      </c>
      <c r="U64" s="331" t="e">
        <f>VLOOKUP(TEXT(T64,"@"),'Mahlzeit-Übernachtung'!A$30:G$111,7,FALSE)</f>
        <v>#N/A</v>
      </c>
      <c r="V64" s="151" t="str">
        <f t="shared" si="34"/>
        <v/>
      </c>
      <c r="W64" s="220" t="str">
        <f>IFERROR(V64*Intern!H$2,"")</f>
        <v/>
      </c>
      <c r="X64" s="167"/>
      <c r="Y64" s="170"/>
      <c r="Z64" s="164"/>
      <c r="AA64" s="151" t="str">
        <f>IFERROR(VLOOKUP(X64,Mobilität!A:I,7,FALSE),"")</f>
        <v/>
      </c>
      <c r="AB64" s="151" t="str">
        <f t="shared" si="38"/>
        <v/>
      </c>
      <c r="AC64" s="220" t="str">
        <f>IFERROR(AB64*Intern!H$2,"")</f>
        <v/>
      </c>
      <c r="AD64" s="167"/>
      <c r="AE64" s="170"/>
      <c r="AF64" s="164"/>
      <c r="AG64" s="151" t="str">
        <f>IFERROR(VLOOKUP(AD64,Mobilität!A:I,7,FALSE),"")</f>
        <v/>
      </c>
      <c r="AH64" s="151" t="str">
        <f t="shared" si="11"/>
        <v/>
      </c>
      <c r="AI64" s="220" t="str">
        <f>IFERROR(AH64*Intern!H$2,"")</f>
        <v/>
      </c>
      <c r="AJ64" s="171"/>
      <c r="AK64" s="219">
        <f t="shared" si="12"/>
        <v>0</v>
      </c>
      <c r="AL64" s="206"/>
      <c r="AM64" s="151" t="str">
        <f>IFERROR(VLOOKUP(AJ64,Mobilität!A:I,7,FALSE),"")</f>
        <v/>
      </c>
      <c r="AN64" s="151" t="str">
        <f t="shared" si="13"/>
        <v/>
      </c>
      <c r="AO64" s="154" t="str">
        <f>IFERROR(AN64*Intern!H$2,"")</f>
        <v/>
      </c>
      <c r="AP64" s="171"/>
      <c r="AQ64" s="151">
        <f t="shared" si="14"/>
        <v>0</v>
      </c>
      <c r="AR64" s="209"/>
      <c r="AS64" s="151" t="str">
        <f>IFERROR(VLOOKUP(AP64,Mobilität!A:I,7,FALSE),"")</f>
        <v/>
      </c>
      <c r="AT64" s="151" t="str">
        <f t="shared" si="36"/>
        <v/>
      </c>
      <c r="AU64" s="154" t="str">
        <f>IFERROR(AT64*Intern!H$2,"")</f>
        <v/>
      </c>
      <c r="AV64" s="171"/>
      <c r="AW64" s="151">
        <f t="shared" si="15"/>
        <v>0</v>
      </c>
      <c r="AX64" s="206"/>
      <c r="AY64" s="151" t="str">
        <f>IFERROR(VLOOKUP(AV64,Mobilität!A:O,7,FALSE),"")</f>
        <v/>
      </c>
      <c r="AZ64" s="151" t="str">
        <f t="shared" si="16"/>
        <v/>
      </c>
      <c r="BA64" s="220" t="str">
        <f>IFERROR(AZ64*Intern!H$2,"")</f>
        <v/>
      </c>
      <c r="BB64" s="338"/>
      <c r="BC64" s="339"/>
      <c r="BD64" s="340"/>
      <c r="BE64" s="222">
        <f t="shared" si="17"/>
        <v>0</v>
      </c>
      <c r="BF64" s="223">
        <f>IFERROR(BE64*Intern!H$2,"")</f>
        <v>0</v>
      </c>
      <c r="BG64" s="210">
        <f t="shared" si="18"/>
        <v>0</v>
      </c>
      <c r="BH64" s="226">
        <f t="shared" si="19"/>
        <v>0</v>
      </c>
      <c r="BI64" s="363"/>
      <c r="BJ64" s="210" t="e">
        <f t="shared" si="20"/>
        <v>#DIV/0!</v>
      </c>
      <c r="BK64" s="227" t="e">
        <f t="shared" si="21"/>
        <v>#DIV/0!</v>
      </c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</row>
    <row r="65" spans="1:128" s="153" customFormat="1">
      <c r="A65" s="164"/>
      <c r="B65" s="165"/>
      <c r="C65" s="165"/>
      <c r="D65" s="149" t="str">
        <f t="shared" si="39"/>
        <v/>
      </c>
      <c r="E65" s="166"/>
      <c r="F65" s="167"/>
      <c r="G65" s="334" t="str">
        <f t="shared" si="30"/>
        <v/>
      </c>
      <c r="H65" s="150" t="str">
        <f>IFERROR(VLOOKUP(F65,'Mahlzeit-Übernachtung'!C:AA,5,FALSE),"")</f>
        <v/>
      </c>
      <c r="I65" s="150" t="str">
        <f t="shared" si="31"/>
        <v/>
      </c>
      <c r="J65" s="221" t="str">
        <f>IFERROR(I65*Intern!H$2,"")</f>
        <v/>
      </c>
      <c r="K65" s="167"/>
      <c r="L65" s="331" t="str">
        <f t="shared" si="32"/>
        <v/>
      </c>
      <c r="M65" s="150" t="str">
        <f>IFERROR(VLOOKUP(K65,'Mahlzeit-Übernachtung'!C:AA,5,FALSE),"")</f>
        <v/>
      </c>
      <c r="N65" s="151" t="str">
        <f t="shared" si="33"/>
        <v/>
      </c>
      <c r="O65" s="221" t="str">
        <f>IFERROR(N65*Intern!H$2,"")</f>
        <v/>
      </c>
      <c r="P65" s="168"/>
      <c r="Q65" s="169"/>
      <c r="R65" s="169"/>
      <c r="S65" s="169"/>
      <c r="T65" s="151" t="str">
        <f t="shared" si="37"/>
        <v>---</v>
      </c>
      <c r="U65" s="331" t="e">
        <f>VLOOKUP(TEXT(T65,"@"),'Mahlzeit-Übernachtung'!A$30:G$111,7,FALSE)</f>
        <v>#N/A</v>
      </c>
      <c r="V65" s="151" t="str">
        <f t="shared" si="34"/>
        <v/>
      </c>
      <c r="W65" s="220" t="str">
        <f>IFERROR(V65*Intern!H$2,"")</f>
        <v/>
      </c>
      <c r="X65" s="167"/>
      <c r="Y65" s="170"/>
      <c r="Z65" s="164"/>
      <c r="AA65" s="151" t="str">
        <f>IFERROR(VLOOKUP(X65,Mobilität!A:I,7,FALSE),"")</f>
        <v/>
      </c>
      <c r="AB65" s="151" t="str">
        <f t="shared" si="38"/>
        <v/>
      </c>
      <c r="AC65" s="220" t="str">
        <f>IFERROR(AB65*Intern!H$2,"")</f>
        <v/>
      </c>
      <c r="AD65" s="167"/>
      <c r="AE65" s="170"/>
      <c r="AF65" s="164"/>
      <c r="AG65" s="151" t="str">
        <f>IFERROR(VLOOKUP(AD65,Mobilität!A:I,7,FALSE),"")</f>
        <v/>
      </c>
      <c r="AH65" s="151" t="str">
        <f t="shared" si="11"/>
        <v/>
      </c>
      <c r="AI65" s="220" t="str">
        <f>IFERROR(AH65*Intern!H$2,"")</f>
        <v/>
      </c>
      <c r="AJ65" s="171"/>
      <c r="AK65" s="219">
        <f t="shared" si="12"/>
        <v>0</v>
      </c>
      <c r="AL65" s="206"/>
      <c r="AM65" s="151" t="str">
        <f>IFERROR(VLOOKUP(AJ65,Mobilität!A:I,7,FALSE),"")</f>
        <v/>
      </c>
      <c r="AN65" s="151" t="str">
        <f t="shared" si="13"/>
        <v/>
      </c>
      <c r="AO65" s="154" t="str">
        <f>IFERROR(AN65*Intern!H$2,"")</f>
        <v/>
      </c>
      <c r="AP65" s="171"/>
      <c r="AQ65" s="151">
        <f t="shared" si="14"/>
        <v>0</v>
      </c>
      <c r="AR65" s="209"/>
      <c r="AS65" s="151" t="str">
        <f>IFERROR(VLOOKUP(AP65,Mobilität!A:I,7,FALSE),"")</f>
        <v/>
      </c>
      <c r="AT65" s="151" t="str">
        <f t="shared" si="36"/>
        <v/>
      </c>
      <c r="AU65" s="154" t="str">
        <f>IFERROR(AT65*Intern!H$2,"")</f>
        <v/>
      </c>
      <c r="AV65" s="171"/>
      <c r="AW65" s="151">
        <f t="shared" si="15"/>
        <v>0</v>
      </c>
      <c r="AX65" s="206"/>
      <c r="AY65" s="151" t="str">
        <f>IFERROR(VLOOKUP(AV65,Mobilität!A:O,7,FALSE),"")</f>
        <v/>
      </c>
      <c r="AZ65" s="151" t="str">
        <f t="shared" si="16"/>
        <v/>
      </c>
      <c r="BA65" s="220" t="str">
        <f>IFERROR(AZ65*Intern!H$2,"")</f>
        <v/>
      </c>
      <c r="BB65" s="338"/>
      <c r="BC65" s="339"/>
      <c r="BD65" s="340"/>
      <c r="BE65" s="222">
        <f t="shared" si="17"/>
        <v>0</v>
      </c>
      <c r="BF65" s="223">
        <f>IFERROR(BE65*Intern!H$2,"")</f>
        <v>0</v>
      </c>
      <c r="BG65" s="210">
        <f t="shared" si="18"/>
        <v>0</v>
      </c>
      <c r="BH65" s="226">
        <f t="shared" si="19"/>
        <v>0</v>
      </c>
      <c r="BI65" s="363"/>
      <c r="BJ65" s="210" t="e">
        <f t="shared" si="20"/>
        <v>#DIV/0!</v>
      </c>
      <c r="BK65" s="227" t="e">
        <f t="shared" si="21"/>
        <v>#DIV/0!</v>
      </c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</row>
    <row r="66" spans="1:128" s="153" customFormat="1">
      <c r="A66" s="164"/>
      <c r="B66" s="165"/>
      <c r="C66" s="165"/>
      <c r="D66" s="149" t="str">
        <f t="shared" si="39"/>
        <v/>
      </c>
      <c r="E66" s="166"/>
      <c r="F66" s="167"/>
      <c r="G66" s="334" t="str">
        <f t="shared" si="30"/>
        <v/>
      </c>
      <c r="H66" s="150" t="str">
        <f>IFERROR(VLOOKUP(F66,'Mahlzeit-Übernachtung'!C:AA,5,FALSE),"")</f>
        <v/>
      </c>
      <c r="I66" s="150" t="str">
        <f t="shared" si="31"/>
        <v/>
      </c>
      <c r="J66" s="221" t="str">
        <f>IFERROR(I66*Intern!H$2,"")</f>
        <v/>
      </c>
      <c r="K66" s="167"/>
      <c r="L66" s="331" t="str">
        <f t="shared" si="32"/>
        <v/>
      </c>
      <c r="M66" s="150" t="str">
        <f>IFERROR(VLOOKUP(K66,'Mahlzeit-Übernachtung'!C:AA,5,FALSE),"")</f>
        <v/>
      </c>
      <c r="N66" s="151" t="str">
        <f t="shared" si="33"/>
        <v/>
      </c>
      <c r="O66" s="221" t="str">
        <f>IFERROR(N66*Intern!H$2,"")</f>
        <v/>
      </c>
      <c r="P66" s="168"/>
      <c r="Q66" s="169"/>
      <c r="R66" s="169"/>
      <c r="S66" s="169"/>
      <c r="T66" s="151" t="str">
        <f t="shared" si="37"/>
        <v>---</v>
      </c>
      <c r="U66" s="331" t="e">
        <f>VLOOKUP(TEXT(T66,"@"),'Mahlzeit-Übernachtung'!A$30:G$111,7,FALSE)</f>
        <v>#N/A</v>
      </c>
      <c r="V66" s="151" t="str">
        <f t="shared" si="34"/>
        <v/>
      </c>
      <c r="W66" s="220" t="str">
        <f>IFERROR(V66*Intern!H$2,"")</f>
        <v/>
      </c>
      <c r="X66" s="167"/>
      <c r="Y66" s="170"/>
      <c r="Z66" s="164"/>
      <c r="AA66" s="151" t="str">
        <f>IFERROR(VLOOKUP(X66,Mobilität!A:I,7,FALSE),"")</f>
        <v/>
      </c>
      <c r="AB66" s="151" t="str">
        <f t="shared" si="38"/>
        <v/>
      </c>
      <c r="AC66" s="220" t="str">
        <f>IFERROR(AB66*Intern!H$2,"")</f>
        <v/>
      </c>
      <c r="AD66" s="167"/>
      <c r="AE66" s="170"/>
      <c r="AF66" s="164"/>
      <c r="AG66" s="151" t="str">
        <f>IFERROR(VLOOKUP(AD66,Mobilität!A:I,7,FALSE),"")</f>
        <v/>
      </c>
      <c r="AH66" s="151" t="str">
        <f t="shared" si="11"/>
        <v/>
      </c>
      <c r="AI66" s="220" t="str">
        <f>IFERROR(AH66*Intern!H$2,"")</f>
        <v/>
      </c>
      <c r="AJ66" s="171"/>
      <c r="AK66" s="219">
        <f t="shared" si="12"/>
        <v>0</v>
      </c>
      <c r="AL66" s="206"/>
      <c r="AM66" s="151" t="str">
        <f>IFERROR(VLOOKUP(AJ66,Mobilität!A:I,7,FALSE),"")</f>
        <v/>
      </c>
      <c r="AN66" s="151" t="str">
        <f t="shared" si="13"/>
        <v/>
      </c>
      <c r="AO66" s="154" t="str">
        <f>IFERROR(AN66*Intern!H$2,"")</f>
        <v/>
      </c>
      <c r="AP66" s="171"/>
      <c r="AQ66" s="151">
        <f t="shared" si="14"/>
        <v>0</v>
      </c>
      <c r="AR66" s="209"/>
      <c r="AS66" s="151" t="str">
        <f>IFERROR(VLOOKUP(AP66,Mobilität!A:I,7,FALSE),"")</f>
        <v/>
      </c>
      <c r="AT66" s="151" t="str">
        <f t="shared" si="36"/>
        <v/>
      </c>
      <c r="AU66" s="154" t="str">
        <f>IFERROR(AT66*Intern!H$2,"")</f>
        <v/>
      </c>
      <c r="AV66" s="171"/>
      <c r="AW66" s="151">
        <f t="shared" si="15"/>
        <v>0</v>
      </c>
      <c r="AX66" s="206"/>
      <c r="AY66" s="151" t="str">
        <f>IFERROR(VLOOKUP(AV66,Mobilität!A:O,7,FALSE),"")</f>
        <v/>
      </c>
      <c r="AZ66" s="151" t="str">
        <f t="shared" si="16"/>
        <v/>
      </c>
      <c r="BA66" s="220" t="str">
        <f>IFERROR(AZ66*Intern!H$2,"")</f>
        <v/>
      </c>
      <c r="BB66" s="338"/>
      <c r="BC66" s="339"/>
      <c r="BD66" s="340"/>
      <c r="BE66" s="222">
        <f t="shared" si="17"/>
        <v>0</v>
      </c>
      <c r="BF66" s="223">
        <f>IFERROR(BE66*Intern!H$2,"")</f>
        <v>0</v>
      </c>
      <c r="BG66" s="210">
        <f t="shared" si="18"/>
        <v>0</v>
      </c>
      <c r="BH66" s="226">
        <f t="shared" si="19"/>
        <v>0</v>
      </c>
      <c r="BI66" s="363"/>
      <c r="BJ66" s="210" t="e">
        <f t="shared" si="20"/>
        <v>#DIV/0!</v>
      </c>
      <c r="BK66" s="227" t="e">
        <f t="shared" si="21"/>
        <v>#DIV/0!</v>
      </c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</row>
    <row r="67" spans="1:128" s="153" customFormat="1">
      <c r="A67" s="164"/>
      <c r="B67" s="165"/>
      <c r="C67" s="165"/>
      <c r="D67" s="149" t="str">
        <f t="shared" si="39"/>
        <v/>
      </c>
      <c r="E67" s="166"/>
      <c r="F67" s="167"/>
      <c r="G67" s="334" t="str">
        <f t="shared" si="30"/>
        <v/>
      </c>
      <c r="H67" s="150" t="str">
        <f>IFERROR(VLOOKUP(F67,'Mahlzeit-Übernachtung'!C:AA,5,FALSE),"")</f>
        <v/>
      </c>
      <c r="I67" s="150" t="str">
        <f t="shared" si="31"/>
        <v/>
      </c>
      <c r="J67" s="221" t="str">
        <f>IFERROR(I67*Intern!H$2,"")</f>
        <v/>
      </c>
      <c r="K67" s="167"/>
      <c r="L67" s="331" t="str">
        <f t="shared" si="32"/>
        <v/>
      </c>
      <c r="M67" s="150" t="str">
        <f>IFERROR(VLOOKUP(K67,'Mahlzeit-Übernachtung'!C:AA,5,FALSE),"")</f>
        <v/>
      </c>
      <c r="N67" s="151" t="str">
        <f t="shared" si="33"/>
        <v/>
      </c>
      <c r="O67" s="221" t="str">
        <f>IFERROR(N67*Intern!H$2,"")</f>
        <v/>
      </c>
      <c r="P67" s="168"/>
      <c r="Q67" s="169"/>
      <c r="R67" s="169"/>
      <c r="S67" s="169"/>
      <c r="T67" s="151" t="str">
        <f t="shared" si="37"/>
        <v>---</v>
      </c>
      <c r="U67" s="331" t="e">
        <f>VLOOKUP(TEXT(T67,"@"),'Mahlzeit-Übernachtung'!A$30:G$111,7,FALSE)</f>
        <v>#N/A</v>
      </c>
      <c r="V67" s="151" t="str">
        <f t="shared" si="34"/>
        <v/>
      </c>
      <c r="W67" s="220" t="str">
        <f>IFERROR(V67*Intern!H$2,"")</f>
        <v/>
      </c>
      <c r="X67" s="167"/>
      <c r="Y67" s="170"/>
      <c r="Z67" s="164"/>
      <c r="AA67" s="151" t="str">
        <f>IFERROR(VLOOKUP(X67,Mobilität!A:I,7,FALSE),"")</f>
        <v/>
      </c>
      <c r="AB67" s="151" t="str">
        <f t="shared" si="38"/>
        <v/>
      </c>
      <c r="AC67" s="220" t="str">
        <f>IFERROR(AB67*Intern!H$2,"")</f>
        <v/>
      </c>
      <c r="AD67" s="167"/>
      <c r="AE67" s="170"/>
      <c r="AF67" s="164"/>
      <c r="AG67" s="151" t="str">
        <f>IFERROR(VLOOKUP(AD67,Mobilität!A:I,7,FALSE),"")</f>
        <v/>
      </c>
      <c r="AH67" s="151" t="str">
        <f t="shared" si="11"/>
        <v/>
      </c>
      <c r="AI67" s="220" t="str">
        <f>IFERROR(AH67*Intern!H$2,"")</f>
        <v/>
      </c>
      <c r="AJ67" s="171"/>
      <c r="AK67" s="219">
        <f t="shared" si="12"/>
        <v>0</v>
      </c>
      <c r="AL67" s="206"/>
      <c r="AM67" s="151" t="str">
        <f>IFERROR(VLOOKUP(AJ67,Mobilität!A:I,7,FALSE),"")</f>
        <v/>
      </c>
      <c r="AN67" s="151" t="str">
        <f t="shared" si="13"/>
        <v/>
      </c>
      <c r="AO67" s="154" t="str">
        <f>IFERROR(AN67*Intern!H$2,"")</f>
        <v/>
      </c>
      <c r="AP67" s="171"/>
      <c r="AQ67" s="151">
        <f t="shared" si="14"/>
        <v>0</v>
      </c>
      <c r="AR67" s="209"/>
      <c r="AS67" s="151" t="str">
        <f>IFERROR(VLOOKUP(AP67,Mobilität!A:I,7,FALSE),"")</f>
        <v/>
      </c>
      <c r="AT67" s="151" t="str">
        <f t="shared" si="36"/>
        <v/>
      </c>
      <c r="AU67" s="154" t="str">
        <f>IFERROR(AT67*Intern!H$2,"")</f>
        <v/>
      </c>
      <c r="AV67" s="171"/>
      <c r="AW67" s="151">
        <f t="shared" si="15"/>
        <v>0</v>
      </c>
      <c r="AX67" s="206"/>
      <c r="AY67" s="151" t="str">
        <f>IFERROR(VLOOKUP(AV67,Mobilität!A:O,7,FALSE),"")</f>
        <v/>
      </c>
      <c r="AZ67" s="151" t="str">
        <f t="shared" si="16"/>
        <v/>
      </c>
      <c r="BA67" s="220" t="str">
        <f>IFERROR(AZ67*Intern!H$2,"")</f>
        <v/>
      </c>
      <c r="BB67" s="338"/>
      <c r="BC67" s="339"/>
      <c r="BD67" s="340"/>
      <c r="BE67" s="222">
        <f t="shared" si="17"/>
        <v>0</v>
      </c>
      <c r="BF67" s="223">
        <f>IFERROR(BE67*Intern!H$2,"")</f>
        <v>0</v>
      </c>
      <c r="BG67" s="210">
        <f t="shared" si="18"/>
        <v>0</v>
      </c>
      <c r="BH67" s="226">
        <f t="shared" si="19"/>
        <v>0</v>
      </c>
      <c r="BI67" s="363"/>
      <c r="BJ67" s="210" t="e">
        <f t="shared" si="20"/>
        <v>#DIV/0!</v>
      </c>
      <c r="BK67" s="227" t="e">
        <f t="shared" si="21"/>
        <v>#DIV/0!</v>
      </c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</row>
    <row r="68" spans="1:128" s="153" customFormat="1">
      <c r="A68" s="164"/>
      <c r="B68" s="165"/>
      <c r="C68" s="165"/>
      <c r="D68" s="149" t="str">
        <f t="shared" si="39"/>
        <v/>
      </c>
      <c r="E68" s="166"/>
      <c r="F68" s="167"/>
      <c r="G68" s="334" t="str">
        <f t="shared" si="30"/>
        <v/>
      </c>
      <c r="H68" s="150" t="str">
        <f>IFERROR(VLOOKUP(F68,'Mahlzeit-Übernachtung'!C:AA,5,FALSE),"")</f>
        <v/>
      </c>
      <c r="I68" s="150" t="str">
        <f t="shared" si="31"/>
        <v/>
      </c>
      <c r="J68" s="221" t="str">
        <f>IFERROR(I68*Intern!H$2,"")</f>
        <v/>
      </c>
      <c r="K68" s="167"/>
      <c r="L68" s="331" t="str">
        <f t="shared" si="32"/>
        <v/>
      </c>
      <c r="M68" s="150" t="str">
        <f>IFERROR(VLOOKUP(K68,'Mahlzeit-Übernachtung'!C:AA,5,FALSE),"")</f>
        <v/>
      </c>
      <c r="N68" s="151" t="str">
        <f t="shared" si="33"/>
        <v/>
      </c>
      <c r="O68" s="221" t="str">
        <f>IFERROR(N68*Intern!H$2,"")</f>
        <v/>
      </c>
      <c r="P68" s="168"/>
      <c r="Q68" s="169"/>
      <c r="R68" s="169"/>
      <c r="S68" s="169"/>
      <c r="T68" s="151" t="str">
        <f t="shared" si="37"/>
        <v>---</v>
      </c>
      <c r="U68" s="331" t="e">
        <f>VLOOKUP(TEXT(T68,"@"),'Mahlzeit-Übernachtung'!A$30:G$111,7,FALSE)</f>
        <v>#N/A</v>
      </c>
      <c r="V68" s="151" t="str">
        <f t="shared" si="34"/>
        <v/>
      </c>
      <c r="W68" s="220" t="str">
        <f>IFERROR(V68*Intern!H$2,"")</f>
        <v/>
      </c>
      <c r="X68" s="167"/>
      <c r="Y68" s="170"/>
      <c r="Z68" s="164"/>
      <c r="AA68" s="151" t="str">
        <f>IFERROR(VLOOKUP(X68,Mobilität!A:I,7,FALSE),"")</f>
        <v/>
      </c>
      <c r="AB68" s="151" t="str">
        <f t="shared" si="38"/>
        <v/>
      </c>
      <c r="AC68" s="220" t="str">
        <f>IFERROR(AB68*Intern!H$2,"")</f>
        <v/>
      </c>
      <c r="AD68" s="167"/>
      <c r="AE68" s="170"/>
      <c r="AF68" s="164"/>
      <c r="AG68" s="151" t="str">
        <f>IFERROR(VLOOKUP(AD68,Mobilität!A:I,7,FALSE),"")</f>
        <v/>
      </c>
      <c r="AH68" s="151" t="str">
        <f t="shared" si="11"/>
        <v/>
      </c>
      <c r="AI68" s="220" t="str">
        <f>IFERROR(AH68*Intern!H$2,"")</f>
        <v/>
      </c>
      <c r="AJ68" s="171"/>
      <c r="AK68" s="219">
        <f t="shared" si="12"/>
        <v>0</v>
      </c>
      <c r="AL68" s="206"/>
      <c r="AM68" s="151" t="str">
        <f>IFERROR(VLOOKUP(AJ68,Mobilität!A:I,7,FALSE),"")</f>
        <v/>
      </c>
      <c r="AN68" s="151" t="str">
        <f t="shared" si="13"/>
        <v/>
      </c>
      <c r="AO68" s="154" t="str">
        <f>IFERROR(AN68*Intern!H$2,"")</f>
        <v/>
      </c>
      <c r="AP68" s="171"/>
      <c r="AQ68" s="151">
        <f t="shared" si="14"/>
        <v>0</v>
      </c>
      <c r="AR68" s="209"/>
      <c r="AS68" s="151" t="str">
        <f>IFERROR(VLOOKUP(AP68,Mobilität!A:I,7,FALSE),"")</f>
        <v/>
      </c>
      <c r="AT68" s="151" t="str">
        <f t="shared" si="36"/>
        <v/>
      </c>
      <c r="AU68" s="154" t="str">
        <f>IFERROR(AT68*Intern!H$2,"")</f>
        <v/>
      </c>
      <c r="AV68" s="171"/>
      <c r="AW68" s="151">
        <f t="shared" si="15"/>
        <v>0</v>
      </c>
      <c r="AX68" s="206"/>
      <c r="AY68" s="151" t="str">
        <f>IFERROR(VLOOKUP(AV68,Mobilität!A:O,7,FALSE),"")</f>
        <v/>
      </c>
      <c r="AZ68" s="151" t="str">
        <f t="shared" si="16"/>
        <v/>
      </c>
      <c r="BA68" s="220" t="str">
        <f>IFERROR(AZ68*Intern!H$2,"")</f>
        <v/>
      </c>
      <c r="BB68" s="338"/>
      <c r="BC68" s="339"/>
      <c r="BD68" s="340"/>
      <c r="BE68" s="222">
        <f t="shared" si="17"/>
        <v>0</v>
      </c>
      <c r="BF68" s="223">
        <f>IFERROR(BE68*Intern!H$2,"")</f>
        <v>0</v>
      </c>
      <c r="BG68" s="210">
        <f t="shared" si="18"/>
        <v>0</v>
      </c>
      <c r="BH68" s="226">
        <f t="shared" si="19"/>
        <v>0</v>
      </c>
      <c r="BI68" s="363"/>
      <c r="BJ68" s="210" t="e">
        <f t="shared" si="20"/>
        <v>#DIV/0!</v>
      </c>
      <c r="BK68" s="227" t="e">
        <f t="shared" si="21"/>
        <v>#DIV/0!</v>
      </c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</row>
    <row r="69" spans="1:128" s="153" customFormat="1">
      <c r="A69" s="164"/>
      <c r="B69" s="165"/>
      <c r="C69" s="165"/>
      <c r="D69" s="149" t="str">
        <f t="shared" si="39"/>
        <v/>
      </c>
      <c r="E69" s="166"/>
      <c r="F69" s="167"/>
      <c r="G69" s="334" t="str">
        <f t="shared" si="30"/>
        <v/>
      </c>
      <c r="H69" s="150" t="str">
        <f>IFERROR(VLOOKUP(F69,'Mahlzeit-Übernachtung'!C:AA,5,FALSE),"")</f>
        <v/>
      </c>
      <c r="I69" s="150" t="str">
        <f t="shared" si="31"/>
        <v/>
      </c>
      <c r="J69" s="221" t="str">
        <f>IFERROR(I69*Intern!H$2,"")</f>
        <v/>
      </c>
      <c r="K69" s="167"/>
      <c r="L69" s="331" t="str">
        <f t="shared" si="32"/>
        <v/>
      </c>
      <c r="M69" s="150" t="str">
        <f>IFERROR(VLOOKUP(K69,'Mahlzeit-Übernachtung'!C:AA,5,FALSE),"")</f>
        <v/>
      </c>
      <c r="N69" s="151" t="str">
        <f t="shared" si="33"/>
        <v/>
      </c>
      <c r="O69" s="221" t="str">
        <f>IFERROR(N69*Intern!H$2,"")</f>
        <v/>
      </c>
      <c r="P69" s="168"/>
      <c r="Q69" s="169"/>
      <c r="R69" s="169"/>
      <c r="S69" s="169"/>
      <c r="T69" s="151" t="str">
        <f t="shared" si="37"/>
        <v>---</v>
      </c>
      <c r="U69" s="331" t="e">
        <f>VLOOKUP(TEXT(T69,"@"),'Mahlzeit-Übernachtung'!A$30:G$111,7,FALSE)</f>
        <v>#N/A</v>
      </c>
      <c r="V69" s="151" t="str">
        <f t="shared" si="34"/>
        <v/>
      </c>
      <c r="W69" s="220" t="str">
        <f>IFERROR(V69*Intern!H$2,"")</f>
        <v/>
      </c>
      <c r="X69" s="167"/>
      <c r="Y69" s="170"/>
      <c r="Z69" s="164"/>
      <c r="AA69" s="151" t="str">
        <f>IFERROR(VLOOKUP(X69,Mobilität!A:I,7,FALSE),"")</f>
        <v/>
      </c>
      <c r="AB69" s="151" t="str">
        <f t="shared" si="38"/>
        <v/>
      </c>
      <c r="AC69" s="220" t="str">
        <f>IFERROR(AB69*Intern!H$2,"")</f>
        <v/>
      </c>
      <c r="AD69" s="167"/>
      <c r="AE69" s="170"/>
      <c r="AF69" s="164"/>
      <c r="AG69" s="151" t="str">
        <f>IFERROR(VLOOKUP(AD69,Mobilität!A:I,7,FALSE),"")</f>
        <v/>
      </c>
      <c r="AH69" s="151" t="str">
        <f t="shared" si="11"/>
        <v/>
      </c>
      <c r="AI69" s="220" t="str">
        <f>IFERROR(AH69*Intern!H$2,"")</f>
        <v/>
      </c>
      <c r="AJ69" s="171"/>
      <c r="AK69" s="219">
        <f t="shared" si="12"/>
        <v>0</v>
      </c>
      <c r="AL69" s="206"/>
      <c r="AM69" s="151" t="str">
        <f>IFERROR(VLOOKUP(AJ69,Mobilität!A:I,7,FALSE),"")</f>
        <v/>
      </c>
      <c r="AN69" s="151" t="str">
        <f t="shared" si="13"/>
        <v/>
      </c>
      <c r="AO69" s="154" t="str">
        <f>IFERROR(AN69*Intern!H$2,"")</f>
        <v/>
      </c>
      <c r="AP69" s="171"/>
      <c r="AQ69" s="151">
        <f t="shared" si="14"/>
        <v>0</v>
      </c>
      <c r="AR69" s="209"/>
      <c r="AS69" s="151" t="str">
        <f>IFERROR(VLOOKUP(AP69,Mobilität!A:I,7,FALSE),"")</f>
        <v/>
      </c>
      <c r="AT69" s="151" t="str">
        <f t="shared" si="36"/>
        <v/>
      </c>
      <c r="AU69" s="154" t="str">
        <f>IFERROR(AT69*Intern!H$2,"")</f>
        <v/>
      </c>
      <c r="AV69" s="171"/>
      <c r="AW69" s="151">
        <f t="shared" si="15"/>
        <v>0</v>
      </c>
      <c r="AX69" s="206"/>
      <c r="AY69" s="151" t="str">
        <f>IFERROR(VLOOKUP(AV69,Mobilität!A:O,7,FALSE),"")</f>
        <v/>
      </c>
      <c r="AZ69" s="151" t="str">
        <f t="shared" si="16"/>
        <v/>
      </c>
      <c r="BA69" s="220" t="str">
        <f>IFERROR(AZ69*Intern!H$2,"")</f>
        <v/>
      </c>
      <c r="BB69" s="338"/>
      <c r="BC69" s="339"/>
      <c r="BD69" s="340"/>
      <c r="BE69" s="222">
        <f t="shared" si="17"/>
        <v>0</v>
      </c>
      <c r="BF69" s="223">
        <f>IFERROR(BE69*Intern!H$2,"")</f>
        <v>0</v>
      </c>
      <c r="BG69" s="210">
        <f t="shared" si="18"/>
        <v>0</v>
      </c>
      <c r="BH69" s="226">
        <f t="shared" si="19"/>
        <v>0</v>
      </c>
      <c r="BI69" s="363"/>
      <c r="BJ69" s="210" t="e">
        <f t="shared" si="20"/>
        <v>#DIV/0!</v>
      </c>
      <c r="BK69" s="227" t="e">
        <f t="shared" si="21"/>
        <v>#DIV/0!</v>
      </c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</row>
    <row r="70" spans="1:128" s="153" customFormat="1">
      <c r="A70" s="164"/>
      <c r="B70" s="165"/>
      <c r="C70" s="165"/>
      <c r="D70" s="149" t="str">
        <f t="shared" si="39"/>
        <v/>
      </c>
      <c r="E70" s="166"/>
      <c r="F70" s="167"/>
      <c r="G70" s="334" t="str">
        <f t="shared" si="30"/>
        <v/>
      </c>
      <c r="H70" s="150" t="str">
        <f>IFERROR(VLOOKUP(F70,'Mahlzeit-Übernachtung'!C:AA,5,FALSE),"")</f>
        <v/>
      </c>
      <c r="I70" s="150" t="str">
        <f t="shared" si="31"/>
        <v/>
      </c>
      <c r="J70" s="221" t="str">
        <f>IFERROR(I70*Intern!H$2,"")</f>
        <v/>
      </c>
      <c r="K70" s="167"/>
      <c r="L70" s="331" t="str">
        <f t="shared" si="32"/>
        <v/>
      </c>
      <c r="M70" s="150" t="str">
        <f>IFERROR(VLOOKUP(K70,'Mahlzeit-Übernachtung'!C:AA,5,FALSE),"")</f>
        <v/>
      </c>
      <c r="N70" s="151" t="str">
        <f t="shared" si="33"/>
        <v/>
      </c>
      <c r="O70" s="221" t="str">
        <f>IFERROR(N70*Intern!H$2,"")</f>
        <v/>
      </c>
      <c r="P70" s="168"/>
      <c r="Q70" s="169"/>
      <c r="R70" s="169"/>
      <c r="S70" s="169"/>
      <c r="T70" s="151" t="str">
        <f t="shared" si="37"/>
        <v>---</v>
      </c>
      <c r="U70" s="331" t="e">
        <f>VLOOKUP(TEXT(T70,"@"),'Mahlzeit-Übernachtung'!A$30:G$111,7,FALSE)</f>
        <v>#N/A</v>
      </c>
      <c r="V70" s="151" t="str">
        <f t="shared" si="34"/>
        <v/>
      </c>
      <c r="W70" s="220" t="str">
        <f>IFERROR(V70*Intern!H$2,"")</f>
        <v/>
      </c>
      <c r="X70" s="167"/>
      <c r="Y70" s="170"/>
      <c r="Z70" s="164"/>
      <c r="AA70" s="151" t="str">
        <f>IFERROR(VLOOKUP(X70,Mobilität!A:I,7,FALSE),"")</f>
        <v/>
      </c>
      <c r="AB70" s="151" t="str">
        <f t="shared" si="38"/>
        <v/>
      </c>
      <c r="AC70" s="220" t="str">
        <f>IFERROR(AB70*Intern!H$2,"")</f>
        <v/>
      </c>
      <c r="AD70" s="167"/>
      <c r="AE70" s="170"/>
      <c r="AF70" s="164"/>
      <c r="AG70" s="151" t="str">
        <f>IFERROR(VLOOKUP(AD70,Mobilität!A:I,7,FALSE),"")</f>
        <v/>
      </c>
      <c r="AH70" s="151" t="str">
        <f t="shared" ref="AH70:AH133" si="40">IFERROR(AG70*AF70*AE70/1000,"")</f>
        <v/>
      </c>
      <c r="AI70" s="220" t="str">
        <f>IFERROR(AH70*Intern!H$2,"")</f>
        <v/>
      </c>
      <c r="AJ70" s="171"/>
      <c r="AK70" s="219">
        <f t="shared" ref="AK70:AK133" si="41">E70</f>
        <v>0</v>
      </c>
      <c r="AL70" s="206"/>
      <c r="AM70" s="151" t="str">
        <f>IFERROR(VLOOKUP(AJ70,Mobilität!A:I,7,FALSE),"")</f>
        <v/>
      </c>
      <c r="AN70" s="151" t="str">
        <f t="shared" ref="AN70:AN133" si="42">IFERROR(AM70*AL70*AK70/1000,"")</f>
        <v/>
      </c>
      <c r="AO70" s="154" t="str">
        <f>IFERROR(AN70*Intern!H$2,"")</f>
        <v/>
      </c>
      <c r="AP70" s="171"/>
      <c r="AQ70" s="151">
        <f t="shared" ref="AQ70:AQ133" si="43">E70</f>
        <v>0</v>
      </c>
      <c r="AR70" s="209"/>
      <c r="AS70" s="151" t="str">
        <f>IFERROR(VLOOKUP(AP70,Mobilität!A:I,7,FALSE),"")</f>
        <v/>
      </c>
      <c r="AT70" s="151" t="str">
        <f t="shared" si="36"/>
        <v/>
      </c>
      <c r="AU70" s="154" t="str">
        <f>IFERROR(AT70*Intern!H$2,"")</f>
        <v/>
      </c>
      <c r="AV70" s="171"/>
      <c r="AW70" s="151">
        <f t="shared" ref="AW70:AW133" si="44">E70</f>
        <v>0</v>
      </c>
      <c r="AX70" s="206"/>
      <c r="AY70" s="151" t="str">
        <f>IFERROR(VLOOKUP(AV70,Mobilität!A:O,7,FALSE),"")</f>
        <v/>
      </c>
      <c r="AZ70" s="151" t="str">
        <f t="shared" ref="AZ70:AZ133" si="45">IFERROR(AY70*AW70*AX70/1000,"")</f>
        <v/>
      </c>
      <c r="BA70" s="220" t="str">
        <f>IFERROR(AZ70*Intern!H$2,"")</f>
        <v/>
      </c>
      <c r="BB70" s="338"/>
      <c r="BC70" s="339"/>
      <c r="BD70" s="340"/>
      <c r="BE70" s="222">
        <f t="shared" ref="BE70:BE133" si="46">IFERROR(BD70*BC70,"")</f>
        <v>0</v>
      </c>
      <c r="BF70" s="223">
        <f>IFERROR(BE70*Intern!H$2,"")</f>
        <v>0</v>
      </c>
      <c r="BG70" s="210">
        <f t="shared" ref="BG70:BG133" si="47">SUM(IF(ISERROR(AT70),0,AT70),IF(ISERROR(AZ70),0,AZ70),IF(ISERROR(AB70),0,AB70),IF(ISERROR(AN70),0,AN70),IF(ISERROR(V70),0,V70),IF(ISERROR(N70),0,N70),IF(ISERROR(I70),0,I70))</f>
        <v>0</v>
      </c>
      <c r="BH70" s="226">
        <f t="shared" ref="BH70:BH133" si="48">SUM(IF(ISERROR(AU70),0,AU70),IF(ISERROR(BA70),0,BA70),IF(ISERROR(AC70),0,AC70),IF(ISERROR(AI70),0,AI70),IF(ISERROR(AO70),0,AO70),IF(ISERROR(W70),0,W70),IF(ISERROR(O70),0,O70),IF(ISERROR(J70),0,J70))</f>
        <v>0</v>
      </c>
      <c r="BI70" s="363"/>
      <c r="BJ70" s="210" t="e">
        <f t="shared" ref="BJ70:BJ133" si="49">SUM(IF(ISERROR(AT70),0,AT70),IF(ISERROR(AZ70),0,AZ70),IF(ISERROR(AB70),0,AB70),IF(ISERROR(AN70),0,AN70),IF(ISERROR(V70),0,V70),IF(ISERROR(N70),0,N70),IF(ISERROR(I70),0,I70))/E70</f>
        <v>#DIV/0!</v>
      </c>
      <c r="BK70" s="227" t="e">
        <f t="shared" ref="BK70:BK133" si="50">SUM(IF(ISERROR(AU70),0,AU70),IF(ISERROR(BA70),0,BA70),IF(ISERROR(AC70),0,AC70),IF(ISERROR(AI70),0,AI70),IF(ISERROR(AO70),0,AO70),IF(ISERROR(W70),0,W70),IF(ISERROR(O70),0,O70),IF(ISERROR(J70),0,J70))/E70</f>
        <v>#DIV/0!</v>
      </c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</row>
    <row r="71" spans="1:128" s="153" customFormat="1">
      <c r="A71" s="164"/>
      <c r="B71" s="165"/>
      <c r="C71" s="165"/>
      <c r="D71" s="149" t="str">
        <f t="shared" si="39"/>
        <v/>
      </c>
      <c r="E71" s="166"/>
      <c r="F71" s="167"/>
      <c r="G71" s="334" t="str">
        <f t="shared" si="30"/>
        <v/>
      </c>
      <c r="H71" s="150" t="str">
        <f>IFERROR(VLOOKUP(F71,'Mahlzeit-Übernachtung'!C:AA,5,FALSE),"")</f>
        <v/>
      </c>
      <c r="I71" s="150" t="str">
        <f t="shared" si="31"/>
        <v/>
      </c>
      <c r="J71" s="221" t="str">
        <f>IFERROR(I71*Intern!H$2,"")</f>
        <v/>
      </c>
      <c r="K71" s="167"/>
      <c r="L71" s="331" t="str">
        <f t="shared" si="32"/>
        <v/>
      </c>
      <c r="M71" s="150" t="str">
        <f>IFERROR(VLOOKUP(K71,'Mahlzeit-Übernachtung'!C:AA,5,FALSE),"")</f>
        <v/>
      </c>
      <c r="N71" s="151" t="str">
        <f t="shared" si="33"/>
        <v/>
      </c>
      <c r="O71" s="221" t="str">
        <f>IFERROR(N71*Intern!H$2,"")</f>
        <v/>
      </c>
      <c r="P71" s="168"/>
      <c r="Q71" s="169"/>
      <c r="R71" s="169"/>
      <c r="S71" s="169"/>
      <c r="T71" s="151" t="str">
        <f t="shared" si="37"/>
        <v>---</v>
      </c>
      <c r="U71" s="331" t="e">
        <f>VLOOKUP(TEXT(T71,"@"),'Mahlzeit-Übernachtung'!A$30:G$111,7,FALSE)</f>
        <v>#N/A</v>
      </c>
      <c r="V71" s="151" t="str">
        <f t="shared" si="34"/>
        <v/>
      </c>
      <c r="W71" s="220" t="str">
        <f>IFERROR(V71*Intern!H$2,"")</f>
        <v/>
      </c>
      <c r="X71" s="167"/>
      <c r="Y71" s="170"/>
      <c r="Z71" s="164"/>
      <c r="AA71" s="151" t="str">
        <f>IFERROR(VLOOKUP(X71,Mobilität!A:I,7,FALSE),"")</f>
        <v/>
      </c>
      <c r="AB71" s="151" t="str">
        <f t="shared" si="38"/>
        <v/>
      </c>
      <c r="AC71" s="220" t="str">
        <f>IFERROR(AB71*Intern!H$2,"")</f>
        <v/>
      </c>
      <c r="AD71" s="167"/>
      <c r="AE71" s="170"/>
      <c r="AF71" s="164"/>
      <c r="AG71" s="151" t="str">
        <f>IFERROR(VLOOKUP(AD71,Mobilität!A:I,7,FALSE),"")</f>
        <v/>
      </c>
      <c r="AH71" s="151" t="str">
        <f t="shared" si="40"/>
        <v/>
      </c>
      <c r="AI71" s="220" t="str">
        <f>IFERROR(AH71*Intern!H$2,"")</f>
        <v/>
      </c>
      <c r="AJ71" s="171"/>
      <c r="AK71" s="219">
        <f t="shared" si="41"/>
        <v>0</v>
      </c>
      <c r="AL71" s="206"/>
      <c r="AM71" s="151" t="str">
        <f>IFERROR(VLOOKUP(AJ71,Mobilität!A:I,7,FALSE),"")</f>
        <v/>
      </c>
      <c r="AN71" s="151" t="str">
        <f t="shared" si="42"/>
        <v/>
      </c>
      <c r="AO71" s="154" t="str">
        <f>IFERROR(AN71*Intern!H$2,"")</f>
        <v/>
      </c>
      <c r="AP71" s="171"/>
      <c r="AQ71" s="151">
        <f t="shared" si="43"/>
        <v>0</v>
      </c>
      <c r="AR71" s="209"/>
      <c r="AS71" s="151" t="str">
        <f>IFERROR(VLOOKUP(AP71,Mobilität!A:I,7,FALSE),"")</f>
        <v/>
      </c>
      <c r="AT71" s="151" t="str">
        <f t="shared" si="36"/>
        <v/>
      </c>
      <c r="AU71" s="154" t="str">
        <f>IFERROR(AT71*Intern!H$2,"")</f>
        <v/>
      </c>
      <c r="AV71" s="171"/>
      <c r="AW71" s="151">
        <f t="shared" si="44"/>
        <v>0</v>
      </c>
      <c r="AX71" s="206"/>
      <c r="AY71" s="151" t="str">
        <f>IFERROR(VLOOKUP(AV71,Mobilität!A:O,7,FALSE),"")</f>
        <v/>
      </c>
      <c r="AZ71" s="151" t="str">
        <f t="shared" si="45"/>
        <v/>
      </c>
      <c r="BA71" s="220" t="str">
        <f>IFERROR(AZ71*Intern!H$2,"")</f>
        <v/>
      </c>
      <c r="BB71" s="338"/>
      <c r="BC71" s="339"/>
      <c r="BD71" s="340"/>
      <c r="BE71" s="222">
        <f t="shared" si="46"/>
        <v>0</v>
      </c>
      <c r="BF71" s="223">
        <f>IFERROR(BE71*Intern!H$2,"")</f>
        <v>0</v>
      </c>
      <c r="BG71" s="210">
        <f t="shared" si="47"/>
        <v>0</v>
      </c>
      <c r="BH71" s="226">
        <f t="shared" si="48"/>
        <v>0</v>
      </c>
      <c r="BI71" s="363"/>
      <c r="BJ71" s="210" t="e">
        <f t="shared" si="49"/>
        <v>#DIV/0!</v>
      </c>
      <c r="BK71" s="227" t="e">
        <f t="shared" si="50"/>
        <v>#DIV/0!</v>
      </c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</row>
    <row r="72" spans="1:128" s="153" customFormat="1">
      <c r="A72" s="164"/>
      <c r="B72" s="165"/>
      <c r="C72" s="165"/>
      <c r="D72" s="149" t="str">
        <f t="shared" si="39"/>
        <v/>
      </c>
      <c r="E72" s="166"/>
      <c r="F72" s="167"/>
      <c r="G72" s="334" t="str">
        <f t="shared" si="30"/>
        <v/>
      </c>
      <c r="H72" s="150" t="str">
        <f>IFERROR(VLOOKUP(F72,'Mahlzeit-Übernachtung'!C:AA,5,FALSE),"")</f>
        <v/>
      </c>
      <c r="I72" s="150" t="str">
        <f t="shared" si="31"/>
        <v/>
      </c>
      <c r="J72" s="221" t="str">
        <f>IFERROR(I72*Intern!H$2,"")</f>
        <v/>
      </c>
      <c r="K72" s="167"/>
      <c r="L72" s="331" t="str">
        <f t="shared" si="32"/>
        <v/>
      </c>
      <c r="M72" s="150" t="str">
        <f>IFERROR(VLOOKUP(K72,'Mahlzeit-Übernachtung'!C:AA,5,FALSE),"")</f>
        <v/>
      </c>
      <c r="N72" s="151" t="str">
        <f t="shared" si="33"/>
        <v/>
      </c>
      <c r="O72" s="221" t="str">
        <f>IFERROR(N72*Intern!H$2,"")</f>
        <v/>
      </c>
      <c r="P72" s="168"/>
      <c r="Q72" s="169"/>
      <c r="R72" s="169"/>
      <c r="S72" s="169"/>
      <c r="T72" s="151" t="str">
        <f t="shared" si="37"/>
        <v>---</v>
      </c>
      <c r="U72" s="331" t="e">
        <f>VLOOKUP(TEXT(T72,"@"),'Mahlzeit-Übernachtung'!A$30:G$111,7,FALSE)</f>
        <v>#N/A</v>
      </c>
      <c r="V72" s="151" t="str">
        <f t="shared" si="34"/>
        <v/>
      </c>
      <c r="W72" s="220" t="str">
        <f>IFERROR(V72*Intern!H$2,"")</f>
        <v/>
      </c>
      <c r="X72" s="167"/>
      <c r="Y72" s="170"/>
      <c r="Z72" s="164"/>
      <c r="AA72" s="151" t="str">
        <f>IFERROR(VLOOKUP(X72,Mobilität!A:I,7,FALSE),"")</f>
        <v/>
      </c>
      <c r="AB72" s="151" t="str">
        <f t="shared" si="38"/>
        <v/>
      </c>
      <c r="AC72" s="220" t="str">
        <f>IFERROR(AB72*Intern!H$2,"")</f>
        <v/>
      </c>
      <c r="AD72" s="167"/>
      <c r="AE72" s="170"/>
      <c r="AF72" s="164"/>
      <c r="AG72" s="151" t="str">
        <f>IFERROR(VLOOKUP(AD72,Mobilität!A:I,7,FALSE),"")</f>
        <v/>
      </c>
      <c r="AH72" s="151" t="str">
        <f t="shared" si="40"/>
        <v/>
      </c>
      <c r="AI72" s="220" t="str">
        <f>IFERROR(AH72*Intern!H$2,"")</f>
        <v/>
      </c>
      <c r="AJ72" s="171"/>
      <c r="AK72" s="219">
        <f t="shared" si="41"/>
        <v>0</v>
      </c>
      <c r="AL72" s="206"/>
      <c r="AM72" s="151" t="str">
        <f>IFERROR(VLOOKUP(AJ72,Mobilität!A:I,7,FALSE),"")</f>
        <v/>
      </c>
      <c r="AN72" s="151" t="str">
        <f t="shared" si="42"/>
        <v/>
      </c>
      <c r="AO72" s="154" t="str">
        <f>IFERROR(AN72*Intern!H$2,"")</f>
        <v/>
      </c>
      <c r="AP72" s="171"/>
      <c r="AQ72" s="151">
        <f t="shared" si="43"/>
        <v>0</v>
      </c>
      <c r="AR72" s="209"/>
      <c r="AS72" s="151" t="str">
        <f>IFERROR(VLOOKUP(AP72,Mobilität!A:I,7,FALSE),"")</f>
        <v/>
      </c>
      <c r="AT72" s="151" t="str">
        <f t="shared" si="36"/>
        <v/>
      </c>
      <c r="AU72" s="154" t="str">
        <f>IFERROR(AT72*Intern!H$2,"")</f>
        <v/>
      </c>
      <c r="AV72" s="171"/>
      <c r="AW72" s="151">
        <f t="shared" si="44"/>
        <v>0</v>
      </c>
      <c r="AX72" s="206"/>
      <c r="AY72" s="151" t="str">
        <f>IFERROR(VLOOKUP(AV72,Mobilität!A:O,7,FALSE),"")</f>
        <v/>
      </c>
      <c r="AZ72" s="151" t="str">
        <f t="shared" si="45"/>
        <v/>
      </c>
      <c r="BA72" s="220" t="str">
        <f>IFERROR(AZ72*Intern!H$2,"")</f>
        <v/>
      </c>
      <c r="BB72" s="338"/>
      <c r="BC72" s="339"/>
      <c r="BD72" s="340"/>
      <c r="BE72" s="222">
        <f t="shared" si="46"/>
        <v>0</v>
      </c>
      <c r="BF72" s="223">
        <f>IFERROR(BE72*Intern!H$2,"")</f>
        <v>0</v>
      </c>
      <c r="BG72" s="210">
        <f t="shared" si="47"/>
        <v>0</v>
      </c>
      <c r="BH72" s="226">
        <f t="shared" si="48"/>
        <v>0</v>
      </c>
      <c r="BI72" s="363"/>
      <c r="BJ72" s="210" t="e">
        <f t="shared" si="49"/>
        <v>#DIV/0!</v>
      </c>
      <c r="BK72" s="227" t="e">
        <f t="shared" si="50"/>
        <v>#DIV/0!</v>
      </c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</row>
    <row r="73" spans="1:128" s="153" customFormat="1">
      <c r="A73" s="164"/>
      <c r="B73" s="165"/>
      <c r="C73" s="165"/>
      <c r="D73" s="149" t="str">
        <f t="shared" ref="D73:D136" si="51">IF(B73="","",C73-B73+1)</f>
        <v/>
      </c>
      <c r="E73" s="166"/>
      <c r="F73" s="167"/>
      <c r="G73" s="334" t="str">
        <f t="shared" ref="G73:G136" si="52">IFERROR(IF(B73="","",C73-B73)*E73,"")</f>
        <v/>
      </c>
      <c r="H73" s="150" t="str">
        <f>IFERROR(VLOOKUP(F73,'Mahlzeit-Übernachtung'!C:AA,5,FALSE),"")</f>
        <v/>
      </c>
      <c r="I73" s="150" t="str">
        <f t="shared" ref="I73:I136" si="53">IFERROR(G73*H73,"")</f>
        <v/>
      </c>
      <c r="J73" s="221" t="str">
        <f>IFERROR(I73*Intern!H$2,"")</f>
        <v/>
      </c>
      <c r="K73" s="167"/>
      <c r="L73" s="331" t="str">
        <f t="shared" ref="L73:L136" si="54">IFERROR(G73*2,"")</f>
        <v/>
      </c>
      <c r="M73" s="150" t="str">
        <f>IFERROR(VLOOKUP(K73,'Mahlzeit-Übernachtung'!C:AA,5,FALSE),"")</f>
        <v/>
      </c>
      <c r="N73" s="151" t="str">
        <f t="shared" ref="N73:N136" si="55">IFERROR(L73*M73,"")</f>
        <v/>
      </c>
      <c r="O73" s="221" t="str">
        <f>IFERROR(N73*Intern!H$2,"")</f>
        <v/>
      </c>
      <c r="P73" s="168"/>
      <c r="Q73" s="169"/>
      <c r="R73" s="169"/>
      <c r="S73" s="169"/>
      <c r="T73" s="151" t="str">
        <f t="shared" si="37"/>
        <v>---</v>
      </c>
      <c r="U73" s="331" t="e">
        <f>VLOOKUP(TEXT(T73,"@"),'Mahlzeit-Übernachtung'!A$30:G$111,7,FALSE)</f>
        <v>#N/A</v>
      </c>
      <c r="V73" s="151" t="str">
        <f t="shared" ref="V73:V136" si="56">IFERROR(U73*L73,"")</f>
        <v/>
      </c>
      <c r="W73" s="220" t="str">
        <f>IFERROR(V73*Intern!H$2,"")</f>
        <v/>
      </c>
      <c r="X73" s="167"/>
      <c r="Y73" s="170"/>
      <c r="Z73" s="164"/>
      <c r="AA73" s="151" t="str">
        <f>IFERROR(VLOOKUP(X73,Mobilität!A:I,7,FALSE),"")</f>
        <v/>
      </c>
      <c r="AB73" s="151" t="str">
        <f t="shared" ref="AB73:AB136" si="57">IFERROR(AA73*Z73*Y73/1000,"")</f>
        <v/>
      </c>
      <c r="AC73" s="220" t="str">
        <f>IFERROR(AB73*Intern!H$2,"")</f>
        <v/>
      </c>
      <c r="AD73" s="167"/>
      <c r="AE73" s="170"/>
      <c r="AF73" s="164"/>
      <c r="AG73" s="151" t="str">
        <f>IFERROR(VLOOKUP(AD73,Mobilität!A:I,7,FALSE),"")</f>
        <v/>
      </c>
      <c r="AH73" s="151" t="str">
        <f t="shared" si="40"/>
        <v/>
      </c>
      <c r="AI73" s="220" t="str">
        <f>IFERROR(AH73*Intern!H$2,"")</f>
        <v/>
      </c>
      <c r="AJ73" s="171"/>
      <c r="AK73" s="219">
        <f t="shared" si="41"/>
        <v>0</v>
      </c>
      <c r="AL73" s="206"/>
      <c r="AM73" s="151" t="str">
        <f>IFERROR(VLOOKUP(AJ73,Mobilität!A:I,7,FALSE),"")</f>
        <v/>
      </c>
      <c r="AN73" s="151" t="str">
        <f t="shared" si="42"/>
        <v/>
      </c>
      <c r="AO73" s="154" t="str">
        <f>IFERROR(AN73*Intern!H$2,"")</f>
        <v/>
      </c>
      <c r="AP73" s="171"/>
      <c r="AQ73" s="151">
        <f t="shared" si="43"/>
        <v>0</v>
      </c>
      <c r="AR73" s="209"/>
      <c r="AS73" s="151" t="str">
        <f>IFERROR(VLOOKUP(AP73,Mobilität!A:I,7,FALSE),"")</f>
        <v/>
      </c>
      <c r="AT73" s="151" t="str">
        <f t="shared" ref="AT73:AT136" si="58">IFERROR(AQ73*AR73*AS73/1000,"")</f>
        <v/>
      </c>
      <c r="AU73" s="154" t="str">
        <f>IFERROR(AT73*Intern!H$2,"")</f>
        <v/>
      </c>
      <c r="AV73" s="171"/>
      <c r="AW73" s="151">
        <f t="shared" si="44"/>
        <v>0</v>
      </c>
      <c r="AX73" s="206"/>
      <c r="AY73" s="151" t="str">
        <f>IFERROR(VLOOKUP(AV73,Mobilität!A:O,7,FALSE),"")</f>
        <v/>
      </c>
      <c r="AZ73" s="151" t="str">
        <f t="shared" si="45"/>
        <v/>
      </c>
      <c r="BA73" s="220" t="str">
        <f>IFERROR(AZ73*Intern!H$2,"")</f>
        <v/>
      </c>
      <c r="BB73" s="338"/>
      <c r="BC73" s="339"/>
      <c r="BD73" s="340"/>
      <c r="BE73" s="222">
        <f t="shared" si="46"/>
        <v>0</v>
      </c>
      <c r="BF73" s="223">
        <f>IFERROR(BE73*Intern!H$2,"")</f>
        <v>0</v>
      </c>
      <c r="BG73" s="210">
        <f t="shared" si="47"/>
        <v>0</v>
      </c>
      <c r="BH73" s="226">
        <f t="shared" si="48"/>
        <v>0</v>
      </c>
      <c r="BI73" s="363"/>
      <c r="BJ73" s="210" t="e">
        <f t="shared" si="49"/>
        <v>#DIV/0!</v>
      </c>
      <c r="BK73" s="227" t="e">
        <f t="shared" si="50"/>
        <v>#DIV/0!</v>
      </c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</row>
    <row r="74" spans="1:128" s="153" customFormat="1">
      <c r="A74" s="164"/>
      <c r="B74" s="165"/>
      <c r="C74" s="165"/>
      <c r="D74" s="149" t="str">
        <f t="shared" si="51"/>
        <v/>
      </c>
      <c r="E74" s="166"/>
      <c r="F74" s="167"/>
      <c r="G74" s="334" t="str">
        <f t="shared" si="52"/>
        <v/>
      </c>
      <c r="H74" s="150" t="str">
        <f>IFERROR(VLOOKUP(F74,'Mahlzeit-Übernachtung'!C:AA,5,FALSE),"")</f>
        <v/>
      </c>
      <c r="I74" s="150" t="str">
        <f t="shared" si="53"/>
        <v/>
      </c>
      <c r="J74" s="221" t="str">
        <f>IFERROR(I74*Intern!H$2,"")</f>
        <v/>
      </c>
      <c r="K74" s="167"/>
      <c r="L74" s="331" t="str">
        <f t="shared" si="54"/>
        <v/>
      </c>
      <c r="M74" s="150" t="str">
        <f>IFERROR(VLOOKUP(K74,'Mahlzeit-Übernachtung'!C:AA,5,FALSE),"")</f>
        <v/>
      </c>
      <c r="N74" s="151" t="str">
        <f t="shared" si="55"/>
        <v/>
      </c>
      <c r="O74" s="221" t="str">
        <f>IFERROR(N74*Intern!H$2,"")</f>
        <v/>
      </c>
      <c r="P74" s="168"/>
      <c r="Q74" s="169"/>
      <c r="R74" s="169"/>
      <c r="S74" s="169"/>
      <c r="T74" s="151" t="str">
        <f t="shared" ref="T74:T137" si="59">CONCATENATE(P74,"-",Q74,"-",R74,"-",S74)</f>
        <v>---</v>
      </c>
      <c r="U74" s="331" t="e">
        <f>VLOOKUP(TEXT(T74,"@"),'Mahlzeit-Übernachtung'!A$30:G$111,7,FALSE)</f>
        <v>#N/A</v>
      </c>
      <c r="V74" s="151" t="str">
        <f t="shared" si="56"/>
        <v/>
      </c>
      <c r="W74" s="220" t="str">
        <f>IFERROR(V74*Intern!H$2,"")</f>
        <v/>
      </c>
      <c r="X74" s="167"/>
      <c r="Y74" s="170"/>
      <c r="Z74" s="164"/>
      <c r="AA74" s="151" t="str">
        <f>IFERROR(VLOOKUP(X74,Mobilität!A:I,7,FALSE),"")</f>
        <v/>
      </c>
      <c r="AB74" s="151" t="str">
        <f t="shared" si="57"/>
        <v/>
      </c>
      <c r="AC74" s="220" t="str">
        <f>IFERROR(AB74*Intern!H$2,"")</f>
        <v/>
      </c>
      <c r="AD74" s="167"/>
      <c r="AE74" s="170"/>
      <c r="AF74" s="164"/>
      <c r="AG74" s="151" t="str">
        <f>IFERROR(VLOOKUP(AD74,Mobilität!A:I,7,FALSE),"")</f>
        <v/>
      </c>
      <c r="AH74" s="151" t="str">
        <f t="shared" si="40"/>
        <v/>
      </c>
      <c r="AI74" s="220" t="str">
        <f>IFERROR(AH74*Intern!H$2,"")</f>
        <v/>
      </c>
      <c r="AJ74" s="171"/>
      <c r="AK74" s="219">
        <f t="shared" si="41"/>
        <v>0</v>
      </c>
      <c r="AL74" s="206"/>
      <c r="AM74" s="151" t="str">
        <f>IFERROR(VLOOKUP(AJ74,Mobilität!A:I,7,FALSE),"")</f>
        <v/>
      </c>
      <c r="AN74" s="151" t="str">
        <f t="shared" si="42"/>
        <v/>
      </c>
      <c r="AO74" s="154" t="str">
        <f>IFERROR(AN74*Intern!H$2,"")</f>
        <v/>
      </c>
      <c r="AP74" s="171"/>
      <c r="AQ74" s="151">
        <f t="shared" si="43"/>
        <v>0</v>
      </c>
      <c r="AR74" s="209"/>
      <c r="AS74" s="151" t="str">
        <f>IFERROR(VLOOKUP(AP74,Mobilität!A:I,7,FALSE),"")</f>
        <v/>
      </c>
      <c r="AT74" s="151" t="str">
        <f t="shared" si="58"/>
        <v/>
      </c>
      <c r="AU74" s="154" t="str">
        <f>IFERROR(AT74*Intern!H$2,"")</f>
        <v/>
      </c>
      <c r="AV74" s="171"/>
      <c r="AW74" s="151">
        <f t="shared" si="44"/>
        <v>0</v>
      </c>
      <c r="AX74" s="206"/>
      <c r="AY74" s="151" t="str">
        <f>IFERROR(VLOOKUP(AV74,Mobilität!A:O,7,FALSE),"")</f>
        <v/>
      </c>
      <c r="AZ74" s="151" t="str">
        <f t="shared" si="45"/>
        <v/>
      </c>
      <c r="BA74" s="220" t="str">
        <f>IFERROR(AZ74*Intern!H$2,"")</f>
        <v/>
      </c>
      <c r="BB74" s="338"/>
      <c r="BC74" s="339"/>
      <c r="BD74" s="340"/>
      <c r="BE74" s="222">
        <f t="shared" si="46"/>
        <v>0</v>
      </c>
      <c r="BF74" s="223">
        <f>IFERROR(BE74*Intern!H$2,"")</f>
        <v>0</v>
      </c>
      <c r="BG74" s="210">
        <f t="shared" si="47"/>
        <v>0</v>
      </c>
      <c r="BH74" s="226">
        <f t="shared" si="48"/>
        <v>0</v>
      </c>
      <c r="BI74" s="363"/>
      <c r="BJ74" s="210" t="e">
        <f t="shared" si="49"/>
        <v>#DIV/0!</v>
      </c>
      <c r="BK74" s="227" t="e">
        <f t="shared" si="50"/>
        <v>#DIV/0!</v>
      </c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</row>
    <row r="75" spans="1:128" s="153" customFormat="1">
      <c r="A75" s="164"/>
      <c r="B75" s="165"/>
      <c r="C75" s="165"/>
      <c r="D75" s="149" t="str">
        <f t="shared" si="51"/>
        <v/>
      </c>
      <c r="E75" s="166"/>
      <c r="F75" s="167"/>
      <c r="G75" s="334" t="str">
        <f t="shared" si="52"/>
        <v/>
      </c>
      <c r="H75" s="150" t="str">
        <f>IFERROR(VLOOKUP(F75,'Mahlzeit-Übernachtung'!C:AA,5,FALSE),"")</f>
        <v/>
      </c>
      <c r="I75" s="150" t="str">
        <f t="shared" si="53"/>
        <v/>
      </c>
      <c r="J75" s="221" t="str">
        <f>IFERROR(I75*Intern!H$2,"")</f>
        <v/>
      </c>
      <c r="K75" s="167"/>
      <c r="L75" s="331" t="str">
        <f t="shared" si="54"/>
        <v/>
      </c>
      <c r="M75" s="150" t="str">
        <f>IFERROR(VLOOKUP(K75,'Mahlzeit-Übernachtung'!C:AA,5,FALSE),"")</f>
        <v/>
      </c>
      <c r="N75" s="151" t="str">
        <f t="shared" si="55"/>
        <v/>
      </c>
      <c r="O75" s="221" t="str">
        <f>IFERROR(N75*Intern!H$2,"")</f>
        <v/>
      </c>
      <c r="P75" s="168"/>
      <c r="Q75" s="169"/>
      <c r="R75" s="169"/>
      <c r="S75" s="169"/>
      <c r="T75" s="151" t="str">
        <f t="shared" si="59"/>
        <v>---</v>
      </c>
      <c r="U75" s="331" t="e">
        <f>VLOOKUP(TEXT(T75,"@"),'Mahlzeit-Übernachtung'!A$30:G$111,7,FALSE)</f>
        <v>#N/A</v>
      </c>
      <c r="V75" s="151" t="str">
        <f t="shared" si="56"/>
        <v/>
      </c>
      <c r="W75" s="220" t="str">
        <f>IFERROR(V75*Intern!H$2,"")</f>
        <v/>
      </c>
      <c r="X75" s="167"/>
      <c r="Y75" s="170"/>
      <c r="Z75" s="164"/>
      <c r="AA75" s="151" t="str">
        <f>IFERROR(VLOOKUP(X75,Mobilität!A:I,7,FALSE),"")</f>
        <v/>
      </c>
      <c r="AB75" s="151" t="str">
        <f t="shared" si="57"/>
        <v/>
      </c>
      <c r="AC75" s="220" t="str">
        <f>IFERROR(AB75*Intern!H$2,"")</f>
        <v/>
      </c>
      <c r="AD75" s="167"/>
      <c r="AE75" s="170"/>
      <c r="AF75" s="164"/>
      <c r="AG75" s="151" t="str">
        <f>IFERROR(VLOOKUP(AD75,Mobilität!A:I,7,FALSE),"")</f>
        <v/>
      </c>
      <c r="AH75" s="151" t="str">
        <f t="shared" si="40"/>
        <v/>
      </c>
      <c r="AI75" s="220" t="str">
        <f>IFERROR(AH75*Intern!H$2,"")</f>
        <v/>
      </c>
      <c r="AJ75" s="171"/>
      <c r="AK75" s="219">
        <f t="shared" si="41"/>
        <v>0</v>
      </c>
      <c r="AL75" s="206"/>
      <c r="AM75" s="151" t="str">
        <f>IFERROR(VLOOKUP(AJ75,Mobilität!A:I,7,FALSE),"")</f>
        <v/>
      </c>
      <c r="AN75" s="151" t="str">
        <f t="shared" si="42"/>
        <v/>
      </c>
      <c r="AO75" s="154" t="str">
        <f>IFERROR(AN75*Intern!H$2,"")</f>
        <v/>
      </c>
      <c r="AP75" s="171"/>
      <c r="AQ75" s="151">
        <f t="shared" si="43"/>
        <v>0</v>
      </c>
      <c r="AR75" s="209"/>
      <c r="AS75" s="151" t="str">
        <f>IFERROR(VLOOKUP(AP75,Mobilität!A:I,7,FALSE),"")</f>
        <v/>
      </c>
      <c r="AT75" s="151" t="str">
        <f t="shared" si="58"/>
        <v/>
      </c>
      <c r="AU75" s="154" t="str">
        <f>IFERROR(AT75*Intern!H$2,"")</f>
        <v/>
      </c>
      <c r="AV75" s="171"/>
      <c r="AW75" s="151">
        <f t="shared" si="44"/>
        <v>0</v>
      </c>
      <c r="AX75" s="206"/>
      <c r="AY75" s="151" t="str">
        <f>IFERROR(VLOOKUP(AV75,Mobilität!A:O,7,FALSE),"")</f>
        <v/>
      </c>
      <c r="AZ75" s="151" t="str">
        <f t="shared" si="45"/>
        <v/>
      </c>
      <c r="BA75" s="220" t="str">
        <f>IFERROR(AZ75*Intern!H$2,"")</f>
        <v/>
      </c>
      <c r="BB75" s="338"/>
      <c r="BC75" s="339"/>
      <c r="BD75" s="340"/>
      <c r="BE75" s="222">
        <f t="shared" si="46"/>
        <v>0</v>
      </c>
      <c r="BF75" s="223">
        <f>IFERROR(BE75*Intern!H$2,"")</f>
        <v>0</v>
      </c>
      <c r="BG75" s="210">
        <f t="shared" si="47"/>
        <v>0</v>
      </c>
      <c r="BH75" s="226">
        <f t="shared" si="48"/>
        <v>0</v>
      </c>
      <c r="BI75" s="363"/>
      <c r="BJ75" s="210" t="e">
        <f t="shared" si="49"/>
        <v>#DIV/0!</v>
      </c>
      <c r="BK75" s="227" t="e">
        <f t="shared" si="50"/>
        <v>#DIV/0!</v>
      </c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</row>
    <row r="76" spans="1:128" s="153" customFormat="1">
      <c r="A76" s="164"/>
      <c r="B76" s="165"/>
      <c r="C76" s="165"/>
      <c r="D76" s="149" t="str">
        <f t="shared" si="51"/>
        <v/>
      </c>
      <c r="E76" s="166"/>
      <c r="F76" s="167"/>
      <c r="G76" s="334" t="str">
        <f t="shared" si="52"/>
        <v/>
      </c>
      <c r="H76" s="150" t="str">
        <f>IFERROR(VLOOKUP(F76,'Mahlzeit-Übernachtung'!C:AA,5,FALSE),"")</f>
        <v/>
      </c>
      <c r="I76" s="150" t="str">
        <f t="shared" si="53"/>
        <v/>
      </c>
      <c r="J76" s="221" t="str">
        <f>IFERROR(I76*Intern!H$2,"")</f>
        <v/>
      </c>
      <c r="K76" s="167"/>
      <c r="L76" s="331" t="str">
        <f t="shared" si="54"/>
        <v/>
      </c>
      <c r="M76" s="150" t="str">
        <f>IFERROR(VLOOKUP(K76,'Mahlzeit-Übernachtung'!C:AA,5,FALSE),"")</f>
        <v/>
      </c>
      <c r="N76" s="151" t="str">
        <f t="shared" si="55"/>
        <v/>
      </c>
      <c r="O76" s="221" t="str">
        <f>IFERROR(N76*Intern!H$2,"")</f>
        <v/>
      </c>
      <c r="P76" s="168"/>
      <c r="Q76" s="169"/>
      <c r="R76" s="169"/>
      <c r="S76" s="169"/>
      <c r="T76" s="151" t="str">
        <f t="shared" si="59"/>
        <v>---</v>
      </c>
      <c r="U76" s="331" t="e">
        <f>VLOOKUP(TEXT(T76,"@"),'Mahlzeit-Übernachtung'!A$30:G$111,7,FALSE)</f>
        <v>#N/A</v>
      </c>
      <c r="V76" s="151" t="str">
        <f t="shared" si="56"/>
        <v/>
      </c>
      <c r="W76" s="220" t="str">
        <f>IFERROR(V76*Intern!H$2,"")</f>
        <v/>
      </c>
      <c r="X76" s="167"/>
      <c r="Y76" s="170"/>
      <c r="Z76" s="164"/>
      <c r="AA76" s="151" t="str">
        <f>IFERROR(VLOOKUP(X76,Mobilität!A:I,7,FALSE),"")</f>
        <v/>
      </c>
      <c r="AB76" s="151" t="str">
        <f t="shared" si="57"/>
        <v/>
      </c>
      <c r="AC76" s="220" t="str">
        <f>IFERROR(AB76*Intern!H$2,"")</f>
        <v/>
      </c>
      <c r="AD76" s="167"/>
      <c r="AE76" s="170"/>
      <c r="AF76" s="164"/>
      <c r="AG76" s="151" t="str">
        <f>IFERROR(VLOOKUP(AD76,Mobilität!A:I,7,FALSE),"")</f>
        <v/>
      </c>
      <c r="AH76" s="151" t="str">
        <f t="shared" si="40"/>
        <v/>
      </c>
      <c r="AI76" s="220" t="str">
        <f>IFERROR(AH76*Intern!H$2,"")</f>
        <v/>
      </c>
      <c r="AJ76" s="171"/>
      <c r="AK76" s="219">
        <f t="shared" si="41"/>
        <v>0</v>
      </c>
      <c r="AL76" s="206"/>
      <c r="AM76" s="151" t="str">
        <f>IFERROR(VLOOKUP(AJ76,Mobilität!A:I,7,FALSE),"")</f>
        <v/>
      </c>
      <c r="AN76" s="151" t="str">
        <f t="shared" si="42"/>
        <v/>
      </c>
      <c r="AO76" s="154" t="str">
        <f>IFERROR(AN76*Intern!H$2,"")</f>
        <v/>
      </c>
      <c r="AP76" s="171"/>
      <c r="AQ76" s="151">
        <f t="shared" si="43"/>
        <v>0</v>
      </c>
      <c r="AR76" s="209"/>
      <c r="AS76" s="151" t="str">
        <f>IFERROR(VLOOKUP(AP76,Mobilität!A:I,7,FALSE),"")</f>
        <v/>
      </c>
      <c r="AT76" s="151" t="str">
        <f t="shared" si="58"/>
        <v/>
      </c>
      <c r="AU76" s="154" t="str">
        <f>IFERROR(AT76*Intern!H$2,"")</f>
        <v/>
      </c>
      <c r="AV76" s="171"/>
      <c r="AW76" s="151">
        <f t="shared" si="44"/>
        <v>0</v>
      </c>
      <c r="AX76" s="206"/>
      <c r="AY76" s="151" t="str">
        <f>IFERROR(VLOOKUP(AV76,Mobilität!A:O,7,FALSE),"")</f>
        <v/>
      </c>
      <c r="AZ76" s="151" t="str">
        <f t="shared" si="45"/>
        <v/>
      </c>
      <c r="BA76" s="220" t="str">
        <f>IFERROR(AZ76*Intern!H$2,"")</f>
        <v/>
      </c>
      <c r="BB76" s="338"/>
      <c r="BC76" s="339"/>
      <c r="BD76" s="340"/>
      <c r="BE76" s="222">
        <f t="shared" si="46"/>
        <v>0</v>
      </c>
      <c r="BF76" s="223">
        <f>IFERROR(BE76*Intern!H$2,"")</f>
        <v>0</v>
      </c>
      <c r="BG76" s="210">
        <f t="shared" si="47"/>
        <v>0</v>
      </c>
      <c r="BH76" s="226">
        <f t="shared" si="48"/>
        <v>0</v>
      </c>
      <c r="BI76" s="363"/>
      <c r="BJ76" s="210" t="e">
        <f t="shared" si="49"/>
        <v>#DIV/0!</v>
      </c>
      <c r="BK76" s="227" t="e">
        <f t="shared" si="50"/>
        <v>#DIV/0!</v>
      </c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</row>
    <row r="77" spans="1:128" s="153" customFormat="1">
      <c r="A77" s="164"/>
      <c r="B77" s="165"/>
      <c r="C77" s="165"/>
      <c r="D77" s="149" t="str">
        <f t="shared" si="51"/>
        <v/>
      </c>
      <c r="E77" s="166"/>
      <c r="F77" s="167"/>
      <c r="G77" s="334" t="str">
        <f t="shared" si="52"/>
        <v/>
      </c>
      <c r="H77" s="150" t="str">
        <f>IFERROR(VLOOKUP(F77,'Mahlzeit-Übernachtung'!C:AA,5,FALSE),"")</f>
        <v/>
      </c>
      <c r="I77" s="150" t="str">
        <f t="shared" si="53"/>
        <v/>
      </c>
      <c r="J77" s="221" t="str">
        <f>IFERROR(I77*Intern!H$2,"")</f>
        <v/>
      </c>
      <c r="K77" s="167"/>
      <c r="L77" s="331" t="str">
        <f t="shared" si="54"/>
        <v/>
      </c>
      <c r="M77" s="150" t="str">
        <f>IFERROR(VLOOKUP(K77,'Mahlzeit-Übernachtung'!C:AA,5,FALSE),"")</f>
        <v/>
      </c>
      <c r="N77" s="151" t="str">
        <f t="shared" si="55"/>
        <v/>
      </c>
      <c r="O77" s="221" t="str">
        <f>IFERROR(N77*Intern!H$2,"")</f>
        <v/>
      </c>
      <c r="P77" s="168"/>
      <c r="Q77" s="169"/>
      <c r="R77" s="169"/>
      <c r="S77" s="169"/>
      <c r="T77" s="151" t="str">
        <f t="shared" si="59"/>
        <v>---</v>
      </c>
      <c r="U77" s="331" t="e">
        <f>VLOOKUP(TEXT(T77,"@"),'Mahlzeit-Übernachtung'!A$30:G$111,7,FALSE)</f>
        <v>#N/A</v>
      </c>
      <c r="V77" s="151" t="str">
        <f t="shared" si="56"/>
        <v/>
      </c>
      <c r="W77" s="220" t="str">
        <f>IFERROR(V77*Intern!H$2,"")</f>
        <v/>
      </c>
      <c r="X77" s="167"/>
      <c r="Y77" s="170"/>
      <c r="Z77" s="164"/>
      <c r="AA77" s="151" t="str">
        <f>IFERROR(VLOOKUP(X77,Mobilität!A:I,7,FALSE),"")</f>
        <v/>
      </c>
      <c r="AB77" s="151" t="str">
        <f t="shared" si="57"/>
        <v/>
      </c>
      <c r="AC77" s="220" t="str">
        <f>IFERROR(AB77*Intern!H$2,"")</f>
        <v/>
      </c>
      <c r="AD77" s="167"/>
      <c r="AE77" s="170"/>
      <c r="AF77" s="164"/>
      <c r="AG77" s="151" t="str">
        <f>IFERROR(VLOOKUP(AD77,Mobilität!A:I,7,FALSE),"")</f>
        <v/>
      </c>
      <c r="AH77" s="151" t="str">
        <f t="shared" si="40"/>
        <v/>
      </c>
      <c r="AI77" s="220" t="str">
        <f>IFERROR(AH77*Intern!H$2,"")</f>
        <v/>
      </c>
      <c r="AJ77" s="171"/>
      <c r="AK77" s="219">
        <f t="shared" si="41"/>
        <v>0</v>
      </c>
      <c r="AL77" s="206"/>
      <c r="AM77" s="151" t="str">
        <f>IFERROR(VLOOKUP(AJ77,Mobilität!A:I,7,FALSE),"")</f>
        <v/>
      </c>
      <c r="AN77" s="151" t="str">
        <f t="shared" si="42"/>
        <v/>
      </c>
      <c r="AO77" s="154" t="str">
        <f>IFERROR(AN77*Intern!H$2,"")</f>
        <v/>
      </c>
      <c r="AP77" s="171"/>
      <c r="AQ77" s="151">
        <f t="shared" si="43"/>
        <v>0</v>
      </c>
      <c r="AR77" s="209"/>
      <c r="AS77" s="151" t="str">
        <f>IFERROR(VLOOKUP(AP77,Mobilität!A:I,7,FALSE),"")</f>
        <v/>
      </c>
      <c r="AT77" s="151" t="str">
        <f t="shared" si="58"/>
        <v/>
      </c>
      <c r="AU77" s="154" t="str">
        <f>IFERROR(AT77*Intern!H$2,"")</f>
        <v/>
      </c>
      <c r="AV77" s="171"/>
      <c r="AW77" s="151">
        <f t="shared" si="44"/>
        <v>0</v>
      </c>
      <c r="AX77" s="206"/>
      <c r="AY77" s="151" t="str">
        <f>IFERROR(VLOOKUP(AV77,Mobilität!A:O,7,FALSE),"")</f>
        <v/>
      </c>
      <c r="AZ77" s="151" t="str">
        <f t="shared" si="45"/>
        <v/>
      </c>
      <c r="BA77" s="220" t="str">
        <f>IFERROR(AZ77*Intern!H$2,"")</f>
        <v/>
      </c>
      <c r="BB77" s="338"/>
      <c r="BC77" s="339"/>
      <c r="BD77" s="340"/>
      <c r="BE77" s="222">
        <f t="shared" si="46"/>
        <v>0</v>
      </c>
      <c r="BF77" s="223">
        <f>IFERROR(BE77*Intern!H$2,"")</f>
        <v>0</v>
      </c>
      <c r="BG77" s="210">
        <f t="shared" si="47"/>
        <v>0</v>
      </c>
      <c r="BH77" s="226">
        <f t="shared" si="48"/>
        <v>0</v>
      </c>
      <c r="BI77" s="363"/>
      <c r="BJ77" s="210" t="e">
        <f t="shared" si="49"/>
        <v>#DIV/0!</v>
      </c>
      <c r="BK77" s="227" t="e">
        <f t="shared" si="50"/>
        <v>#DIV/0!</v>
      </c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</row>
    <row r="78" spans="1:128" s="153" customFormat="1">
      <c r="A78" s="164"/>
      <c r="B78" s="165"/>
      <c r="C78" s="165"/>
      <c r="D78" s="149" t="str">
        <f t="shared" si="51"/>
        <v/>
      </c>
      <c r="E78" s="166"/>
      <c r="F78" s="167"/>
      <c r="G78" s="334" t="str">
        <f t="shared" si="52"/>
        <v/>
      </c>
      <c r="H78" s="150" t="str">
        <f>IFERROR(VLOOKUP(F78,'Mahlzeit-Übernachtung'!C:AA,5,FALSE),"")</f>
        <v/>
      </c>
      <c r="I78" s="150" t="str">
        <f t="shared" si="53"/>
        <v/>
      </c>
      <c r="J78" s="221" t="str">
        <f>IFERROR(I78*Intern!H$2,"")</f>
        <v/>
      </c>
      <c r="K78" s="167"/>
      <c r="L78" s="331" t="str">
        <f t="shared" si="54"/>
        <v/>
      </c>
      <c r="M78" s="150" t="str">
        <f>IFERROR(VLOOKUP(K78,'Mahlzeit-Übernachtung'!C:AA,5,FALSE),"")</f>
        <v/>
      </c>
      <c r="N78" s="151" t="str">
        <f t="shared" si="55"/>
        <v/>
      </c>
      <c r="O78" s="221" t="str">
        <f>IFERROR(N78*Intern!H$2,"")</f>
        <v/>
      </c>
      <c r="P78" s="168"/>
      <c r="Q78" s="169"/>
      <c r="R78" s="169"/>
      <c r="S78" s="169"/>
      <c r="T78" s="151" t="str">
        <f t="shared" si="59"/>
        <v>---</v>
      </c>
      <c r="U78" s="331" t="e">
        <f>VLOOKUP(TEXT(T78,"@"),'Mahlzeit-Übernachtung'!A$30:G$111,7,FALSE)</f>
        <v>#N/A</v>
      </c>
      <c r="V78" s="151" t="str">
        <f t="shared" si="56"/>
        <v/>
      </c>
      <c r="W78" s="220" t="str">
        <f>IFERROR(V78*Intern!H$2,"")</f>
        <v/>
      </c>
      <c r="X78" s="167"/>
      <c r="Y78" s="170"/>
      <c r="Z78" s="164"/>
      <c r="AA78" s="151" t="str">
        <f>IFERROR(VLOOKUP(X78,Mobilität!A:I,7,FALSE),"")</f>
        <v/>
      </c>
      <c r="AB78" s="151" t="str">
        <f t="shared" si="57"/>
        <v/>
      </c>
      <c r="AC78" s="220" t="str">
        <f>IFERROR(AB78*Intern!H$2,"")</f>
        <v/>
      </c>
      <c r="AD78" s="167"/>
      <c r="AE78" s="170"/>
      <c r="AF78" s="164"/>
      <c r="AG78" s="151" t="str">
        <f>IFERROR(VLOOKUP(AD78,Mobilität!A:I,7,FALSE),"")</f>
        <v/>
      </c>
      <c r="AH78" s="151" t="str">
        <f t="shared" si="40"/>
        <v/>
      </c>
      <c r="AI78" s="220" t="str">
        <f>IFERROR(AH78*Intern!H$2,"")</f>
        <v/>
      </c>
      <c r="AJ78" s="171"/>
      <c r="AK78" s="219">
        <f t="shared" si="41"/>
        <v>0</v>
      </c>
      <c r="AL78" s="206"/>
      <c r="AM78" s="151" t="str">
        <f>IFERROR(VLOOKUP(AJ78,Mobilität!A:I,7,FALSE),"")</f>
        <v/>
      </c>
      <c r="AN78" s="151" t="str">
        <f t="shared" si="42"/>
        <v/>
      </c>
      <c r="AO78" s="154" t="str">
        <f>IFERROR(AN78*Intern!H$2,"")</f>
        <v/>
      </c>
      <c r="AP78" s="171"/>
      <c r="AQ78" s="151">
        <f t="shared" si="43"/>
        <v>0</v>
      </c>
      <c r="AR78" s="209"/>
      <c r="AS78" s="151" t="str">
        <f>IFERROR(VLOOKUP(AP78,Mobilität!A:I,7,FALSE),"")</f>
        <v/>
      </c>
      <c r="AT78" s="151" t="str">
        <f t="shared" si="58"/>
        <v/>
      </c>
      <c r="AU78" s="154" t="str">
        <f>IFERROR(AT78*Intern!H$2,"")</f>
        <v/>
      </c>
      <c r="AV78" s="171"/>
      <c r="AW78" s="151">
        <f t="shared" si="44"/>
        <v>0</v>
      </c>
      <c r="AX78" s="206"/>
      <c r="AY78" s="151" t="str">
        <f>IFERROR(VLOOKUP(AV78,Mobilität!A:O,7,FALSE),"")</f>
        <v/>
      </c>
      <c r="AZ78" s="151" t="str">
        <f t="shared" si="45"/>
        <v/>
      </c>
      <c r="BA78" s="220" t="str">
        <f>IFERROR(AZ78*Intern!H$2,"")</f>
        <v/>
      </c>
      <c r="BB78" s="338"/>
      <c r="BC78" s="339"/>
      <c r="BD78" s="340"/>
      <c r="BE78" s="222">
        <f t="shared" si="46"/>
        <v>0</v>
      </c>
      <c r="BF78" s="223">
        <f>IFERROR(BE78*Intern!H$2,"")</f>
        <v>0</v>
      </c>
      <c r="BG78" s="210">
        <f t="shared" si="47"/>
        <v>0</v>
      </c>
      <c r="BH78" s="226">
        <f t="shared" si="48"/>
        <v>0</v>
      </c>
      <c r="BI78" s="363"/>
      <c r="BJ78" s="210" t="e">
        <f t="shared" si="49"/>
        <v>#DIV/0!</v>
      </c>
      <c r="BK78" s="227" t="e">
        <f t="shared" si="50"/>
        <v>#DIV/0!</v>
      </c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</row>
    <row r="79" spans="1:128" s="153" customFormat="1">
      <c r="A79" s="164"/>
      <c r="B79" s="165"/>
      <c r="C79" s="165"/>
      <c r="D79" s="149" t="str">
        <f t="shared" si="51"/>
        <v/>
      </c>
      <c r="E79" s="166"/>
      <c r="F79" s="167"/>
      <c r="G79" s="334" t="str">
        <f t="shared" si="52"/>
        <v/>
      </c>
      <c r="H79" s="150" t="str">
        <f>IFERROR(VLOOKUP(F79,'Mahlzeit-Übernachtung'!C:AA,5,FALSE),"")</f>
        <v/>
      </c>
      <c r="I79" s="150" t="str">
        <f t="shared" si="53"/>
        <v/>
      </c>
      <c r="J79" s="221" t="str">
        <f>IFERROR(I79*Intern!H$2,"")</f>
        <v/>
      </c>
      <c r="K79" s="167"/>
      <c r="L79" s="331" t="str">
        <f t="shared" si="54"/>
        <v/>
      </c>
      <c r="M79" s="150" t="str">
        <f>IFERROR(VLOOKUP(K79,'Mahlzeit-Übernachtung'!C:AA,5,FALSE),"")</f>
        <v/>
      </c>
      <c r="N79" s="151" t="str">
        <f t="shared" si="55"/>
        <v/>
      </c>
      <c r="O79" s="221" t="str">
        <f>IFERROR(N79*Intern!H$2,"")</f>
        <v/>
      </c>
      <c r="P79" s="168"/>
      <c r="Q79" s="169"/>
      <c r="R79" s="169"/>
      <c r="S79" s="169"/>
      <c r="T79" s="151" t="str">
        <f t="shared" si="59"/>
        <v>---</v>
      </c>
      <c r="U79" s="331" t="e">
        <f>VLOOKUP(TEXT(T79,"@"),'Mahlzeit-Übernachtung'!A$30:G$111,7,FALSE)</f>
        <v>#N/A</v>
      </c>
      <c r="V79" s="151" t="str">
        <f t="shared" si="56"/>
        <v/>
      </c>
      <c r="W79" s="220" t="str">
        <f>IFERROR(V79*Intern!H$2,"")</f>
        <v/>
      </c>
      <c r="X79" s="167"/>
      <c r="Y79" s="170"/>
      <c r="Z79" s="164"/>
      <c r="AA79" s="151" t="str">
        <f>IFERROR(VLOOKUP(X79,Mobilität!A:I,7,FALSE),"")</f>
        <v/>
      </c>
      <c r="AB79" s="151" t="str">
        <f t="shared" si="57"/>
        <v/>
      </c>
      <c r="AC79" s="220" t="str">
        <f>IFERROR(AB79*Intern!H$2,"")</f>
        <v/>
      </c>
      <c r="AD79" s="167"/>
      <c r="AE79" s="170"/>
      <c r="AF79" s="164"/>
      <c r="AG79" s="151" t="str">
        <f>IFERROR(VLOOKUP(AD79,Mobilität!A:I,7,FALSE),"")</f>
        <v/>
      </c>
      <c r="AH79" s="151" t="str">
        <f t="shared" si="40"/>
        <v/>
      </c>
      <c r="AI79" s="220" t="str">
        <f>IFERROR(AH79*Intern!H$2,"")</f>
        <v/>
      </c>
      <c r="AJ79" s="171"/>
      <c r="AK79" s="219">
        <f t="shared" si="41"/>
        <v>0</v>
      </c>
      <c r="AL79" s="206"/>
      <c r="AM79" s="151" t="str">
        <f>IFERROR(VLOOKUP(AJ79,Mobilität!A:I,7,FALSE),"")</f>
        <v/>
      </c>
      <c r="AN79" s="151" t="str">
        <f t="shared" si="42"/>
        <v/>
      </c>
      <c r="AO79" s="154" t="str">
        <f>IFERROR(AN79*Intern!H$2,"")</f>
        <v/>
      </c>
      <c r="AP79" s="171"/>
      <c r="AQ79" s="151">
        <f t="shared" si="43"/>
        <v>0</v>
      </c>
      <c r="AR79" s="209"/>
      <c r="AS79" s="151" t="str">
        <f>IFERROR(VLOOKUP(AP79,Mobilität!A:I,7,FALSE),"")</f>
        <v/>
      </c>
      <c r="AT79" s="151" t="str">
        <f t="shared" si="58"/>
        <v/>
      </c>
      <c r="AU79" s="154" t="str">
        <f>IFERROR(AT79*Intern!H$2,"")</f>
        <v/>
      </c>
      <c r="AV79" s="171"/>
      <c r="AW79" s="151">
        <f t="shared" si="44"/>
        <v>0</v>
      </c>
      <c r="AX79" s="206"/>
      <c r="AY79" s="151" t="str">
        <f>IFERROR(VLOOKUP(AV79,Mobilität!A:O,7,FALSE),"")</f>
        <v/>
      </c>
      <c r="AZ79" s="151" t="str">
        <f t="shared" si="45"/>
        <v/>
      </c>
      <c r="BA79" s="220" t="str">
        <f>IFERROR(AZ79*Intern!H$2,"")</f>
        <v/>
      </c>
      <c r="BB79" s="338"/>
      <c r="BC79" s="339"/>
      <c r="BD79" s="340"/>
      <c r="BE79" s="222">
        <f t="shared" si="46"/>
        <v>0</v>
      </c>
      <c r="BF79" s="223">
        <f>IFERROR(BE79*Intern!H$2,"")</f>
        <v>0</v>
      </c>
      <c r="BG79" s="210">
        <f t="shared" si="47"/>
        <v>0</v>
      </c>
      <c r="BH79" s="226">
        <f t="shared" si="48"/>
        <v>0</v>
      </c>
      <c r="BI79" s="363"/>
      <c r="BJ79" s="210" t="e">
        <f t="shared" si="49"/>
        <v>#DIV/0!</v>
      </c>
      <c r="BK79" s="227" t="e">
        <f t="shared" si="50"/>
        <v>#DIV/0!</v>
      </c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</row>
    <row r="80" spans="1:128" s="153" customFormat="1">
      <c r="A80" s="164"/>
      <c r="B80" s="165"/>
      <c r="C80" s="165"/>
      <c r="D80" s="149" t="str">
        <f t="shared" si="51"/>
        <v/>
      </c>
      <c r="E80" s="166"/>
      <c r="F80" s="167"/>
      <c r="G80" s="334" t="str">
        <f t="shared" si="52"/>
        <v/>
      </c>
      <c r="H80" s="150" t="str">
        <f>IFERROR(VLOOKUP(F80,'Mahlzeit-Übernachtung'!C:AA,5,FALSE),"")</f>
        <v/>
      </c>
      <c r="I80" s="150" t="str">
        <f t="shared" si="53"/>
        <v/>
      </c>
      <c r="J80" s="221" t="str">
        <f>IFERROR(I80*Intern!H$2,"")</f>
        <v/>
      </c>
      <c r="K80" s="167"/>
      <c r="L80" s="331" t="str">
        <f t="shared" si="54"/>
        <v/>
      </c>
      <c r="M80" s="150" t="str">
        <f>IFERROR(VLOOKUP(K80,'Mahlzeit-Übernachtung'!C:AA,5,FALSE),"")</f>
        <v/>
      </c>
      <c r="N80" s="151" t="str">
        <f t="shared" si="55"/>
        <v/>
      </c>
      <c r="O80" s="221" t="str">
        <f>IFERROR(N80*Intern!H$2,"")</f>
        <v/>
      </c>
      <c r="P80" s="168"/>
      <c r="Q80" s="169"/>
      <c r="R80" s="169"/>
      <c r="S80" s="169"/>
      <c r="T80" s="151" t="str">
        <f t="shared" si="59"/>
        <v>---</v>
      </c>
      <c r="U80" s="331" t="e">
        <f>VLOOKUP(TEXT(T80,"@"),'Mahlzeit-Übernachtung'!A$30:G$111,7,FALSE)</f>
        <v>#N/A</v>
      </c>
      <c r="V80" s="151" t="str">
        <f t="shared" si="56"/>
        <v/>
      </c>
      <c r="W80" s="220" t="str">
        <f>IFERROR(V80*Intern!H$2,"")</f>
        <v/>
      </c>
      <c r="X80" s="167"/>
      <c r="Y80" s="170"/>
      <c r="Z80" s="164"/>
      <c r="AA80" s="151" t="str">
        <f>IFERROR(VLOOKUP(X80,Mobilität!A:I,7,FALSE),"")</f>
        <v/>
      </c>
      <c r="AB80" s="151" t="str">
        <f t="shared" si="57"/>
        <v/>
      </c>
      <c r="AC80" s="220" t="str">
        <f>IFERROR(AB80*Intern!H$2,"")</f>
        <v/>
      </c>
      <c r="AD80" s="167"/>
      <c r="AE80" s="170"/>
      <c r="AF80" s="164"/>
      <c r="AG80" s="151" t="str">
        <f>IFERROR(VLOOKUP(AD80,Mobilität!A:I,7,FALSE),"")</f>
        <v/>
      </c>
      <c r="AH80" s="151" t="str">
        <f t="shared" si="40"/>
        <v/>
      </c>
      <c r="AI80" s="220" t="str">
        <f>IFERROR(AH80*Intern!H$2,"")</f>
        <v/>
      </c>
      <c r="AJ80" s="171"/>
      <c r="AK80" s="219">
        <f t="shared" si="41"/>
        <v>0</v>
      </c>
      <c r="AL80" s="206"/>
      <c r="AM80" s="151" t="str">
        <f>IFERROR(VLOOKUP(AJ80,Mobilität!A:I,7,FALSE),"")</f>
        <v/>
      </c>
      <c r="AN80" s="151" t="str">
        <f t="shared" si="42"/>
        <v/>
      </c>
      <c r="AO80" s="154" t="str">
        <f>IFERROR(AN80*Intern!H$2,"")</f>
        <v/>
      </c>
      <c r="AP80" s="171"/>
      <c r="AQ80" s="151">
        <f t="shared" si="43"/>
        <v>0</v>
      </c>
      <c r="AR80" s="209"/>
      <c r="AS80" s="151" t="str">
        <f>IFERROR(VLOOKUP(AP80,Mobilität!A:I,7,FALSE),"")</f>
        <v/>
      </c>
      <c r="AT80" s="151" t="str">
        <f t="shared" si="58"/>
        <v/>
      </c>
      <c r="AU80" s="154" t="str">
        <f>IFERROR(AT80*Intern!H$2,"")</f>
        <v/>
      </c>
      <c r="AV80" s="171"/>
      <c r="AW80" s="151">
        <f t="shared" si="44"/>
        <v>0</v>
      </c>
      <c r="AX80" s="206"/>
      <c r="AY80" s="151" t="str">
        <f>IFERROR(VLOOKUP(AV80,Mobilität!A:O,7,FALSE),"")</f>
        <v/>
      </c>
      <c r="AZ80" s="151" t="str">
        <f t="shared" si="45"/>
        <v/>
      </c>
      <c r="BA80" s="220" t="str">
        <f>IFERROR(AZ80*Intern!H$2,"")</f>
        <v/>
      </c>
      <c r="BB80" s="338"/>
      <c r="BC80" s="339"/>
      <c r="BD80" s="340"/>
      <c r="BE80" s="222">
        <f t="shared" si="46"/>
        <v>0</v>
      </c>
      <c r="BF80" s="223">
        <f>IFERROR(BE80*Intern!H$2,"")</f>
        <v>0</v>
      </c>
      <c r="BG80" s="210">
        <f t="shared" si="47"/>
        <v>0</v>
      </c>
      <c r="BH80" s="226">
        <f t="shared" si="48"/>
        <v>0</v>
      </c>
      <c r="BI80" s="363"/>
      <c r="BJ80" s="210" t="e">
        <f t="shared" si="49"/>
        <v>#DIV/0!</v>
      </c>
      <c r="BK80" s="227" t="e">
        <f t="shared" si="50"/>
        <v>#DIV/0!</v>
      </c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</row>
    <row r="81" spans="1:128" s="153" customFormat="1">
      <c r="A81" s="164"/>
      <c r="B81" s="165"/>
      <c r="C81" s="165"/>
      <c r="D81" s="149" t="str">
        <f t="shared" si="51"/>
        <v/>
      </c>
      <c r="E81" s="166"/>
      <c r="F81" s="167"/>
      <c r="G81" s="334" t="str">
        <f t="shared" si="52"/>
        <v/>
      </c>
      <c r="H81" s="150" t="str">
        <f>IFERROR(VLOOKUP(F81,'Mahlzeit-Übernachtung'!C:AA,5,FALSE),"")</f>
        <v/>
      </c>
      <c r="I81" s="150" t="str">
        <f t="shared" si="53"/>
        <v/>
      </c>
      <c r="J81" s="221" t="str">
        <f>IFERROR(I81*Intern!H$2,"")</f>
        <v/>
      </c>
      <c r="K81" s="167"/>
      <c r="L81" s="331" t="str">
        <f t="shared" si="54"/>
        <v/>
      </c>
      <c r="M81" s="150" t="str">
        <f>IFERROR(VLOOKUP(K81,'Mahlzeit-Übernachtung'!C:AA,5,FALSE),"")</f>
        <v/>
      </c>
      <c r="N81" s="151" t="str">
        <f t="shared" si="55"/>
        <v/>
      </c>
      <c r="O81" s="221" t="str">
        <f>IFERROR(N81*Intern!H$2,"")</f>
        <v/>
      </c>
      <c r="P81" s="168"/>
      <c r="Q81" s="169"/>
      <c r="R81" s="169"/>
      <c r="S81" s="169"/>
      <c r="T81" s="151" t="str">
        <f t="shared" si="59"/>
        <v>---</v>
      </c>
      <c r="U81" s="331" t="e">
        <f>VLOOKUP(TEXT(T81,"@"),'Mahlzeit-Übernachtung'!A$30:G$111,7,FALSE)</f>
        <v>#N/A</v>
      </c>
      <c r="V81" s="151" t="str">
        <f t="shared" si="56"/>
        <v/>
      </c>
      <c r="W81" s="220" t="str">
        <f>IFERROR(V81*Intern!H$2,"")</f>
        <v/>
      </c>
      <c r="X81" s="167"/>
      <c r="Y81" s="170"/>
      <c r="Z81" s="164"/>
      <c r="AA81" s="151" t="str">
        <f>IFERROR(VLOOKUP(X81,Mobilität!A:I,7,FALSE),"")</f>
        <v/>
      </c>
      <c r="AB81" s="151" t="str">
        <f t="shared" si="57"/>
        <v/>
      </c>
      <c r="AC81" s="220" t="str">
        <f>IFERROR(AB81*Intern!H$2,"")</f>
        <v/>
      </c>
      <c r="AD81" s="167"/>
      <c r="AE81" s="170"/>
      <c r="AF81" s="164"/>
      <c r="AG81" s="151" t="str">
        <f>IFERROR(VLOOKUP(AD81,Mobilität!A:I,7,FALSE),"")</f>
        <v/>
      </c>
      <c r="AH81" s="151" t="str">
        <f t="shared" si="40"/>
        <v/>
      </c>
      <c r="AI81" s="220" t="str">
        <f>IFERROR(AH81*Intern!H$2,"")</f>
        <v/>
      </c>
      <c r="AJ81" s="171"/>
      <c r="AK81" s="219">
        <f t="shared" si="41"/>
        <v>0</v>
      </c>
      <c r="AL81" s="206"/>
      <c r="AM81" s="151" t="str">
        <f>IFERROR(VLOOKUP(AJ81,Mobilität!A:I,7,FALSE),"")</f>
        <v/>
      </c>
      <c r="AN81" s="151" t="str">
        <f t="shared" si="42"/>
        <v/>
      </c>
      <c r="AO81" s="154" t="str">
        <f>IFERROR(AN81*Intern!H$2,"")</f>
        <v/>
      </c>
      <c r="AP81" s="171"/>
      <c r="AQ81" s="151">
        <f t="shared" si="43"/>
        <v>0</v>
      </c>
      <c r="AR81" s="209"/>
      <c r="AS81" s="151" t="str">
        <f>IFERROR(VLOOKUP(AP81,Mobilität!A:I,7,FALSE),"")</f>
        <v/>
      </c>
      <c r="AT81" s="151" t="str">
        <f t="shared" si="58"/>
        <v/>
      </c>
      <c r="AU81" s="154" t="str">
        <f>IFERROR(AT81*Intern!H$2,"")</f>
        <v/>
      </c>
      <c r="AV81" s="171"/>
      <c r="AW81" s="151">
        <f t="shared" si="44"/>
        <v>0</v>
      </c>
      <c r="AX81" s="206"/>
      <c r="AY81" s="151" t="str">
        <f>IFERROR(VLOOKUP(AV81,Mobilität!A:O,7,FALSE),"")</f>
        <v/>
      </c>
      <c r="AZ81" s="151" t="str">
        <f t="shared" si="45"/>
        <v/>
      </c>
      <c r="BA81" s="220" t="str">
        <f>IFERROR(AZ81*Intern!H$2,"")</f>
        <v/>
      </c>
      <c r="BB81" s="338"/>
      <c r="BC81" s="339"/>
      <c r="BD81" s="340"/>
      <c r="BE81" s="222">
        <f t="shared" si="46"/>
        <v>0</v>
      </c>
      <c r="BF81" s="223">
        <f>IFERROR(BE81*Intern!H$2,"")</f>
        <v>0</v>
      </c>
      <c r="BG81" s="210">
        <f t="shared" si="47"/>
        <v>0</v>
      </c>
      <c r="BH81" s="226">
        <f t="shared" si="48"/>
        <v>0</v>
      </c>
      <c r="BI81" s="363"/>
      <c r="BJ81" s="210" t="e">
        <f t="shared" si="49"/>
        <v>#DIV/0!</v>
      </c>
      <c r="BK81" s="227" t="e">
        <f t="shared" si="50"/>
        <v>#DIV/0!</v>
      </c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</row>
    <row r="82" spans="1:128" s="153" customFormat="1">
      <c r="A82" s="164"/>
      <c r="B82" s="165"/>
      <c r="C82" s="165"/>
      <c r="D82" s="149" t="str">
        <f t="shared" si="51"/>
        <v/>
      </c>
      <c r="E82" s="166"/>
      <c r="F82" s="167"/>
      <c r="G82" s="334" t="str">
        <f t="shared" si="52"/>
        <v/>
      </c>
      <c r="H82" s="150" t="str">
        <f>IFERROR(VLOOKUP(F82,'Mahlzeit-Übernachtung'!C:AA,5,FALSE),"")</f>
        <v/>
      </c>
      <c r="I82" s="150" t="str">
        <f t="shared" si="53"/>
        <v/>
      </c>
      <c r="J82" s="221" t="str">
        <f>IFERROR(I82*Intern!H$2,"")</f>
        <v/>
      </c>
      <c r="K82" s="167"/>
      <c r="L82" s="331" t="str">
        <f t="shared" si="54"/>
        <v/>
      </c>
      <c r="M82" s="150" t="str">
        <f>IFERROR(VLOOKUP(K82,'Mahlzeit-Übernachtung'!C:AA,5,FALSE),"")</f>
        <v/>
      </c>
      <c r="N82" s="151" t="str">
        <f t="shared" si="55"/>
        <v/>
      </c>
      <c r="O82" s="221" t="str">
        <f>IFERROR(N82*Intern!H$2,"")</f>
        <v/>
      </c>
      <c r="P82" s="168"/>
      <c r="Q82" s="169"/>
      <c r="R82" s="169"/>
      <c r="S82" s="169"/>
      <c r="T82" s="151" t="str">
        <f t="shared" si="59"/>
        <v>---</v>
      </c>
      <c r="U82" s="331" t="e">
        <f>VLOOKUP(TEXT(T82,"@"),'Mahlzeit-Übernachtung'!A$30:G$111,7,FALSE)</f>
        <v>#N/A</v>
      </c>
      <c r="V82" s="151" t="str">
        <f t="shared" si="56"/>
        <v/>
      </c>
      <c r="W82" s="220" t="str">
        <f>IFERROR(V82*Intern!H$2,"")</f>
        <v/>
      </c>
      <c r="X82" s="167"/>
      <c r="Y82" s="170"/>
      <c r="Z82" s="164"/>
      <c r="AA82" s="151" t="str">
        <f>IFERROR(VLOOKUP(X82,Mobilität!A:I,7,FALSE),"")</f>
        <v/>
      </c>
      <c r="AB82" s="151" t="str">
        <f t="shared" si="57"/>
        <v/>
      </c>
      <c r="AC82" s="220" t="str">
        <f>IFERROR(AB82*Intern!H$2,"")</f>
        <v/>
      </c>
      <c r="AD82" s="167"/>
      <c r="AE82" s="170"/>
      <c r="AF82" s="164"/>
      <c r="AG82" s="151" t="str">
        <f>IFERROR(VLOOKUP(AD82,Mobilität!A:I,7,FALSE),"")</f>
        <v/>
      </c>
      <c r="AH82" s="151" t="str">
        <f t="shared" si="40"/>
        <v/>
      </c>
      <c r="AI82" s="220" t="str">
        <f>IFERROR(AH82*Intern!H$2,"")</f>
        <v/>
      </c>
      <c r="AJ82" s="171"/>
      <c r="AK82" s="219">
        <f t="shared" si="41"/>
        <v>0</v>
      </c>
      <c r="AL82" s="206"/>
      <c r="AM82" s="151" t="str">
        <f>IFERROR(VLOOKUP(AJ82,Mobilität!A:I,7,FALSE),"")</f>
        <v/>
      </c>
      <c r="AN82" s="151" t="str">
        <f t="shared" si="42"/>
        <v/>
      </c>
      <c r="AO82" s="154" t="str">
        <f>IFERROR(AN82*Intern!H$2,"")</f>
        <v/>
      </c>
      <c r="AP82" s="171"/>
      <c r="AQ82" s="151">
        <f t="shared" si="43"/>
        <v>0</v>
      </c>
      <c r="AR82" s="209"/>
      <c r="AS82" s="151" t="str">
        <f>IFERROR(VLOOKUP(AP82,Mobilität!A:I,7,FALSE),"")</f>
        <v/>
      </c>
      <c r="AT82" s="151" t="str">
        <f t="shared" si="58"/>
        <v/>
      </c>
      <c r="AU82" s="154" t="str">
        <f>IFERROR(AT82*Intern!H$2,"")</f>
        <v/>
      </c>
      <c r="AV82" s="171"/>
      <c r="AW82" s="151">
        <f t="shared" si="44"/>
        <v>0</v>
      </c>
      <c r="AX82" s="206"/>
      <c r="AY82" s="151" t="str">
        <f>IFERROR(VLOOKUP(AV82,Mobilität!A:O,7,FALSE),"")</f>
        <v/>
      </c>
      <c r="AZ82" s="151" t="str">
        <f t="shared" si="45"/>
        <v/>
      </c>
      <c r="BA82" s="220" t="str">
        <f>IFERROR(AZ82*Intern!H$2,"")</f>
        <v/>
      </c>
      <c r="BB82" s="338"/>
      <c r="BC82" s="339"/>
      <c r="BD82" s="340"/>
      <c r="BE82" s="222">
        <f t="shared" si="46"/>
        <v>0</v>
      </c>
      <c r="BF82" s="223">
        <f>IFERROR(BE82*Intern!H$2,"")</f>
        <v>0</v>
      </c>
      <c r="BG82" s="210">
        <f t="shared" si="47"/>
        <v>0</v>
      </c>
      <c r="BH82" s="226">
        <f t="shared" si="48"/>
        <v>0</v>
      </c>
      <c r="BI82" s="363"/>
      <c r="BJ82" s="210" t="e">
        <f t="shared" si="49"/>
        <v>#DIV/0!</v>
      </c>
      <c r="BK82" s="227" t="e">
        <f t="shared" si="50"/>
        <v>#DIV/0!</v>
      </c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</row>
    <row r="83" spans="1:128" s="153" customFormat="1">
      <c r="A83" s="164"/>
      <c r="B83" s="165"/>
      <c r="C83" s="165"/>
      <c r="D83" s="149" t="str">
        <f t="shared" si="51"/>
        <v/>
      </c>
      <c r="E83" s="166"/>
      <c r="F83" s="167"/>
      <c r="G83" s="334" t="str">
        <f t="shared" si="52"/>
        <v/>
      </c>
      <c r="H83" s="150" t="str">
        <f>IFERROR(VLOOKUP(F83,'Mahlzeit-Übernachtung'!C:AA,5,FALSE),"")</f>
        <v/>
      </c>
      <c r="I83" s="150" t="str">
        <f t="shared" si="53"/>
        <v/>
      </c>
      <c r="J83" s="221" t="str">
        <f>IFERROR(I83*Intern!H$2,"")</f>
        <v/>
      </c>
      <c r="K83" s="167"/>
      <c r="L83" s="331" t="str">
        <f t="shared" si="54"/>
        <v/>
      </c>
      <c r="M83" s="150" t="str">
        <f>IFERROR(VLOOKUP(K83,'Mahlzeit-Übernachtung'!C:AA,5,FALSE),"")</f>
        <v/>
      </c>
      <c r="N83" s="151" t="str">
        <f t="shared" si="55"/>
        <v/>
      </c>
      <c r="O83" s="221" t="str">
        <f>IFERROR(N83*Intern!H$2,"")</f>
        <v/>
      </c>
      <c r="P83" s="168"/>
      <c r="Q83" s="169"/>
      <c r="R83" s="169"/>
      <c r="S83" s="169"/>
      <c r="T83" s="151" t="str">
        <f t="shared" si="59"/>
        <v>---</v>
      </c>
      <c r="U83" s="331" t="e">
        <f>VLOOKUP(TEXT(T83,"@"),'Mahlzeit-Übernachtung'!A$30:G$111,7,FALSE)</f>
        <v>#N/A</v>
      </c>
      <c r="V83" s="151" t="str">
        <f t="shared" si="56"/>
        <v/>
      </c>
      <c r="W83" s="220" t="str">
        <f>IFERROR(V83*Intern!H$2,"")</f>
        <v/>
      </c>
      <c r="X83" s="167"/>
      <c r="Y83" s="170"/>
      <c r="Z83" s="164"/>
      <c r="AA83" s="151" t="str">
        <f>IFERROR(VLOOKUP(X83,Mobilität!A:I,7,FALSE),"")</f>
        <v/>
      </c>
      <c r="AB83" s="151" t="str">
        <f t="shared" si="57"/>
        <v/>
      </c>
      <c r="AC83" s="220" t="str">
        <f>IFERROR(AB83*Intern!H$2,"")</f>
        <v/>
      </c>
      <c r="AD83" s="167"/>
      <c r="AE83" s="170"/>
      <c r="AF83" s="164"/>
      <c r="AG83" s="151" t="str">
        <f>IFERROR(VLOOKUP(AD83,Mobilität!A:I,7,FALSE),"")</f>
        <v/>
      </c>
      <c r="AH83" s="151" t="str">
        <f t="shared" si="40"/>
        <v/>
      </c>
      <c r="AI83" s="220" t="str">
        <f>IFERROR(AH83*Intern!H$2,"")</f>
        <v/>
      </c>
      <c r="AJ83" s="171"/>
      <c r="AK83" s="219">
        <f t="shared" si="41"/>
        <v>0</v>
      </c>
      <c r="AL83" s="206"/>
      <c r="AM83" s="151" t="str">
        <f>IFERROR(VLOOKUP(AJ83,Mobilität!A:I,7,FALSE),"")</f>
        <v/>
      </c>
      <c r="AN83" s="151" t="str">
        <f t="shared" si="42"/>
        <v/>
      </c>
      <c r="AO83" s="154" t="str">
        <f>IFERROR(AN83*Intern!H$2,"")</f>
        <v/>
      </c>
      <c r="AP83" s="171"/>
      <c r="AQ83" s="151">
        <f t="shared" si="43"/>
        <v>0</v>
      </c>
      <c r="AR83" s="209"/>
      <c r="AS83" s="151" t="str">
        <f>IFERROR(VLOOKUP(AP83,Mobilität!A:I,7,FALSE),"")</f>
        <v/>
      </c>
      <c r="AT83" s="151" t="str">
        <f t="shared" si="58"/>
        <v/>
      </c>
      <c r="AU83" s="154" t="str">
        <f>IFERROR(AT83*Intern!H$2,"")</f>
        <v/>
      </c>
      <c r="AV83" s="171"/>
      <c r="AW83" s="151">
        <f t="shared" si="44"/>
        <v>0</v>
      </c>
      <c r="AX83" s="206"/>
      <c r="AY83" s="151" t="str">
        <f>IFERROR(VLOOKUP(AV83,Mobilität!A:O,7,FALSE),"")</f>
        <v/>
      </c>
      <c r="AZ83" s="151" t="str">
        <f t="shared" si="45"/>
        <v/>
      </c>
      <c r="BA83" s="220" t="str">
        <f>IFERROR(AZ83*Intern!H$2,"")</f>
        <v/>
      </c>
      <c r="BB83" s="338"/>
      <c r="BC83" s="339"/>
      <c r="BD83" s="340"/>
      <c r="BE83" s="222">
        <f t="shared" si="46"/>
        <v>0</v>
      </c>
      <c r="BF83" s="223">
        <f>IFERROR(BE83*Intern!H$2,"")</f>
        <v>0</v>
      </c>
      <c r="BG83" s="210">
        <f t="shared" si="47"/>
        <v>0</v>
      </c>
      <c r="BH83" s="226">
        <f t="shared" si="48"/>
        <v>0</v>
      </c>
      <c r="BI83" s="363"/>
      <c r="BJ83" s="210" t="e">
        <f t="shared" si="49"/>
        <v>#DIV/0!</v>
      </c>
      <c r="BK83" s="227" t="e">
        <f t="shared" si="50"/>
        <v>#DIV/0!</v>
      </c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</row>
    <row r="84" spans="1:128" s="153" customFormat="1">
      <c r="A84" s="164"/>
      <c r="B84" s="165"/>
      <c r="C84" s="165"/>
      <c r="D84" s="149" t="str">
        <f t="shared" si="51"/>
        <v/>
      </c>
      <c r="E84" s="166"/>
      <c r="F84" s="167"/>
      <c r="G84" s="334" t="str">
        <f t="shared" si="52"/>
        <v/>
      </c>
      <c r="H84" s="150" t="str">
        <f>IFERROR(VLOOKUP(F84,'Mahlzeit-Übernachtung'!C:AA,5,FALSE),"")</f>
        <v/>
      </c>
      <c r="I84" s="150" t="str">
        <f t="shared" si="53"/>
        <v/>
      </c>
      <c r="J84" s="221" t="str">
        <f>IFERROR(I84*Intern!H$2,"")</f>
        <v/>
      </c>
      <c r="K84" s="167"/>
      <c r="L84" s="331" t="str">
        <f t="shared" si="54"/>
        <v/>
      </c>
      <c r="M84" s="150" t="str">
        <f>IFERROR(VLOOKUP(K84,'Mahlzeit-Übernachtung'!C:AA,5,FALSE),"")</f>
        <v/>
      </c>
      <c r="N84" s="151" t="str">
        <f t="shared" si="55"/>
        <v/>
      </c>
      <c r="O84" s="221" t="str">
        <f>IFERROR(N84*Intern!H$2,"")</f>
        <v/>
      </c>
      <c r="P84" s="168"/>
      <c r="Q84" s="169"/>
      <c r="R84" s="169"/>
      <c r="S84" s="169"/>
      <c r="T84" s="151" t="str">
        <f t="shared" si="59"/>
        <v>---</v>
      </c>
      <c r="U84" s="331" t="e">
        <f>VLOOKUP(TEXT(T84,"@"),'Mahlzeit-Übernachtung'!A$30:G$111,7,FALSE)</f>
        <v>#N/A</v>
      </c>
      <c r="V84" s="151" t="str">
        <f t="shared" si="56"/>
        <v/>
      </c>
      <c r="W84" s="220" t="str">
        <f>IFERROR(V84*Intern!H$2,"")</f>
        <v/>
      </c>
      <c r="X84" s="167"/>
      <c r="Y84" s="170"/>
      <c r="Z84" s="164"/>
      <c r="AA84" s="151" t="str">
        <f>IFERROR(VLOOKUP(X84,Mobilität!A:I,7,FALSE),"")</f>
        <v/>
      </c>
      <c r="AB84" s="151" t="str">
        <f t="shared" si="57"/>
        <v/>
      </c>
      <c r="AC84" s="220" t="str">
        <f>IFERROR(AB84*Intern!H$2,"")</f>
        <v/>
      </c>
      <c r="AD84" s="167"/>
      <c r="AE84" s="170"/>
      <c r="AF84" s="164"/>
      <c r="AG84" s="151" t="str">
        <f>IFERROR(VLOOKUP(AD84,Mobilität!A:I,7,FALSE),"")</f>
        <v/>
      </c>
      <c r="AH84" s="151" t="str">
        <f t="shared" si="40"/>
        <v/>
      </c>
      <c r="AI84" s="220" t="str">
        <f>IFERROR(AH84*Intern!H$2,"")</f>
        <v/>
      </c>
      <c r="AJ84" s="171"/>
      <c r="AK84" s="219">
        <f t="shared" si="41"/>
        <v>0</v>
      </c>
      <c r="AL84" s="206"/>
      <c r="AM84" s="151" t="str">
        <f>IFERROR(VLOOKUP(AJ84,Mobilität!A:I,7,FALSE),"")</f>
        <v/>
      </c>
      <c r="AN84" s="151" t="str">
        <f t="shared" si="42"/>
        <v/>
      </c>
      <c r="AO84" s="154" t="str">
        <f>IFERROR(AN84*Intern!H$2,"")</f>
        <v/>
      </c>
      <c r="AP84" s="171"/>
      <c r="AQ84" s="151">
        <f t="shared" si="43"/>
        <v>0</v>
      </c>
      <c r="AR84" s="209"/>
      <c r="AS84" s="151" t="str">
        <f>IFERROR(VLOOKUP(AP84,Mobilität!A:I,7,FALSE),"")</f>
        <v/>
      </c>
      <c r="AT84" s="151" t="str">
        <f t="shared" si="58"/>
        <v/>
      </c>
      <c r="AU84" s="154" t="str">
        <f>IFERROR(AT84*Intern!H$2,"")</f>
        <v/>
      </c>
      <c r="AV84" s="171"/>
      <c r="AW84" s="151">
        <f t="shared" si="44"/>
        <v>0</v>
      </c>
      <c r="AX84" s="206"/>
      <c r="AY84" s="151" t="str">
        <f>IFERROR(VLOOKUP(AV84,Mobilität!A:O,7,FALSE),"")</f>
        <v/>
      </c>
      <c r="AZ84" s="151" t="str">
        <f t="shared" si="45"/>
        <v/>
      </c>
      <c r="BA84" s="220" t="str">
        <f>IFERROR(AZ84*Intern!H$2,"")</f>
        <v/>
      </c>
      <c r="BB84" s="338"/>
      <c r="BC84" s="339"/>
      <c r="BD84" s="340"/>
      <c r="BE84" s="222">
        <f t="shared" si="46"/>
        <v>0</v>
      </c>
      <c r="BF84" s="223">
        <f>IFERROR(BE84*Intern!H$2,"")</f>
        <v>0</v>
      </c>
      <c r="BG84" s="210">
        <f t="shared" si="47"/>
        <v>0</v>
      </c>
      <c r="BH84" s="226">
        <f t="shared" si="48"/>
        <v>0</v>
      </c>
      <c r="BI84" s="363"/>
      <c r="BJ84" s="210" t="e">
        <f t="shared" si="49"/>
        <v>#DIV/0!</v>
      </c>
      <c r="BK84" s="227" t="e">
        <f t="shared" si="50"/>
        <v>#DIV/0!</v>
      </c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</row>
    <row r="85" spans="1:128" s="153" customFormat="1">
      <c r="A85" s="164"/>
      <c r="B85" s="165"/>
      <c r="C85" s="165"/>
      <c r="D85" s="149" t="str">
        <f t="shared" si="51"/>
        <v/>
      </c>
      <c r="E85" s="166"/>
      <c r="F85" s="167"/>
      <c r="G85" s="334" t="str">
        <f t="shared" si="52"/>
        <v/>
      </c>
      <c r="H85" s="150" t="str">
        <f>IFERROR(VLOOKUP(F85,'Mahlzeit-Übernachtung'!C:AA,5,FALSE),"")</f>
        <v/>
      </c>
      <c r="I85" s="150" t="str">
        <f t="shared" si="53"/>
        <v/>
      </c>
      <c r="J85" s="221" t="str">
        <f>IFERROR(I85*Intern!H$2,"")</f>
        <v/>
      </c>
      <c r="K85" s="167"/>
      <c r="L85" s="331" t="str">
        <f t="shared" si="54"/>
        <v/>
      </c>
      <c r="M85" s="150" t="str">
        <f>IFERROR(VLOOKUP(K85,'Mahlzeit-Übernachtung'!C:AA,5,FALSE),"")</f>
        <v/>
      </c>
      <c r="N85" s="151" t="str">
        <f t="shared" si="55"/>
        <v/>
      </c>
      <c r="O85" s="221" t="str">
        <f>IFERROR(N85*Intern!H$2,"")</f>
        <v/>
      </c>
      <c r="P85" s="168"/>
      <c r="Q85" s="169"/>
      <c r="R85" s="169"/>
      <c r="S85" s="169"/>
      <c r="T85" s="151" t="str">
        <f t="shared" si="59"/>
        <v>---</v>
      </c>
      <c r="U85" s="331" t="e">
        <f>VLOOKUP(TEXT(T85,"@"),'Mahlzeit-Übernachtung'!A$30:G$111,7,FALSE)</f>
        <v>#N/A</v>
      </c>
      <c r="V85" s="151" t="str">
        <f t="shared" si="56"/>
        <v/>
      </c>
      <c r="W85" s="220" t="str">
        <f>IFERROR(V85*Intern!H$2,"")</f>
        <v/>
      </c>
      <c r="X85" s="167"/>
      <c r="Y85" s="170"/>
      <c r="Z85" s="164"/>
      <c r="AA85" s="151" t="str">
        <f>IFERROR(VLOOKUP(X85,Mobilität!A:I,7,FALSE),"")</f>
        <v/>
      </c>
      <c r="AB85" s="151" t="str">
        <f t="shared" si="57"/>
        <v/>
      </c>
      <c r="AC85" s="220" t="str">
        <f>IFERROR(AB85*Intern!H$2,"")</f>
        <v/>
      </c>
      <c r="AD85" s="167"/>
      <c r="AE85" s="170"/>
      <c r="AF85" s="164"/>
      <c r="AG85" s="151" t="str">
        <f>IFERROR(VLOOKUP(AD85,Mobilität!A:I,7,FALSE),"")</f>
        <v/>
      </c>
      <c r="AH85" s="151" t="str">
        <f t="shared" si="40"/>
        <v/>
      </c>
      <c r="AI85" s="220" t="str">
        <f>IFERROR(AH85*Intern!H$2,"")</f>
        <v/>
      </c>
      <c r="AJ85" s="171"/>
      <c r="AK85" s="219">
        <f t="shared" si="41"/>
        <v>0</v>
      </c>
      <c r="AL85" s="206"/>
      <c r="AM85" s="151" t="str">
        <f>IFERROR(VLOOKUP(AJ85,Mobilität!A:I,7,FALSE),"")</f>
        <v/>
      </c>
      <c r="AN85" s="151" t="str">
        <f t="shared" si="42"/>
        <v/>
      </c>
      <c r="AO85" s="154" t="str">
        <f>IFERROR(AN85*Intern!H$2,"")</f>
        <v/>
      </c>
      <c r="AP85" s="171"/>
      <c r="AQ85" s="151">
        <f t="shared" si="43"/>
        <v>0</v>
      </c>
      <c r="AR85" s="209"/>
      <c r="AS85" s="151" t="str">
        <f>IFERROR(VLOOKUP(AP85,Mobilität!A:I,7,FALSE),"")</f>
        <v/>
      </c>
      <c r="AT85" s="151" t="str">
        <f t="shared" si="58"/>
        <v/>
      </c>
      <c r="AU85" s="154" t="str">
        <f>IFERROR(AT85*Intern!H$2,"")</f>
        <v/>
      </c>
      <c r="AV85" s="171"/>
      <c r="AW85" s="151">
        <f t="shared" si="44"/>
        <v>0</v>
      </c>
      <c r="AX85" s="206"/>
      <c r="AY85" s="151" t="str">
        <f>IFERROR(VLOOKUP(AV85,Mobilität!A:O,7,FALSE),"")</f>
        <v/>
      </c>
      <c r="AZ85" s="151" t="str">
        <f t="shared" si="45"/>
        <v/>
      </c>
      <c r="BA85" s="220" t="str">
        <f>IFERROR(AZ85*Intern!H$2,"")</f>
        <v/>
      </c>
      <c r="BB85" s="338"/>
      <c r="BC85" s="339"/>
      <c r="BD85" s="340"/>
      <c r="BE85" s="222">
        <f t="shared" si="46"/>
        <v>0</v>
      </c>
      <c r="BF85" s="223">
        <f>IFERROR(BE85*Intern!H$2,"")</f>
        <v>0</v>
      </c>
      <c r="BG85" s="210">
        <f t="shared" si="47"/>
        <v>0</v>
      </c>
      <c r="BH85" s="226">
        <f t="shared" si="48"/>
        <v>0</v>
      </c>
      <c r="BI85" s="363"/>
      <c r="BJ85" s="210" t="e">
        <f t="shared" si="49"/>
        <v>#DIV/0!</v>
      </c>
      <c r="BK85" s="227" t="e">
        <f t="shared" si="50"/>
        <v>#DIV/0!</v>
      </c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</row>
    <row r="86" spans="1:128" s="153" customFormat="1">
      <c r="A86" s="164"/>
      <c r="B86" s="165"/>
      <c r="C86" s="165"/>
      <c r="D86" s="149" t="str">
        <f t="shared" si="51"/>
        <v/>
      </c>
      <c r="E86" s="166"/>
      <c r="F86" s="167"/>
      <c r="G86" s="334" t="str">
        <f t="shared" si="52"/>
        <v/>
      </c>
      <c r="H86" s="150" t="str">
        <f>IFERROR(VLOOKUP(F86,'Mahlzeit-Übernachtung'!C:AA,5,FALSE),"")</f>
        <v/>
      </c>
      <c r="I86" s="150" t="str">
        <f t="shared" si="53"/>
        <v/>
      </c>
      <c r="J86" s="221" t="str">
        <f>IFERROR(I86*Intern!H$2,"")</f>
        <v/>
      </c>
      <c r="K86" s="167"/>
      <c r="L86" s="331" t="str">
        <f t="shared" si="54"/>
        <v/>
      </c>
      <c r="M86" s="150" t="str">
        <f>IFERROR(VLOOKUP(K86,'Mahlzeit-Übernachtung'!C:AA,5,FALSE),"")</f>
        <v/>
      </c>
      <c r="N86" s="151" t="str">
        <f t="shared" si="55"/>
        <v/>
      </c>
      <c r="O86" s="221" t="str">
        <f>IFERROR(N86*Intern!H$2,"")</f>
        <v/>
      </c>
      <c r="P86" s="168"/>
      <c r="Q86" s="169"/>
      <c r="R86" s="169"/>
      <c r="S86" s="169"/>
      <c r="T86" s="151" t="str">
        <f t="shared" si="59"/>
        <v>---</v>
      </c>
      <c r="U86" s="331" t="e">
        <f>VLOOKUP(TEXT(T86,"@"),'Mahlzeit-Übernachtung'!A$30:G$111,7,FALSE)</f>
        <v>#N/A</v>
      </c>
      <c r="V86" s="151" t="str">
        <f t="shared" si="56"/>
        <v/>
      </c>
      <c r="W86" s="220" t="str">
        <f>IFERROR(V86*Intern!H$2,"")</f>
        <v/>
      </c>
      <c r="X86" s="167"/>
      <c r="Y86" s="170"/>
      <c r="Z86" s="164"/>
      <c r="AA86" s="151" t="str">
        <f>IFERROR(VLOOKUP(X86,Mobilität!A:I,7,FALSE),"")</f>
        <v/>
      </c>
      <c r="AB86" s="151" t="str">
        <f t="shared" si="57"/>
        <v/>
      </c>
      <c r="AC86" s="220" t="str">
        <f>IFERROR(AB86*Intern!H$2,"")</f>
        <v/>
      </c>
      <c r="AD86" s="167"/>
      <c r="AE86" s="170"/>
      <c r="AF86" s="164"/>
      <c r="AG86" s="151" t="str">
        <f>IFERROR(VLOOKUP(AD86,Mobilität!A:I,7,FALSE),"")</f>
        <v/>
      </c>
      <c r="AH86" s="151" t="str">
        <f t="shared" si="40"/>
        <v/>
      </c>
      <c r="AI86" s="220" t="str">
        <f>IFERROR(AH86*Intern!H$2,"")</f>
        <v/>
      </c>
      <c r="AJ86" s="171"/>
      <c r="AK86" s="219">
        <f t="shared" si="41"/>
        <v>0</v>
      </c>
      <c r="AL86" s="206"/>
      <c r="AM86" s="151" t="str">
        <f>IFERROR(VLOOKUP(AJ86,Mobilität!A:I,7,FALSE),"")</f>
        <v/>
      </c>
      <c r="AN86" s="151" t="str">
        <f t="shared" si="42"/>
        <v/>
      </c>
      <c r="AO86" s="154" t="str">
        <f>IFERROR(AN86*Intern!H$2,"")</f>
        <v/>
      </c>
      <c r="AP86" s="171"/>
      <c r="AQ86" s="151">
        <f t="shared" si="43"/>
        <v>0</v>
      </c>
      <c r="AR86" s="209"/>
      <c r="AS86" s="151" t="str">
        <f>IFERROR(VLOOKUP(AP86,Mobilität!A:I,7,FALSE),"")</f>
        <v/>
      </c>
      <c r="AT86" s="151" t="str">
        <f t="shared" si="58"/>
        <v/>
      </c>
      <c r="AU86" s="154" t="str">
        <f>IFERROR(AT86*Intern!H$2,"")</f>
        <v/>
      </c>
      <c r="AV86" s="171"/>
      <c r="AW86" s="151">
        <f t="shared" si="44"/>
        <v>0</v>
      </c>
      <c r="AX86" s="206"/>
      <c r="AY86" s="151" t="str">
        <f>IFERROR(VLOOKUP(AV86,Mobilität!A:O,7,FALSE),"")</f>
        <v/>
      </c>
      <c r="AZ86" s="151" t="str">
        <f t="shared" si="45"/>
        <v/>
      </c>
      <c r="BA86" s="220" t="str">
        <f>IFERROR(AZ86*Intern!H$2,"")</f>
        <v/>
      </c>
      <c r="BB86" s="338"/>
      <c r="BC86" s="339"/>
      <c r="BD86" s="340"/>
      <c r="BE86" s="222">
        <f t="shared" si="46"/>
        <v>0</v>
      </c>
      <c r="BF86" s="223">
        <f>IFERROR(BE86*Intern!H$2,"")</f>
        <v>0</v>
      </c>
      <c r="BG86" s="210">
        <f t="shared" si="47"/>
        <v>0</v>
      </c>
      <c r="BH86" s="226">
        <f t="shared" si="48"/>
        <v>0</v>
      </c>
      <c r="BI86" s="363"/>
      <c r="BJ86" s="210" t="e">
        <f t="shared" si="49"/>
        <v>#DIV/0!</v>
      </c>
      <c r="BK86" s="227" t="e">
        <f t="shared" si="50"/>
        <v>#DIV/0!</v>
      </c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</row>
    <row r="87" spans="1:128" s="153" customFormat="1">
      <c r="A87" s="164"/>
      <c r="B87" s="165"/>
      <c r="C87" s="165"/>
      <c r="D87" s="149" t="str">
        <f t="shared" si="51"/>
        <v/>
      </c>
      <c r="E87" s="166"/>
      <c r="F87" s="167"/>
      <c r="G87" s="334" t="str">
        <f t="shared" si="52"/>
        <v/>
      </c>
      <c r="H87" s="150" t="str">
        <f>IFERROR(VLOOKUP(F87,'Mahlzeit-Übernachtung'!C:AA,5,FALSE),"")</f>
        <v/>
      </c>
      <c r="I87" s="150" t="str">
        <f t="shared" si="53"/>
        <v/>
      </c>
      <c r="J87" s="221" t="str">
        <f>IFERROR(I87*Intern!H$2,"")</f>
        <v/>
      </c>
      <c r="K87" s="167"/>
      <c r="L87" s="331" t="str">
        <f t="shared" si="54"/>
        <v/>
      </c>
      <c r="M87" s="150" t="str">
        <f>IFERROR(VLOOKUP(K87,'Mahlzeit-Übernachtung'!C:AA,5,FALSE),"")</f>
        <v/>
      </c>
      <c r="N87" s="151" t="str">
        <f t="shared" si="55"/>
        <v/>
      </c>
      <c r="O87" s="221" t="str">
        <f>IFERROR(N87*Intern!H$2,"")</f>
        <v/>
      </c>
      <c r="P87" s="168"/>
      <c r="Q87" s="169"/>
      <c r="R87" s="169"/>
      <c r="S87" s="169"/>
      <c r="T87" s="151" t="str">
        <f t="shared" si="59"/>
        <v>---</v>
      </c>
      <c r="U87" s="331" t="e">
        <f>VLOOKUP(TEXT(T87,"@"),'Mahlzeit-Übernachtung'!A$30:G$111,7,FALSE)</f>
        <v>#N/A</v>
      </c>
      <c r="V87" s="151" t="str">
        <f t="shared" si="56"/>
        <v/>
      </c>
      <c r="W87" s="220" t="str">
        <f>IFERROR(V87*Intern!H$2,"")</f>
        <v/>
      </c>
      <c r="X87" s="167"/>
      <c r="Y87" s="170"/>
      <c r="Z87" s="164"/>
      <c r="AA87" s="151" t="str">
        <f>IFERROR(VLOOKUP(X87,Mobilität!A:I,7,FALSE),"")</f>
        <v/>
      </c>
      <c r="AB87" s="151" t="str">
        <f t="shared" si="57"/>
        <v/>
      </c>
      <c r="AC87" s="220" t="str">
        <f>IFERROR(AB87*Intern!H$2,"")</f>
        <v/>
      </c>
      <c r="AD87" s="167"/>
      <c r="AE87" s="170"/>
      <c r="AF87" s="164"/>
      <c r="AG87" s="151" t="str">
        <f>IFERROR(VLOOKUP(AD87,Mobilität!A:I,7,FALSE),"")</f>
        <v/>
      </c>
      <c r="AH87" s="151" t="str">
        <f t="shared" si="40"/>
        <v/>
      </c>
      <c r="AI87" s="220" t="str">
        <f>IFERROR(AH87*Intern!H$2,"")</f>
        <v/>
      </c>
      <c r="AJ87" s="171"/>
      <c r="AK87" s="219">
        <f t="shared" si="41"/>
        <v>0</v>
      </c>
      <c r="AL87" s="206"/>
      <c r="AM87" s="151" t="str">
        <f>IFERROR(VLOOKUP(AJ87,Mobilität!A:I,7,FALSE),"")</f>
        <v/>
      </c>
      <c r="AN87" s="151" t="str">
        <f t="shared" si="42"/>
        <v/>
      </c>
      <c r="AO87" s="154" t="str">
        <f>IFERROR(AN87*Intern!H$2,"")</f>
        <v/>
      </c>
      <c r="AP87" s="171"/>
      <c r="AQ87" s="151">
        <f t="shared" si="43"/>
        <v>0</v>
      </c>
      <c r="AR87" s="209"/>
      <c r="AS87" s="151" t="str">
        <f>IFERROR(VLOOKUP(AP87,Mobilität!A:I,7,FALSE),"")</f>
        <v/>
      </c>
      <c r="AT87" s="151" t="str">
        <f t="shared" si="58"/>
        <v/>
      </c>
      <c r="AU87" s="154" t="str">
        <f>IFERROR(AT87*Intern!H$2,"")</f>
        <v/>
      </c>
      <c r="AV87" s="171"/>
      <c r="AW87" s="151">
        <f t="shared" si="44"/>
        <v>0</v>
      </c>
      <c r="AX87" s="206"/>
      <c r="AY87" s="151" t="str">
        <f>IFERROR(VLOOKUP(AV87,Mobilität!A:O,7,FALSE),"")</f>
        <v/>
      </c>
      <c r="AZ87" s="151" t="str">
        <f t="shared" si="45"/>
        <v/>
      </c>
      <c r="BA87" s="220" t="str">
        <f>IFERROR(AZ87*Intern!H$2,"")</f>
        <v/>
      </c>
      <c r="BB87" s="338"/>
      <c r="BC87" s="339"/>
      <c r="BD87" s="340"/>
      <c r="BE87" s="222">
        <f t="shared" si="46"/>
        <v>0</v>
      </c>
      <c r="BF87" s="223">
        <f>IFERROR(BE87*Intern!H$2,"")</f>
        <v>0</v>
      </c>
      <c r="BG87" s="210">
        <f t="shared" si="47"/>
        <v>0</v>
      </c>
      <c r="BH87" s="226">
        <f t="shared" si="48"/>
        <v>0</v>
      </c>
      <c r="BI87" s="363"/>
      <c r="BJ87" s="210" t="e">
        <f t="shared" si="49"/>
        <v>#DIV/0!</v>
      </c>
      <c r="BK87" s="227" t="e">
        <f t="shared" si="50"/>
        <v>#DIV/0!</v>
      </c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</row>
    <row r="88" spans="1:128" s="153" customFormat="1">
      <c r="A88" s="164"/>
      <c r="B88" s="165"/>
      <c r="C88" s="165"/>
      <c r="D88" s="149" t="str">
        <f t="shared" si="51"/>
        <v/>
      </c>
      <c r="E88" s="166"/>
      <c r="F88" s="167"/>
      <c r="G88" s="334" t="str">
        <f t="shared" si="52"/>
        <v/>
      </c>
      <c r="H88" s="150" t="str">
        <f>IFERROR(VLOOKUP(F88,'Mahlzeit-Übernachtung'!C:AA,5,FALSE),"")</f>
        <v/>
      </c>
      <c r="I88" s="150" t="str">
        <f t="shared" si="53"/>
        <v/>
      </c>
      <c r="J88" s="221" t="str">
        <f>IFERROR(I88*Intern!H$2,"")</f>
        <v/>
      </c>
      <c r="K88" s="167"/>
      <c r="L88" s="331" t="str">
        <f t="shared" si="54"/>
        <v/>
      </c>
      <c r="M88" s="150" t="str">
        <f>IFERROR(VLOOKUP(K88,'Mahlzeit-Übernachtung'!C:AA,5,FALSE),"")</f>
        <v/>
      </c>
      <c r="N88" s="151" t="str">
        <f t="shared" si="55"/>
        <v/>
      </c>
      <c r="O88" s="221" t="str">
        <f>IFERROR(N88*Intern!H$2,"")</f>
        <v/>
      </c>
      <c r="P88" s="168"/>
      <c r="Q88" s="169"/>
      <c r="R88" s="169"/>
      <c r="S88" s="169"/>
      <c r="T88" s="151" t="str">
        <f t="shared" si="59"/>
        <v>---</v>
      </c>
      <c r="U88" s="331" t="e">
        <f>VLOOKUP(TEXT(T88,"@"),'Mahlzeit-Übernachtung'!A$30:G$111,7,FALSE)</f>
        <v>#N/A</v>
      </c>
      <c r="V88" s="151" t="str">
        <f t="shared" si="56"/>
        <v/>
      </c>
      <c r="W88" s="220" t="str">
        <f>IFERROR(V88*Intern!H$2,"")</f>
        <v/>
      </c>
      <c r="X88" s="167"/>
      <c r="Y88" s="170"/>
      <c r="Z88" s="164"/>
      <c r="AA88" s="151" t="str">
        <f>IFERROR(VLOOKUP(X88,Mobilität!A:I,7,FALSE),"")</f>
        <v/>
      </c>
      <c r="AB88" s="151" t="str">
        <f t="shared" si="57"/>
        <v/>
      </c>
      <c r="AC88" s="220" t="str">
        <f>IFERROR(AB88*Intern!H$2,"")</f>
        <v/>
      </c>
      <c r="AD88" s="167"/>
      <c r="AE88" s="170"/>
      <c r="AF88" s="164"/>
      <c r="AG88" s="151" t="str">
        <f>IFERROR(VLOOKUP(AD88,Mobilität!A:I,7,FALSE),"")</f>
        <v/>
      </c>
      <c r="AH88" s="151" t="str">
        <f t="shared" si="40"/>
        <v/>
      </c>
      <c r="AI88" s="220" t="str">
        <f>IFERROR(AH88*Intern!H$2,"")</f>
        <v/>
      </c>
      <c r="AJ88" s="171"/>
      <c r="AK88" s="219">
        <f t="shared" si="41"/>
        <v>0</v>
      </c>
      <c r="AL88" s="206"/>
      <c r="AM88" s="151" t="str">
        <f>IFERROR(VLOOKUP(AJ88,Mobilität!A:I,7,FALSE),"")</f>
        <v/>
      </c>
      <c r="AN88" s="151" t="str">
        <f t="shared" si="42"/>
        <v/>
      </c>
      <c r="AO88" s="154" t="str">
        <f>IFERROR(AN88*Intern!H$2,"")</f>
        <v/>
      </c>
      <c r="AP88" s="171"/>
      <c r="AQ88" s="151">
        <f t="shared" si="43"/>
        <v>0</v>
      </c>
      <c r="AR88" s="209"/>
      <c r="AS88" s="151" t="str">
        <f>IFERROR(VLOOKUP(AP88,Mobilität!A:I,7,FALSE),"")</f>
        <v/>
      </c>
      <c r="AT88" s="151" t="str">
        <f t="shared" si="58"/>
        <v/>
      </c>
      <c r="AU88" s="154" t="str">
        <f>IFERROR(AT88*Intern!H$2,"")</f>
        <v/>
      </c>
      <c r="AV88" s="171"/>
      <c r="AW88" s="151">
        <f t="shared" si="44"/>
        <v>0</v>
      </c>
      <c r="AX88" s="206"/>
      <c r="AY88" s="151" t="str">
        <f>IFERROR(VLOOKUP(AV88,Mobilität!A:O,7,FALSE),"")</f>
        <v/>
      </c>
      <c r="AZ88" s="151" t="str">
        <f t="shared" si="45"/>
        <v/>
      </c>
      <c r="BA88" s="220" t="str">
        <f>IFERROR(AZ88*Intern!H$2,"")</f>
        <v/>
      </c>
      <c r="BB88" s="338"/>
      <c r="BC88" s="339"/>
      <c r="BD88" s="340"/>
      <c r="BE88" s="222">
        <f t="shared" si="46"/>
        <v>0</v>
      </c>
      <c r="BF88" s="223">
        <f>IFERROR(BE88*Intern!H$2,"")</f>
        <v>0</v>
      </c>
      <c r="BG88" s="210">
        <f t="shared" si="47"/>
        <v>0</v>
      </c>
      <c r="BH88" s="226">
        <f t="shared" si="48"/>
        <v>0</v>
      </c>
      <c r="BI88" s="363"/>
      <c r="BJ88" s="210" t="e">
        <f t="shared" si="49"/>
        <v>#DIV/0!</v>
      </c>
      <c r="BK88" s="227" t="e">
        <f t="shared" si="50"/>
        <v>#DIV/0!</v>
      </c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</row>
    <row r="89" spans="1:128" s="153" customFormat="1">
      <c r="A89" s="164"/>
      <c r="B89" s="165"/>
      <c r="C89" s="165"/>
      <c r="D89" s="149" t="str">
        <f t="shared" si="51"/>
        <v/>
      </c>
      <c r="E89" s="166"/>
      <c r="F89" s="167"/>
      <c r="G89" s="334" t="str">
        <f t="shared" si="52"/>
        <v/>
      </c>
      <c r="H89" s="150" t="str">
        <f>IFERROR(VLOOKUP(F89,'Mahlzeit-Übernachtung'!C:AA,5,FALSE),"")</f>
        <v/>
      </c>
      <c r="I89" s="150" t="str">
        <f t="shared" si="53"/>
        <v/>
      </c>
      <c r="J89" s="221" t="str">
        <f>IFERROR(I89*Intern!H$2,"")</f>
        <v/>
      </c>
      <c r="K89" s="167"/>
      <c r="L89" s="331" t="str">
        <f t="shared" si="54"/>
        <v/>
      </c>
      <c r="M89" s="150" t="str">
        <f>IFERROR(VLOOKUP(K89,'Mahlzeit-Übernachtung'!C:AA,5,FALSE),"")</f>
        <v/>
      </c>
      <c r="N89" s="151" t="str">
        <f t="shared" si="55"/>
        <v/>
      </c>
      <c r="O89" s="221" t="str">
        <f>IFERROR(N89*Intern!H$2,"")</f>
        <v/>
      </c>
      <c r="P89" s="168"/>
      <c r="Q89" s="169"/>
      <c r="R89" s="169"/>
      <c r="S89" s="169"/>
      <c r="T89" s="151" t="str">
        <f t="shared" si="59"/>
        <v>---</v>
      </c>
      <c r="U89" s="331" t="e">
        <f>VLOOKUP(TEXT(T89,"@"),'Mahlzeit-Übernachtung'!A$30:G$111,7,FALSE)</f>
        <v>#N/A</v>
      </c>
      <c r="V89" s="151" t="str">
        <f t="shared" si="56"/>
        <v/>
      </c>
      <c r="W89" s="220" t="str">
        <f>IFERROR(V89*Intern!H$2,"")</f>
        <v/>
      </c>
      <c r="X89" s="167"/>
      <c r="Y89" s="170"/>
      <c r="Z89" s="164"/>
      <c r="AA89" s="151" t="str">
        <f>IFERROR(VLOOKUP(X89,Mobilität!A:I,7,FALSE),"")</f>
        <v/>
      </c>
      <c r="AB89" s="151" t="str">
        <f t="shared" si="57"/>
        <v/>
      </c>
      <c r="AC89" s="220" t="str">
        <f>IFERROR(AB89*Intern!H$2,"")</f>
        <v/>
      </c>
      <c r="AD89" s="167"/>
      <c r="AE89" s="170"/>
      <c r="AF89" s="164"/>
      <c r="AG89" s="151" t="str">
        <f>IFERROR(VLOOKUP(AD89,Mobilität!A:I,7,FALSE),"")</f>
        <v/>
      </c>
      <c r="AH89" s="151" t="str">
        <f t="shared" si="40"/>
        <v/>
      </c>
      <c r="AI89" s="220" t="str">
        <f>IFERROR(AH89*Intern!H$2,"")</f>
        <v/>
      </c>
      <c r="AJ89" s="171"/>
      <c r="AK89" s="219">
        <f t="shared" si="41"/>
        <v>0</v>
      </c>
      <c r="AL89" s="206"/>
      <c r="AM89" s="151" t="str">
        <f>IFERROR(VLOOKUP(AJ89,Mobilität!A:I,7,FALSE),"")</f>
        <v/>
      </c>
      <c r="AN89" s="151" t="str">
        <f t="shared" si="42"/>
        <v/>
      </c>
      <c r="AO89" s="154" t="str">
        <f>IFERROR(AN89*Intern!H$2,"")</f>
        <v/>
      </c>
      <c r="AP89" s="171"/>
      <c r="AQ89" s="151">
        <f t="shared" si="43"/>
        <v>0</v>
      </c>
      <c r="AR89" s="209"/>
      <c r="AS89" s="151" t="str">
        <f>IFERROR(VLOOKUP(AP89,Mobilität!A:I,7,FALSE),"")</f>
        <v/>
      </c>
      <c r="AT89" s="151" t="str">
        <f t="shared" si="58"/>
        <v/>
      </c>
      <c r="AU89" s="154" t="str">
        <f>IFERROR(AT89*Intern!H$2,"")</f>
        <v/>
      </c>
      <c r="AV89" s="171"/>
      <c r="AW89" s="151">
        <f t="shared" si="44"/>
        <v>0</v>
      </c>
      <c r="AX89" s="206"/>
      <c r="AY89" s="151" t="str">
        <f>IFERROR(VLOOKUP(AV89,Mobilität!A:O,7,FALSE),"")</f>
        <v/>
      </c>
      <c r="AZ89" s="151" t="str">
        <f t="shared" si="45"/>
        <v/>
      </c>
      <c r="BA89" s="220" t="str">
        <f>IFERROR(AZ89*Intern!H$2,"")</f>
        <v/>
      </c>
      <c r="BB89" s="338"/>
      <c r="BC89" s="339"/>
      <c r="BD89" s="340"/>
      <c r="BE89" s="222">
        <f t="shared" si="46"/>
        <v>0</v>
      </c>
      <c r="BF89" s="223">
        <f>IFERROR(BE89*Intern!H$2,"")</f>
        <v>0</v>
      </c>
      <c r="BG89" s="210">
        <f t="shared" si="47"/>
        <v>0</v>
      </c>
      <c r="BH89" s="226">
        <f t="shared" si="48"/>
        <v>0</v>
      </c>
      <c r="BI89" s="363"/>
      <c r="BJ89" s="210" t="e">
        <f t="shared" si="49"/>
        <v>#DIV/0!</v>
      </c>
      <c r="BK89" s="227" t="e">
        <f t="shared" si="50"/>
        <v>#DIV/0!</v>
      </c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</row>
    <row r="90" spans="1:128" s="153" customFormat="1">
      <c r="A90" s="164"/>
      <c r="B90" s="165"/>
      <c r="C90" s="165"/>
      <c r="D90" s="149" t="str">
        <f t="shared" si="51"/>
        <v/>
      </c>
      <c r="E90" s="166"/>
      <c r="F90" s="167"/>
      <c r="G90" s="334" t="str">
        <f t="shared" si="52"/>
        <v/>
      </c>
      <c r="H90" s="150" t="str">
        <f>IFERROR(VLOOKUP(F90,'Mahlzeit-Übernachtung'!C:AA,5,FALSE),"")</f>
        <v/>
      </c>
      <c r="I90" s="150" t="str">
        <f t="shared" si="53"/>
        <v/>
      </c>
      <c r="J90" s="221" t="str">
        <f>IFERROR(I90*Intern!H$2,"")</f>
        <v/>
      </c>
      <c r="K90" s="167"/>
      <c r="L90" s="331" t="str">
        <f t="shared" si="54"/>
        <v/>
      </c>
      <c r="M90" s="150" t="str">
        <f>IFERROR(VLOOKUP(K90,'Mahlzeit-Übernachtung'!C:AA,5,FALSE),"")</f>
        <v/>
      </c>
      <c r="N90" s="151" t="str">
        <f t="shared" si="55"/>
        <v/>
      </c>
      <c r="O90" s="221" t="str">
        <f>IFERROR(N90*Intern!H$2,"")</f>
        <v/>
      </c>
      <c r="P90" s="168"/>
      <c r="Q90" s="169"/>
      <c r="R90" s="169"/>
      <c r="S90" s="169"/>
      <c r="T90" s="151" t="str">
        <f t="shared" si="59"/>
        <v>---</v>
      </c>
      <c r="U90" s="331" t="e">
        <f>VLOOKUP(TEXT(T90,"@"),'Mahlzeit-Übernachtung'!A$30:G$111,7,FALSE)</f>
        <v>#N/A</v>
      </c>
      <c r="V90" s="151" t="str">
        <f t="shared" si="56"/>
        <v/>
      </c>
      <c r="W90" s="220" t="str">
        <f>IFERROR(V90*Intern!H$2,"")</f>
        <v/>
      </c>
      <c r="X90" s="167"/>
      <c r="Y90" s="170"/>
      <c r="Z90" s="164"/>
      <c r="AA90" s="151" t="str">
        <f>IFERROR(VLOOKUP(X90,Mobilität!A:I,7,FALSE),"")</f>
        <v/>
      </c>
      <c r="AB90" s="151" t="str">
        <f t="shared" si="57"/>
        <v/>
      </c>
      <c r="AC90" s="220" t="str">
        <f>IFERROR(AB90*Intern!H$2,"")</f>
        <v/>
      </c>
      <c r="AD90" s="167"/>
      <c r="AE90" s="170"/>
      <c r="AF90" s="164"/>
      <c r="AG90" s="151" t="str">
        <f>IFERROR(VLOOKUP(AD90,Mobilität!A:I,7,FALSE),"")</f>
        <v/>
      </c>
      <c r="AH90" s="151" t="str">
        <f t="shared" si="40"/>
        <v/>
      </c>
      <c r="AI90" s="220" t="str">
        <f>IFERROR(AH90*Intern!H$2,"")</f>
        <v/>
      </c>
      <c r="AJ90" s="171"/>
      <c r="AK90" s="219">
        <f t="shared" si="41"/>
        <v>0</v>
      </c>
      <c r="AL90" s="206"/>
      <c r="AM90" s="151" t="str">
        <f>IFERROR(VLOOKUP(AJ90,Mobilität!A:I,7,FALSE),"")</f>
        <v/>
      </c>
      <c r="AN90" s="151" t="str">
        <f t="shared" si="42"/>
        <v/>
      </c>
      <c r="AO90" s="154" t="str">
        <f>IFERROR(AN90*Intern!H$2,"")</f>
        <v/>
      </c>
      <c r="AP90" s="171"/>
      <c r="AQ90" s="151">
        <f t="shared" si="43"/>
        <v>0</v>
      </c>
      <c r="AR90" s="209"/>
      <c r="AS90" s="151" t="str">
        <f>IFERROR(VLOOKUP(AP90,Mobilität!A:I,7,FALSE),"")</f>
        <v/>
      </c>
      <c r="AT90" s="151" t="str">
        <f t="shared" si="58"/>
        <v/>
      </c>
      <c r="AU90" s="154" t="str">
        <f>IFERROR(AT90*Intern!H$2,"")</f>
        <v/>
      </c>
      <c r="AV90" s="171"/>
      <c r="AW90" s="151">
        <f t="shared" si="44"/>
        <v>0</v>
      </c>
      <c r="AX90" s="206"/>
      <c r="AY90" s="151" t="str">
        <f>IFERROR(VLOOKUP(AV90,Mobilität!A:O,7,FALSE),"")</f>
        <v/>
      </c>
      <c r="AZ90" s="151" t="str">
        <f t="shared" si="45"/>
        <v/>
      </c>
      <c r="BA90" s="220" t="str">
        <f>IFERROR(AZ90*Intern!H$2,"")</f>
        <v/>
      </c>
      <c r="BB90" s="338"/>
      <c r="BC90" s="339"/>
      <c r="BD90" s="340"/>
      <c r="BE90" s="222">
        <f t="shared" si="46"/>
        <v>0</v>
      </c>
      <c r="BF90" s="223">
        <f>IFERROR(BE90*Intern!H$2,"")</f>
        <v>0</v>
      </c>
      <c r="BG90" s="210">
        <f t="shared" si="47"/>
        <v>0</v>
      </c>
      <c r="BH90" s="226">
        <f t="shared" si="48"/>
        <v>0</v>
      </c>
      <c r="BI90" s="363"/>
      <c r="BJ90" s="210" t="e">
        <f t="shared" si="49"/>
        <v>#DIV/0!</v>
      </c>
      <c r="BK90" s="227" t="e">
        <f t="shared" si="50"/>
        <v>#DIV/0!</v>
      </c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</row>
    <row r="91" spans="1:128" s="153" customFormat="1">
      <c r="A91" s="164"/>
      <c r="B91" s="165"/>
      <c r="C91" s="165"/>
      <c r="D91" s="149" t="str">
        <f t="shared" si="51"/>
        <v/>
      </c>
      <c r="E91" s="166"/>
      <c r="F91" s="167"/>
      <c r="G91" s="334" t="str">
        <f t="shared" si="52"/>
        <v/>
      </c>
      <c r="H91" s="150" t="str">
        <f>IFERROR(VLOOKUP(F91,'Mahlzeit-Übernachtung'!C:AA,5,FALSE),"")</f>
        <v/>
      </c>
      <c r="I91" s="150" t="str">
        <f t="shared" si="53"/>
        <v/>
      </c>
      <c r="J91" s="221" t="str">
        <f>IFERROR(I91*Intern!H$2,"")</f>
        <v/>
      </c>
      <c r="K91" s="167"/>
      <c r="L91" s="331" t="str">
        <f t="shared" si="54"/>
        <v/>
      </c>
      <c r="M91" s="150" t="str">
        <f>IFERROR(VLOOKUP(K91,'Mahlzeit-Übernachtung'!C:AA,5,FALSE),"")</f>
        <v/>
      </c>
      <c r="N91" s="151" t="str">
        <f t="shared" si="55"/>
        <v/>
      </c>
      <c r="O91" s="221" t="str">
        <f>IFERROR(N91*Intern!H$2,"")</f>
        <v/>
      </c>
      <c r="P91" s="168"/>
      <c r="Q91" s="169"/>
      <c r="R91" s="169"/>
      <c r="S91" s="169"/>
      <c r="T91" s="151" t="str">
        <f t="shared" si="59"/>
        <v>---</v>
      </c>
      <c r="U91" s="331" t="e">
        <f>VLOOKUP(TEXT(T91,"@"),'Mahlzeit-Übernachtung'!A$30:G$111,7,FALSE)</f>
        <v>#N/A</v>
      </c>
      <c r="V91" s="151" t="str">
        <f t="shared" si="56"/>
        <v/>
      </c>
      <c r="W91" s="220" t="str">
        <f>IFERROR(V91*Intern!H$2,"")</f>
        <v/>
      </c>
      <c r="X91" s="167"/>
      <c r="Y91" s="170"/>
      <c r="Z91" s="164"/>
      <c r="AA91" s="151" t="str">
        <f>IFERROR(VLOOKUP(X91,Mobilität!A:I,7,FALSE),"")</f>
        <v/>
      </c>
      <c r="AB91" s="151" t="str">
        <f t="shared" si="57"/>
        <v/>
      </c>
      <c r="AC91" s="220" t="str">
        <f>IFERROR(AB91*Intern!H$2,"")</f>
        <v/>
      </c>
      <c r="AD91" s="167"/>
      <c r="AE91" s="170"/>
      <c r="AF91" s="164"/>
      <c r="AG91" s="151" t="str">
        <f>IFERROR(VLOOKUP(AD91,Mobilität!A:I,7,FALSE),"")</f>
        <v/>
      </c>
      <c r="AH91" s="151" t="str">
        <f t="shared" si="40"/>
        <v/>
      </c>
      <c r="AI91" s="220" t="str">
        <f>IFERROR(AH91*Intern!H$2,"")</f>
        <v/>
      </c>
      <c r="AJ91" s="171"/>
      <c r="AK91" s="219">
        <f t="shared" si="41"/>
        <v>0</v>
      </c>
      <c r="AL91" s="206"/>
      <c r="AM91" s="151" t="str">
        <f>IFERROR(VLOOKUP(AJ91,Mobilität!A:I,7,FALSE),"")</f>
        <v/>
      </c>
      <c r="AN91" s="151" t="str">
        <f t="shared" si="42"/>
        <v/>
      </c>
      <c r="AO91" s="154" t="str">
        <f>IFERROR(AN91*Intern!H$2,"")</f>
        <v/>
      </c>
      <c r="AP91" s="171"/>
      <c r="AQ91" s="151">
        <f t="shared" si="43"/>
        <v>0</v>
      </c>
      <c r="AR91" s="209"/>
      <c r="AS91" s="151" t="str">
        <f>IFERROR(VLOOKUP(AP91,Mobilität!A:I,7,FALSE),"")</f>
        <v/>
      </c>
      <c r="AT91" s="151" t="str">
        <f t="shared" si="58"/>
        <v/>
      </c>
      <c r="AU91" s="154" t="str">
        <f>IFERROR(AT91*Intern!H$2,"")</f>
        <v/>
      </c>
      <c r="AV91" s="171"/>
      <c r="AW91" s="151">
        <f t="shared" si="44"/>
        <v>0</v>
      </c>
      <c r="AX91" s="206"/>
      <c r="AY91" s="151" t="str">
        <f>IFERROR(VLOOKUP(AV91,Mobilität!A:O,7,FALSE),"")</f>
        <v/>
      </c>
      <c r="AZ91" s="151" t="str">
        <f t="shared" si="45"/>
        <v/>
      </c>
      <c r="BA91" s="220" t="str">
        <f>IFERROR(AZ91*Intern!H$2,"")</f>
        <v/>
      </c>
      <c r="BB91" s="338"/>
      <c r="BC91" s="339"/>
      <c r="BD91" s="340"/>
      <c r="BE91" s="222">
        <f t="shared" si="46"/>
        <v>0</v>
      </c>
      <c r="BF91" s="223">
        <f>IFERROR(BE91*Intern!H$2,"")</f>
        <v>0</v>
      </c>
      <c r="BG91" s="210">
        <f t="shared" si="47"/>
        <v>0</v>
      </c>
      <c r="BH91" s="226">
        <f t="shared" si="48"/>
        <v>0</v>
      </c>
      <c r="BI91" s="363"/>
      <c r="BJ91" s="210" t="e">
        <f t="shared" si="49"/>
        <v>#DIV/0!</v>
      </c>
      <c r="BK91" s="227" t="e">
        <f t="shared" si="50"/>
        <v>#DIV/0!</v>
      </c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</row>
    <row r="92" spans="1:128" s="153" customFormat="1">
      <c r="A92" s="164"/>
      <c r="B92" s="165"/>
      <c r="C92" s="165"/>
      <c r="D92" s="149" t="str">
        <f t="shared" si="51"/>
        <v/>
      </c>
      <c r="E92" s="166"/>
      <c r="F92" s="167"/>
      <c r="G92" s="334" t="str">
        <f t="shared" si="52"/>
        <v/>
      </c>
      <c r="H92" s="150" t="str">
        <f>IFERROR(VLOOKUP(F92,'Mahlzeit-Übernachtung'!C:AA,5,FALSE),"")</f>
        <v/>
      </c>
      <c r="I92" s="150" t="str">
        <f t="shared" si="53"/>
        <v/>
      </c>
      <c r="J92" s="221" t="str">
        <f>IFERROR(I92*Intern!H$2,"")</f>
        <v/>
      </c>
      <c r="K92" s="167"/>
      <c r="L92" s="331" t="str">
        <f t="shared" si="54"/>
        <v/>
      </c>
      <c r="M92" s="150" t="str">
        <f>IFERROR(VLOOKUP(K92,'Mahlzeit-Übernachtung'!C:AA,5,FALSE),"")</f>
        <v/>
      </c>
      <c r="N92" s="151" t="str">
        <f t="shared" si="55"/>
        <v/>
      </c>
      <c r="O92" s="221" t="str">
        <f>IFERROR(N92*Intern!H$2,"")</f>
        <v/>
      </c>
      <c r="P92" s="168"/>
      <c r="Q92" s="169"/>
      <c r="R92" s="169"/>
      <c r="S92" s="169"/>
      <c r="T92" s="151" t="str">
        <f t="shared" si="59"/>
        <v>---</v>
      </c>
      <c r="U92" s="331" t="e">
        <f>VLOOKUP(TEXT(T92,"@"),'Mahlzeit-Übernachtung'!A$30:G$111,7,FALSE)</f>
        <v>#N/A</v>
      </c>
      <c r="V92" s="151" t="str">
        <f t="shared" si="56"/>
        <v/>
      </c>
      <c r="W92" s="220" t="str">
        <f>IFERROR(V92*Intern!H$2,"")</f>
        <v/>
      </c>
      <c r="X92" s="167"/>
      <c r="Y92" s="170"/>
      <c r="Z92" s="164"/>
      <c r="AA92" s="151" t="str">
        <f>IFERROR(VLOOKUP(X92,Mobilität!A:I,7,FALSE),"")</f>
        <v/>
      </c>
      <c r="AB92" s="151" t="str">
        <f t="shared" si="57"/>
        <v/>
      </c>
      <c r="AC92" s="220" t="str">
        <f>IFERROR(AB92*Intern!H$2,"")</f>
        <v/>
      </c>
      <c r="AD92" s="167"/>
      <c r="AE92" s="170"/>
      <c r="AF92" s="164"/>
      <c r="AG92" s="151" t="str">
        <f>IFERROR(VLOOKUP(AD92,Mobilität!A:I,7,FALSE),"")</f>
        <v/>
      </c>
      <c r="AH92" s="151" t="str">
        <f t="shared" si="40"/>
        <v/>
      </c>
      <c r="AI92" s="220" t="str">
        <f>IFERROR(AH92*Intern!H$2,"")</f>
        <v/>
      </c>
      <c r="AJ92" s="171"/>
      <c r="AK92" s="219">
        <f t="shared" si="41"/>
        <v>0</v>
      </c>
      <c r="AL92" s="206"/>
      <c r="AM92" s="151" t="str">
        <f>IFERROR(VLOOKUP(AJ92,Mobilität!A:I,7,FALSE),"")</f>
        <v/>
      </c>
      <c r="AN92" s="151" t="str">
        <f t="shared" si="42"/>
        <v/>
      </c>
      <c r="AO92" s="154" t="str">
        <f>IFERROR(AN92*Intern!H$2,"")</f>
        <v/>
      </c>
      <c r="AP92" s="171"/>
      <c r="AQ92" s="151">
        <f t="shared" si="43"/>
        <v>0</v>
      </c>
      <c r="AR92" s="209"/>
      <c r="AS92" s="151" t="str">
        <f>IFERROR(VLOOKUP(AP92,Mobilität!A:I,7,FALSE),"")</f>
        <v/>
      </c>
      <c r="AT92" s="151" t="str">
        <f t="shared" si="58"/>
        <v/>
      </c>
      <c r="AU92" s="154" t="str">
        <f>IFERROR(AT92*Intern!H$2,"")</f>
        <v/>
      </c>
      <c r="AV92" s="171"/>
      <c r="AW92" s="151">
        <f t="shared" si="44"/>
        <v>0</v>
      </c>
      <c r="AX92" s="206"/>
      <c r="AY92" s="151" t="str">
        <f>IFERROR(VLOOKUP(AV92,Mobilität!A:O,7,FALSE),"")</f>
        <v/>
      </c>
      <c r="AZ92" s="151" t="str">
        <f t="shared" si="45"/>
        <v/>
      </c>
      <c r="BA92" s="220" t="str">
        <f>IFERROR(AZ92*Intern!H$2,"")</f>
        <v/>
      </c>
      <c r="BB92" s="338"/>
      <c r="BC92" s="339"/>
      <c r="BD92" s="340"/>
      <c r="BE92" s="222">
        <f t="shared" si="46"/>
        <v>0</v>
      </c>
      <c r="BF92" s="223">
        <f>IFERROR(BE92*Intern!H$2,"")</f>
        <v>0</v>
      </c>
      <c r="BG92" s="210">
        <f t="shared" si="47"/>
        <v>0</v>
      </c>
      <c r="BH92" s="226">
        <f t="shared" si="48"/>
        <v>0</v>
      </c>
      <c r="BI92" s="363"/>
      <c r="BJ92" s="210" t="e">
        <f t="shared" si="49"/>
        <v>#DIV/0!</v>
      </c>
      <c r="BK92" s="227" t="e">
        <f t="shared" si="50"/>
        <v>#DIV/0!</v>
      </c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</row>
    <row r="93" spans="1:128" s="153" customFormat="1">
      <c r="A93" s="164"/>
      <c r="B93" s="165"/>
      <c r="C93" s="165"/>
      <c r="D93" s="149" t="str">
        <f t="shared" si="51"/>
        <v/>
      </c>
      <c r="E93" s="166"/>
      <c r="F93" s="167"/>
      <c r="G93" s="334" t="str">
        <f t="shared" si="52"/>
        <v/>
      </c>
      <c r="H93" s="150" t="str">
        <f>IFERROR(VLOOKUP(F93,'Mahlzeit-Übernachtung'!C:AA,5,FALSE),"")</f>
        <v/>
      </c>
      <c r="I93" s="150" t="str">
        <f t="shared" si="53"/>
        <v/>
      </c>
      <c r="J93" s="221" t="str">
        <f>IFERROR(I93*Intern!H$2,"")</f>
        <v/>
      </c>
      <c r="K93" s="167"/>
      <c r="L93" s="331" t="str">
        <f t="shared" si="54"/>
        <v/>
      </c>
      <c r="M93" s="150" t="str">
        <f>IFERROR(VLOOKUP(K93,'Mahlzeit-Übernachtung'!C:AA,5,FALSE),"")</f>
        <v/>
      </c>
      <c r="N93" s="151" t="str">
        <f t="shared" si="55"/>
        <v/>
      </c>
      <c r="O93" s="221" t="str">
        <f>IFERROR(N93*Intern!H$2,"")</f>
        <v/>
      </c>
      <c r="P93" s="168"/>
      <c r="Q93" s="169"/>
      <c r="R93" s="169"/>
      <c r="S93" s="169"/>
      <c r="T93" s="151" t="str">
        <f t="shared" si="59"/>
        <v>---</v>
      </c>
      <c r="U93" s="331" t="e">
        <f>VLOOKUP(TEXT(T93,"@"),'Mahlzeit-Übernachtung'!A$30:G$111,7,FALSE)</f>
        <v>#N/A</v>
      </c>
      <c r="V93" s="151" t="str">
        <f t="shared" si="56"/>
        <v/>
      </c>
      <c r="W93" s="220" t="str">
        <f>IFERROR(V93*Intern!H$2,"")</f>
        <v/>
      </c>
      <c r="X93" s="167"/>
      <c r="Y93" s="170"/>
      <c r="Z93" s="164"/>
      <c r="AA93" s="151" t="str">
        <f>IFERROR(VLOOKUP(X93,Mobilität!A:I,7,FALSE),"")</f>
        <v/>
      </c>
      <c r="AB93" s="151" t="str">
        <f t="shared" si="57"/>
        <v/>
      </c>
      <c r="AC93" s="220" t="str">
        <f>IFERROR(AB93*Intern!H$2,"")</f>
        <v/>
      </c>
      <c r="AD93" s="167"/>
      <c r="AE93" s="170"/>
      <c r="AF93" s="164"/>
      <c r="AG93" s="151" t="str">
        <f>IFERROR(VLOOKUP(AD93,Mobilität!A:I,7,FALSE),"")</f>
        <v/>
      </c>
      <c r="AH93" s="151" t="str">
        <f t="shared" si="40"/>
        <v/>
      </c>
      <c r="AI93" s="220" t="str">
        <f>IFERROR(AH93*Intern!H$2,"")</f>
        <v/>
      </c>
      <c r="AJ93" s="171"/>
      <c r="AK93" s="219">
        <f t="shared" si="41"/>
        <v>0</v>
      </c>
      <c r="AL93" s="206"/>
      <c r="AM93" s="151" t="str">
        <f>IFERROR(VLOOKUP(AJ93,Mobilität!A:I,7,FALSE),"")</f>
        <v/>
      </c>
      <c r="AN93" s="151" t="str">
        <f t="shared" si="42"/>
        <v/>
      </c>
      <c r="AO93" s="154" t="str">
        <f>IFERROR(AN93*Intern!H$2,"")</f>
        <v/>
      </c>
      <c r="AP93" s="171"/>
      <c r="AQ93" s="151">
        <f t="shared" si="43"/>
        <v>0</v>
      </c>
      <c r="AR93" s="209"/>
      <c r="AS93" s="151" t="str">
        <f>IFERROR(VLOOKUP(AP93,Mobilität!A:I,7,FALSE),"")</f>
        <v/>
      </c>
      <c r="AT93" s="151" t="str">
        <f t="shared" si="58"/>
        <v/>
      </c>
      <c r="AU93" s="154" t="str">
        <f>IFERROR(AT93*Intern!H$2,"")</f>
        <v/>
      </c>
      <c r="AV93" s="171"/>
      <c r="AW93" s="151">
        <f t="shared" si="44"/>
        <v>0</v>
      </c>
      <c r="AX93" s="206"/>
      <c r="AY93" s="151" t="str">
        <f>IFERROR(VLOOKUP(AV93,Mobilität!A:O,7,FALSE),"")</f>
        <v/>
      </c>
      <c r="AZ93" s="151" t="str">
        <f t="shared" si="45"/>
        <v/>
      </c>
      <c r="BA93" s="220" t="str">
        <f>IFERROR(AZ93*Intern!H$2,"")</f>
        <v/>
      </c>
      <c r="BB93" s="338"/>
      <c r="BC93" s="339"/>
      <c r="BD93" s="340"/>
      <c r="BE93" s="222">
        <f t="shared" si="46"/>
        <v>0</v>
      </c>
      <c r="BF93" s="223">
        <f>IFERROR(BE93*Intern!H$2,"")</f>
        <v>0</v>
      </c>
      <c r="BG93" s="210">
        <f t="shared" si="47"/>
        <v>0</v>
      </c>
      <c r="BH93" s="226">
        <f t="shared" si="48"/>
        <v>0</v>
      </c>
      <c r="BI93" s="363"/>
      <c r="BJ93" s="210" t="e">
        <f t="shared" si="49"/>
        <v>#DIV/0!</v>
      </c>
      <c r="BK93" s="227" t="e">
        <f t="shared" si="50"/>
        <v>#DIV/0!</v>
      </c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</row>
    <row r="94" spans="1:128" s="153" customFormat="1">
      <c r="A94" s="164"/>
      <c r="B94" s="165"/>
      <c r="C94" s="165"/>
      <c r="D94" s="149" t="str">
        <f t="shared" si="51"/>
        <v/>
      </c>
      <c r="E94" s="166"/>
      <c r="F94" s="167"/>
      <c r="G94" s="334" t="str">
        <f t="shared" si="52"/>
        <v/>
      </c>
      <c r="H94" s="150" t="str">
        <f>IFERROR(VLOOKUP(F94,'Mahlzeit-Übernachtung'!C:AA,5,FALSE),"")</f>
        <v/>
      </c>
      <c r="I94" s="150" t="str">
        <f t="shared" si="53"/>
        <v/>
      </c>
      <c r="J94" s="221" t="str">
        <f>IFERROR(I94*Intern!H$2,"")</f>
        <v/>
      </c>
      <c r="K94" s="167"/>
      <c r="L94" s="331" t="str">
        <f t="shared" si="54"/>
        <v/>
      </c>
      <c r="M94" s="150" t="str">
        <f>IFERROR(VLOOKUP(K94,'Mahlzeit-Übernachtung'!C:AA,5,FALSE),"")</f>
        <v/>
      </c>
      <c r="N94" s="151" t="str">
        <f t="shared" si="55"/>
        <v/>
      </c>
      <c r="O94" s="221" t="str">
        <f>IFERROR(N94*Intern!H$2,"")</f>
        <v/>
      </c>
      <c r="P94" s="168"/>
      <c r="Q94" s="169"/>
      <c r="R94" s="169"/>
      <c r="S94" s="169"/>
      <c r="T94" s="151" t="str">
        <f t="shared" si="59"/>
        <v>---</v>
      </c>
      <c r="U94" s="331" t="e">
        <f>VLOOKUP(TEXT(T94,"@"),'Mahlzeit-Übernachtung'!A$30:G$111,7,FALSE)</f>
        <v>#N/A</v>
      </c>
      <c r="V94" s="151" t="str">
        <f t="shared" si="56"/>
        <v/>
      </c>
      <c r="W94" s="220" t="str">
        <f>IFERROR(V94*Intern!H$2,"")</f>
        <v/>
      </c>
      <c r="X94" s="167"/>
      <c r="Y94" s="170"/>
      <c r="Z94" s="164"/>
      <c r="AA94" s="151" t="str">
        <f>IFERROR(VLOOKUP(X94,Mobilität!A:I,7,FALSE),"")</f>
        <v/>
      </c>
      <c r="AB94" s="151" t="str">
        <f t="shared" si="57"/>
        <v/>
      </c>
      <c r="AC94" s="220" t="str">
        <f>IFERROR(AB94*Intern!H$2,"")</f>
        <v/>
      </c>
      <c r="AD94" s="167"/>
      <c r="AE94" s="170"/>
      <c r="AF94" s="164"/>
      <c r="AG94" s="151" t="str">
        <f>IFERROR(VLOOKUP(AD94,Mobilität!A:I,7,FALSE),"")</f>
        <v/>
      </c>
      <c r="AH94" s="151" t="str">
        <f t="shared" si="40"/>
        <v/>
      </c>
      <c r="AI94" s="220" t="str">
        <f>IFERROR(AH94*Intern!H$2,"")</f>
        <v/>
      </c>
      <c r="AJ94" s="171"/>
      <c r="AK94" s="219">
        <f t="shared" si="41"/>
        <v>0</v>
      </c>
      <c r="AL94" s="206"/>
      <c r="AM94" s="151" t="str">
        <f>IFERROR(VLOOKUP(AJ94,Mobilität!A:I,7,FALSE),"")</f>
        <v/>
      </c>
      <c r="AN94" s="151" t="str">
        <f t="shared" si="42"/>
        <v/>
      </c>
      <c r="AO94" s="154" t="str">
        <f>IFERROR(AN94*Intern!H$2,"")</f>
        <v/>
      </c>
      <c r="AP94" s="171"/>
      <c r="AQ94" s="151">
        <f t="shared" si="43"/>
        <v>0</v>
      </c>
      <c r="AR94" s="209"/>
      <c r="AS94" s="151" t="str">
        <f>IFERROR(VLOOKUP(AP94,Mobilität!A:I,7,FALSE),"")</f>
        <v/>
      </c>
      <c r="AT94" s="151" t="str">
        <f t="shared" si="58"/>
        <v/>
      </c>
      <c r="AU94" s="154" t="str">
        <f>IFERROR(AT94*Intern!H$2,"")</f>
        <v/>
      </c>
      <c r="AV94" s="171"/>
      <c r="AW94" s="151">
        <f t="shared" si="44"/>
        <v>0</v>
      </c>
      <c r="AX94" s="206"/>
      <c r="AY94" s="151" t="str">
        <f>IFERROR(VLOOKUP(AV94,Mobilität!A:O,7,FALSE),"")</f>
        <v/>
      </c>
      <c r="AZ94" s="151" t="str">
        <f t="shared" si="45"/>
        <v/>
      </c>
      <c r="BA94" s="220" t="str">
        <f>IFERROR(AZ94*Intern!H$2,"")</f>
        <v/>
      </c>
      <c r="BB94" s="338"/>
      <c r="BC94" s="339"/>
      <c r="BD94" s="340"/>
      <c r="BE94" s="222">
        <f t="shared" si="46"/>
        <v>0</v>
      </c>
      <c r="BF94" s="223">
        <f>IFERROR(BE94*Intern!H$2,"")</f>
        <v>0</v>
      </c>
      <c r="BG94" s="210">
        <f t="shared" si="47"/>
        <v>0</v>
      </c>
      <c r="BH94" s="226">
        <f t="shared" si="48"/>
        <v>0</v>
      </c>
      <c r="BI94" s="363"/>
      <c r="BJ94" s="210" t="e">
        <f t="shared" si="49"/>
        <v>#DIV/0!</v>
      </c>
      <c r="BK94" s="227" t="e">
        <f t="shared" si="50"/>
        <v>#DIV/0!</v>
      </c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</row>
    <row r="95" spans="1:128" s="153" customFormat="1">
      <c r="A95" s="164"/>
      <c r="B95" s="165"/>
      <c r="C95" s="165"/>
      <c r="D95" s="149" t="str">
        <f t="shared" si="51"/>
        <v/>
      </c>
      <c r="E95" s="166"/>
      <c r="F95" s="167"/>
      <c r="G95" s="334" t="str">
        <f t="shared" si="52"/>
        <v/>
      </c>
      <c r="H95" s="150" t="str">
        <f>IFERROR(VLOOKUP(F95,'Mahlzeit-Übernachtung'!C:AA,5,FALSE),"")</f>
        <v/>
      </c>
      <c r="I95" s="150" t="str">
        <f t="shared" si="53"/>
        <v/>
      </c>
      <c r="J95" s="221" t="str">
        <f>IFERROR(I95*Intern!H$2,"")</f>
        <v/>
      </c>
      <c r="K95" s="167"/>
      <c r="L95" s="331" t="str">
        <f t="shared" si="54"/>
        <v/>
      </c>
      <c r="M95" s="150" t="str">
        <f>IFERROR(VLOOKUP(K95,'Mahlzeit-Übernachtung'!C:AA,5,FALSE),"")</f>
        <v/>
      </c>
      <c r="N95" s="151" t="str">
        <f t="shared" si="55"/>
        <v/>
      </c>
      <c r="O95" s="221" t="str">
        <f>IFERROR(N95*Intern!H$2,"")</f>
        <v/>
      </c>
      <c r="P95" s="168"/>
      <c r="Q95" s="169"/>
      <c r="R95" s="169"/>
      <c r="S95" s="169"/>
      <c r="T95" s="151" t="str">
        <f t="shared" si="59"/>
        <v>---</v>
      </c>
      <c r="U95" s="331" t="e">
        <f>VLOOKUP(TEXT(T95,"@"),'Mahlzeit-Übernachtung'!A$30:G$111,7,FALSE)</f>
        <v>#N/A</v>
      </c>
      <c r="V95" s="151" t="str">
        <f t="shared" si="56"/>
        <v/>
      </c>
      <c r="W95" s="220" t="str">
        <f>IFERROR(V95*Intern!H$2,"")</f>
        <v/>
      </c>
      <c r="X95" s="167"/>
      <c r="Y95" s="170"/>
      <c r="Z95" s="164"/>
      <c r="AA95" s="151" t="str">
        <f>IFERROR(VLOOKUP(X95,Mobilität!A:I,7,FALSE),"")</f>
        <v/>
      </c>
      <c r="AB95" s="151" t="str">
        <f t="shared" si="57"/>
        <v/>
      </c>
      <c r="AC95" s="220" t="str">
        <f>IFERROR(AB95*Intern!H$2,"")</f>
        <v/>
      </c>
      <c r="AD95" s="167"/>
      <c r="AE95" s="170"/>
      <c r="AF95" s="164"/>
      <c r="AG95" s="151" t="str">
        <f>IFERROR(VLOOKUP(AD95,Mobilität!A:I,7,FALSE),"")</f>
        <v/>
      </c>
      <c r="AH95" s="151" t="str">
        <f t="shared" si="40"/>
        <v/>
      </c>
      <c r="AI95" s="220" t="str">
        <f>IFERROR(AH95*Intern!H$2,"")</f>
        <v/>
      </c>
      <c r="AJ95" s="171"/>
      <c r="AK95" s="219">
        <f t="shared" si="41"/>
        <v>0</v>
      </c>
      <c r="AL95" s="206"/>
      <c r="AM95" s="151" t="str">
        <f>IFERROR(VLOOKUP(AJ95,Mobilität!A:I,7,FALSE),"")</f>
        <v/>
      </c>
      <c r="AN95" s="151" t="str">
        <f t="shared" si="42"/>
        <v/>
      </c>
      <c r="AO95" s="154" t="str">
        <f>IFERROR(AN95*Intern!H$2,"")</f>
        <v/>
      </c>
      <c r="AP95" s="171"/>
      <c r="AQ95" s="151">
        <f t="shared" si="43"/>
        <v>0</v>
      </c>
      <c r="AR95" s="209"/>
      <c r="AS95" s="151" t="str">
        <f>IFERROR(VLOOKUP(AP95,Mobilität!A:I,7,FALSE),"")</f>
        <v/>
      </c>
      <c r="AT95" s="151" t="str">
        <f t="shared" si="58"/>
        <v/>
      </c>
      <c r="AU95" s="154" t="str">
        <f>IFERROR(AT95*Intern!H$2,"")</f>
        <v/>
      </c>
      <c r="AV95" s="171"/>
      <c r="AW95" s="151">
        <f t="shared" si="44"/>
        <v>0</v>
      </c>
      <c r="AX95" s="206"/>
      <c r="AY95" s="151" t="str">
        <f>IFERROR(VLOOKUP(AV95,Mobilität!A:O,7,FALSE),"")</f>
        <v/>
      </c>
      <c r="AZ95" s="151" t="str">
        <f t="shared" si="45"/>
        <v/>
      </c>
      <c r="BA95" s="220" t="str">
        <f>IFERROR(AZ95*Intern!H$2,"")</f>
        <v/>
      </c>
      <c r="BB95" s="338"/>
      <c r="BC95" s="339"/>
      <c r="BD95" s="340"/>
      <c r="BE95" s="222">
        <f t="shared" si="46"/>
        <v>0</v>
      </c>
      <c r="BF95" s="223">
        <f>IFERROR(BE95*Intern!H$2,"")</f>
        <v>0</v>
      </c>
      <c r="BG95" s="210">
        <f t="shared" si="47"/>
        <v>0</v>
      </c>
      <c r="BH95" s="226">
        <f t="shared" si="48"/>
        <v>0</v>
      </c>
      <c r="BI95" s="363"/>
      <c r="BJ95" s="210" t="e">
        <f t="shared" si="49"/>
        <v>#DIV/0!</v>
      </c>
      <c r="BK95" s="227" t="e">
        <f t="shared" si="50"/>
        <v>#DIV/0!</v>
      </c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</row>
    <row r="96" spans="1:128" s="153" customFormat="1">
      <c r="A96" s="164"/>
      <c r="B96" s="165"/>
      <c r="C96" s="165"/>
      <c r="D96" s="149" t="str">
        <f t="shared" si="51"/>
        <v/>
      </c>
      <c r="E96" s="166"/>
      <c r="F96" s="167"/>
      <c r="G96" s="334" t="str">
        <f t="shared" si="52"/>
        <v/>
      </c>
      <c r="H96" s="150" t="str">
        <f>IFERROR(VLOOKUP(F96,'Mahlzeit-Übernachtung'!C:AA,5,FALSE),"")</f>
        <v/>
      </c>
      <c r="I96" s="150" t="str">
        <f t="shared" si="53"/>
        <v/>
      </c>
      <c r="J96" s="221" t="str">
        <f>IFERROR(I96*Intern!H$2,"")</f>
        <v/>
      </c>
      <c r="K96" s="167"/>
      <c r="L96" s="331" t="str">
        <f t="shared" si="54"/>
        <v/>
      </c>
      <c r="M96" s="150" t="str">
        <f>IFERROR(VLOOKUP(K96,'Mahlzeit-Übernachtung'!C:AA,5,FALSE),"")</f>
        <v/>
      </c>
      <c r="N96" s="151" t="str">
        <f t="shared" si="55"/>
        <v/>
      </c>
      <c r="O96" s="221" t="str">
        <f>IFERROR(N96*Intern!H$2,"")</f>
        <v/>
      </c>
      <c r="P96" s="168"/>
      <c r="Q96" s="169"/>
      <c r="R96" s="169"/>
      <c r="S96" s="169"/>
      <c r="T96" s="151" t="str">
        <f t="shared" si="59"/>
        <v>---</v>
      </c>
      <c r="U96" s="331" t="e">
        <f>VLOOKUP(TEXT(T96,"@"),'Mahlzeit-Übernachtung'!A$30:G$111,7,FALSE)</f>
        <v>#N/A</v>
      </c>
      <c r="V96" s="151" t="str">
        <f t="shared" si="56"/>
        <v/>
      </c>
      <c r="W96" s="220" t="str">
        <f>IFERROR(V96*Intern!H$2,"")</f>
        <v/>
      </c>
      <c r="X96" s="167"/>
      <c r="Y96" s="170"/>
      <c r="Z96" s="164"/>
      <c r="AA96" s="151" t="str">
        <f>IFERROR(VLOOKUP(X96,Mobilität!A:I,7,FALSE),"")</f>
        <v/>
      </c>
      <c r="AB96" s="151" t="str">
        <f t="shared" si="57"/>
        <v/>
      </c>
      <c r="AC96" s="220" t="str">
        <f>IFERROR(AB96*Intern!H$2,"")</f>
        <v/>
      </c>
      <c r="AD96" s="167"/>
      <c r="AE96" s="170"/>
      <c r="AF96" s="164"/>
      <c r="AG96" s="151" t="str">
        <f>IFERROR(VLOOKUP(AD96,Mobilität!A:I,7,FALSE),"")</f>
        <v/>
      </c>
      <c r="AH96" s="151" t="str">
        <f t="shared" si="40"/>
        <v/>
      </c>
      <c r="AI96" s="220" t="str">
        <f>IFERROR(AH96*Intern!H$2,"")</f>
        <v/>
      </c>
      <c r="AJ96" s="171"/>
      <c r="AK96" s="219">
        <f t="shared" si="41"/>
        <v>0</v>
      </c>
      <c r="AL96" s="206"/>
      <c r="AM96" s="151" t="str">
        <f>IFERROR(VLOOKUP(AJ96,Mobilität!A:I,7,FALSE),"")</f>
        <v/>
      </c>
      <c r="AN96" s="151" t="str">
        <f t="shared" si="42"/>
        <v/>
      </c>
      <c r="AO96" s="154" t="str">
        <f>IFERROR(AN96*Intern!H$2,"")</f>
        <v/>
      </c>
      <c r="AP96" s="171"/>
      <c r="AQ96" s="151">
        <f t="shared" si="43"/>
        <v>0</v>
      </c>
      <c r="AR96" s="209"/>
      <c r="AS96" s="151" t="str">
        <f>IFERROR(VLOOKUP(AP96,Mobilität!A:I,7,FALSE),"")</f>
        <v/>
      </c>
      <c r="AT96" s="151" t="str">
        <f t="shared" si="58"/>
        <v/>
      </c>
      <c r="AU96" s="154" t="str">
        <f>IFERROR(AT96*Intern!H$2,"")</f>
        <v/>
      </c>
      <c r="AV96" s="171"/>
      <c r="AW96" s="151">
        <f t="shared" si="44"/>
        <v>0</v>
      </c>
      <c r="AX96" s="206"/>
      <c r="AY96" s="151" t="str">
        <f>IFERROR(VLOOKUP(AV96,Mobilität!A:O,7,FALSE),"")</f>
        <v/>
      </c>
      <c r="AZ96" s="151" t="str">
        <f t="shared" si="45"/>
        <v/>
      </c>
      <c r="BA96" s="220" t="str">
        <f>IFERROR(AZ96*Intern!H$2,"")</f>
        <v/>
      </c>
      <c r="BB96" s="338"/>
      <c r="BC96" s="339"/>
      <c r="BD96" s="340"/>
      <c r="BE96" s="222">
        <f t="shared" si="46"/>
        <v>0</v>
      </c>
      <c r="BF96" s="223">
        <f>IFERROR(BE96*Intern!H$2,"")</f>
        <v>0</v>
      </c>
      <c r="BG96" s="210">
        <f t="shared" si="47"/>
        <v>0</v>
      </c>
      <c r="BH96" s="226">
        <f t="shared" si="48"/>
        <v>0</v>
      </c>
      <c r="BI96" s="363"/>
      <c r="BJ96" s="210" t="e">
        <f t="shared" si="49"/>
        <v>#DIV/0!</v>
      </c>
      <c r="BK96" s="227" t="e">
        <f t="shared" si="50"/>
        <v>#DIV/0!</v>
      </c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</row>
    <row r="97" spans="1:128" s="153" customFormat="1">
      <c r="A97" s="164"/>
      <c r="B97" s="165"/>
      <c r="C97" s="165"/>
      <c r="D97" s="149" t="str">
        <f t="shared" si="51"/>
        <v/>
      </c>
      <c r="E97" s="166"/>
      <c r="F97" s="167"/>
      <c r="G97" s="334" t="str">
        <f t="shared" si="52"/>
        <v/>
      </c>
      <c r="H97" s="150" t="str">
        <f>IFERROR(VLOOKUP(F97,'Mahlzeit-Übernachtung'!C:AA,5,FALSE),"")</f>
        <v/>
      </c>
      <c r="I97" s="150" t="str">
        <f t="shared" si="53"/>
        <v/>
      </c>
      <c r="J97" s="221" t="str">
        <f>IFERROR(I97*Intern!H$2,"")</f>
        <v/>
      </c>
      <c r="K97" s="167"/>
      <c r="L97" s="331" t="str">
        <f t="shared" si="54"/>
        <v/>
      </c>
      <c r="M97" s="150" t="str">
        <f>IFERROR(VLOOKUP(K97,'Mahlzeit-Übernachtung'!C:AA,5,FALSE),"")</f>
        <v/>
      </c>
      <c r="N97" s="151" t="str">
        <f t="shared" si="55"/>
        <v/>
      </c>
      <c r="O97" s="221" t="str">
        <f>IFERROR(N97*Intern!H$2,"")</f>
        <v/>
      </c>
      <c r="P97" s="168"/>
      <c r="Q97" s="169"/>
      <c r="R97" s="169"/>
      <c r="S97" s="169"/>
      <c r="T97" s="151" t="str">
        <f t="shared" si="59"/>
        <v>---</v>
      </c>
      <c r="U97" s="331" t="e">
        <f>VLOOKUP(TEXT(T97,"@"),'Mahlzeit-Übernachtung'!A$30:G$111,7,FALSE)</f>
        <v>#N/A</v>
      </c>
      <c r="V97" s="151" t="str">
        <f t="shared" si="56"/>
        <v/>
      </c>
      <c r="W97" s="220" t="str">
        <f>IFERROR(V97*Intern!H$2,"")</f>
        <v/>
      </c>
      <c r="X97" s="167"/>
      <c r="Y97" s="170"/>
      <c r="Z97" s="164"/>
      <c r="AA97" s="151" t="str">
        <f>IFERROR(VLOOKUP(X97,Mobilität!A:I,7,FALSE),"")</f>
        <v/>
      </c>
      <c r="AB97" s="151" t="str">
        <f t="shared" si="57"/>
        <v/>
      </c>
      <c r="AC97" s="220" t="str">
        <f>IFERROR(AB97*Intern!H$2,"")</f>
        <v/>
      </c>
      <c r="AD97" s="167"/>
      <c r="AE97" s="170"/>
      <c r="AF97" s="164"/>
      <c r="AG97" s="151" t="str">
        <f>IFERROR(VLOOKUP(AD97,Mobilität!A:I,7,FALSE),"")</f>
        <v/>
      </c>
      <c r="AH97" s="151" t="str">
        <f t="shared" si="40"/>
        <v/>
      </c>
      <c r="AI97" s="220" t="str">
        <f>IFERROR(AH97*Intern!H$2,"")</f>
        <v/>
      </c>
      <c r="AJ97" s="171"/>
      <c r="AK97" s="219">
        <f t="shared" si="41"/>
        <v>0</v>
      </c>
      <c r="AL97" s="206"/>
      <c r="AM97" s="151" t="str">
        <f>IFERROR(VLOOKUP(AJ97,Mobilität!A:I,7,FALSE),"")</f>
        <v/>
      </c>
      <c r="AN97" s="151" t="str">
        <f t="shared" si="42"/>
        <v/>
      </c>
      <c r="AO97" s="154" t="str">
        <f>IFERROR(AN97*Intern!H$2,"")</f>
        <v/>
      </c>
      <c r="AP97" s="171"/>
      <c r="AQ97" s="151">
        <f t="shared" si="43"/>
        <v>0</v>
      </c>
      <c r="AR97" s="209"/>
      <c r="AS97" s="151" t="str">
        <f>IFERROR(VLOOKUP(AP97,Mobilität!A:I,7,FALSE),"")</f>
        <v/>
      </c>
      <c r="AT97" s="151" t="str">
        <f t="shared" si="58"/>
        <v/>
      </c>
      <c r="AU97" s="154" t="str">
        <f>IFERROR(AT97*Intern!H$2,"")</f>
        <v/>
      </c>
      <c r="AV97" s="171"/>
      <c r="AW97" s="151">
        <f t="shared" si="44"/>
        <v>0</v>
      </c>
      <c r="AX97" s="206"/>
      <c r="AY97" s="151" t="str">
        <f>IFERROR(VLOOKUP(AV97,Mobilität!A:O,7,FALSE),"")</f>
        <v/>
      </c>
      <c r="AZ97" s="151" t="str">
        <f t="shared" si="45"/>
        <v/>
      </c>
      <c r="BA97" s="220" t="str">
        <f>IFERROR(AZ97*Intern!H$2,"")</f>
        <v/>
      </c>
      <c r="BB97" s="338"/>
      <c r="BC97" s="339"/>
      <c r="BD97" s="340"/>
      <c r="BE97" s="222">
        <f t="shared" si="46"/>
        <v>0</v>
      </c>
      <c r="BF97" s="223">
        <f>IFERROR(BE97*Intern!H$2,"")</f>
        <v>0</v>
      </c>
      <c r="BG97" s="210">
        <f t="shared" si="47"/>
        <v>0</v>
      </c>
      <c r="BH97" s="226">
        <f t="shared" si="48"/>
        <v>0</v>
      </c>
      <c r="BI97" s="363"/>
      <c r="BJ97" s="210" t="e">
        <f t="shared" si="49"/>
        <v>#DIV/0!</v>
      </c>
      <c r="BK97" s="227" t="e">
        <f t="shared" si="50"/>
        <v>#DIV/0!</v>
      </c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</row>
    <row r="98" spans="1:128" s="153" customFormat="1">
      <c r="A98" s="164"/>
      <c r="B98" s="165"/>
      <c r="C98" s="165"/>
      <c r="D98" s="149" t="str">
        <f t="shared" si="51"/>
        <v/>
      </c>
      <c r="E98" s="166"/>
      <c r="F98" s="167"/>
      <c r="G98" s="334" t="str">
        <f t="shared" si="52"/>
        <v/>
      </c>
      <c r="H98" s="150" t="str">
        <f>IFERROR(VLOOKUP(F98,'Mahlzeit-Übernachtung'!C:AA,5,FALSE),"")</f>
        <v/>
      </c>
      <c r="I98" s="150" t="str">
        <f t="shared" si="53"/>
        <v/>
      </c>
      <c r="J98" s="221" t="str">
        <f>IFERROR(I98*Intern!H$2,"")</f>
        <v/>
      </c>
      <c r="K98" s="167"/>
      <c r="L98" s="331" t="str">
        <f t="shared" si="54"/>
        <v/>
      </c>
      <c r="M98" s="150" t="str">
        <f>IFERROR(VLOOKUP(K98,'Mahlzeit-Übernachtung'!C:AA,5,FALSE),"")</f>
        <v/>
      </c>
      <c r="N98" s="151" t="str">
        <f t="shared" si="55"/>
        <v/>
      </c>
      <c r="O98" s="221" t="str">
        <f>IFERROR(N98*Intern!H$2,"")</f>
        <v/>
      </c>
      <c r="P98" s="168"/>
      <c r="Q98" s="169"/>
      <c r="R98" s="169"/>
      <c r="S98" s="169"/>
      <c r="T98" s="151" t="str">
        <f t="shared" si="59"/>
        <v>---</v>
      </c>
      <c r="U98" s="331" t="e">
        <f>VLOOKUP(TEXT(T98,"@"),'Mahlzeit-Übernachtung'!A$30:G$111,7,FALSE)</f>
        <v>#N/A</v>
      </c>
      <c r="V98" s="151" t="str">
        <f t="shared" si="56"/>
        <v/>
      </c>
      <c r="W98" s="220" t="str">
        <f>IFERROR(V98*Intern!H$2,"")</f>
        <v/>
      </c>
      <c r="X98" s="167"/>
      <c r="Y98" s="170"/>
      <c r="Z98" s="164"/>
      <c r="AA98" s="151" t="str">
        <f>IFERROR(VLOOKUP(X98,Mobilität!A:I,7,FALSE),"")</f>
        <v/>
      </c>
      <c r="AB98" s="151" t="str">
        <f t="shared" si="57"/>
        <v/>
      </c>
      <c r="AC98" s="220" t="str">
        <f>IFERROR(AB98*Intern!H$2,"")</f>
        <v/>
      </c>
      <c r="AD98" s="167"/>
      <c r="AE98" s="170"/>
      <c r="AF98" s="164"/>
      <c r="AG98" s="151" t="str">
        <f>IFERROR(VLOOKUP(AD98,Mobilität!A:I,7,FALSE),"")</f>
        <v/>
      </c>
      <c r="AH98" s="151" t="str">
        <f t="shared" si="40"/>
        <v/>
      </c>
      <c r="AI98" s="220" t="str">
        <f>IFERROR(AH98*Intern!H$2,"")</f>
        <v/>
      </c>
      <c r="AJ98" s="171"/>
      <c r="AK98" s="219">
        <f t="shared" si="41"/>
        <v>0</v>
      </c>
      <c r="AL98" s="206"/>
      <c r="AM98" s="151" t="str">
        <f>IFERROR(VLOOKUP(AJ98,Mobilität!A:I,7,FALSE),"")</f>
        <v/>
      </c>
      <c r="AN98" s="151" t="str">
        <f t="shared" si="42"/>
        <v/>
      </c>
      <c r="AO98" s="154" t="str">
        <f>IFERROR(AN98*Intern!H$2,"")</f>
        <v/>
      </c>
      <c r="AP98" s="171"/>
      <c r="AQ98" s="151">
        <f t="shared" si="43"/>
        <v>0</v>
      </c>
      <c r="AR98" s="209"/>
      <c r="AS98" s="151" t="str">
        <f>IFERROR(VLOOKUP(AP98,Mobilität!A:I,7,FALSE),"")</f>
        <v/>
      </c>
      <c r="AT98" s="151" t="str">
        <f t="shared" si="58"/>
        <v/>
      </c>
      <c r="AU98" s="154" t="str">
        <f>IFERROR(AT98*Intern!H$2,"")</f>
        <v/>
      </c>
      <c r="AV98" s="171"/>
      <c r="AW98" s="151">
        <f t="shared" si="44"/>
        <v>0</v>
      </c>
      <c r="AX98" s="206"/>
      <c r="AY98" s="151" t="str">
        <f>IFERROR(VLOOKUP(AV98,Mobilität!A:O,7,FALSE),"")</f>
        <v/>
      </c>
      <c r="AZ98" s="151" t="str">
        <f t="shared" si="45"/>
        <v/>
      </c>
      <c r="BA98" s="220" t="str">
        <f>IFERROR(AZ98*Intern!H$2,"")</f>
        <v/>
      </c>
      <c r="BB98" s="338"/>
      <c r="BC98" s="339"/>
      <c r="BD98" s="340"/>
      <c r="BE98" s="222">
        <f t="shared" si="46"/>
        <v>0</v>
      </c>
      <c r="BF98" s="223">
        <f>IFERROR(BE98*Intern!H$2,"")</f>
        <v>0</v>
      </c>
      <c r="BG98" s="210">
        <f t="shared" si="47"/>
        <v>0</v>
      </c>
      <c r="BH98" s="226">
        <f t="shared" si="48"/>
        <v>0</v>
      </c>
      <c r="BI98" s="363"/>
      <c r="BJ98" s="210" t="e">
        <f t="shared" si="49"/>
        <v>#DIV/0!</v>
      </c>
      <c r="BK98" s="227" t="e">
        <f t="shared" si="50"/>
        <v>#DIV/0!</v>
      </c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</row>
    <row r="99" spans="1:128" s="153" customFormat="1">
      <c r="A99" s="164"/>
      <c r="B99" s="165"/>
      <c r="C99" s="165"/>
      <c r="D99" s="149" t="str">
        <f t="shared" si="51"/>
        <v/>
      </c>
      <c r="E99" s="166"/>
      <c r="F99" s="167"/>
      <c r="G99" s="334" t="str">
        <f t="shared" si="52"/>
        <v/>
      </c>
      <c r="H99" s="150" t="str">
        <f>IFERROR(VLOOKUP(F99,'Mahlzeit-Übernachtung'!C:AA,5,FALSE),"")</f>
        <v/>
      </c>
      <c r="I99" s="150" t="str">
        <f t="shared" si="53"/>
        <v/>
      </c>
      <c r="J99" s="221" t="str">
        <f>IFERROR(I99*Intern!H$2,"")</f>
        <v/>
      </c>
      <c r="K99" s="167"/>
      <c r="L99" s="331" t="str">
        <f t="shared" si="54"/>
        <v/>
      </c>
      <c r="M99" s="150" t="str">
        <f>IFERROR(VLOOKUP(K99,'Mahlzeit-Übernachtung'!C:AA,5,FALSE),"")</f>
        <v/>
      </c>
      <c r="N99" s="151" t="str">
        <f t="shared" si="55"/>
        <v/>
      </c>
      <c r="O99" s="221" t="str">
        <f>IFERROR(N99*Intern!H$2,"")</f>
        <v/>
      </c>
      <c r="P99" s="168"/>
      <c r="Q99" s="169"/>
      <c r="R99" s="169"/>
      <c r="S99" s="169"/>
      <c r="T99" s="151" t="str">
        <f t="shared" si="59"/>
        <v>---</v>
      </c>
      <c r="U99" s="331" t="e">
        <f>VLOOKUP(TEXT(T99,"@"),'Mahlzeit-Übernachtung'!A$30:G$111,7,FALSE)</f>
        <v>#N/A</v>
      </c>
      <c r="V99" s="151" t="str">
        <f t="shared" si="56"/>
        <v/>
      </c>
      <c r="W99" s="220" t="str">
        <f>IFERROR(V99*Intern!H$2,"")</f>
        <v/>
      </c>
      <c r="X99" s="167"/>
      <c r="Y99" s="170"/>
      <c r="Z99" s="164"/>
      <c r="AA99" s="151" t="str">
        <f>IFERROR(VLOOKUP(X99,Mobilität!A:I,7,FALSE),"")</f>
        <v/>
      </c>
      <c r="AB99" s="151" t="str">
        <f t="shared" si="57"/>
        <v/>
      </c>
      <c r="AC99" s="220" t="str">
        <f>IFERROR(AB99*Intern!H$2,"")</f>
        <v/>
      </c>
      <c r="AD99" s="167"/>
      <c r="AE99" s="170"/>
      <c r="AF99" s="164"/>
      <c r="AG99" s="151" t="str">
        <f>IFERROR(VLOOKUP(AD99,Mobilität!A:I,7,FALSE),"")</f>
        <v/>
      </c>
      <c r="AH99" s="151" t="str">
        <f t="shared" si="40"/>
        <v/>
      </c>
      <c r="AI99" s="220" t="str">
        <f>IFERROR(AH99*Intern!H$2,"")</f>
        <v/>
      </c>
      <c r="AJ99" s="171"/>
      <c r="AK99" s="219">
        <f t="shared" si="41"/>
        <v>0</v>
      </c>
      <c r="AL99" s="206"/>
      <c r="AM99" s="151" t="str">
        <f>IFERROR(VLOOKUP(AJ99,Mobilität!A:I,7,FALSE),"")</f>
        <v/>
      </c>
      <c r="AN99" s="151" t="str">
        <f t="shared" si="42"/>
        <v/>
      </c>
      <c r="AO99" s="154" t="str">
        <f>IFERROR(AN99*Intern!H$2,"")</f>
        <v/>
      </c>
      <c r="AP99" s="171"/>
      <c r="AQ99" s="151">
        <f t="shared" si="43"/>
        <v>0</v>
      </c>
      <c r="AR99" s="209"/>
      <c r="AS99" s="151" t="str">
        <f>IFERROR(VLOOKUP(AP99,Mobilität!A:I,7,FALSE),"")</f>
        <v/>
      </c>
      <c r="AT99" s="151" t="str">
        <f t="shared" si="58"/>
        <v/>
      </c>
      <c r="AU99" s="154" t="str">
        <f>IFERROR(AT99*Intern!H$2,"")</f>
        <v/>
      </c>
      <c r="AV99" s="171"/>
      <c r="AW99" s="151">
        <f t="shared" si="44"/>
        <v>0</v>
      </c>
      <c r="AX99" s="206"/>
      <c r="AY99" s="151" t="str">
        <f>IFERROR(VLOOKUP(AV99,Mobilität!A:O,7,FALSE),"")</f>
        <v/>
      </c>
      <c r="AZ99" s="151" t="str">
        <f t="shared" si="45"/>
        <v/>
      </c>
      <c r="BA99" s="220" t="str">
        <f>IFERROR(AZ99*Intern!H$2,"")</f>
        <v/>
      </c>
      <c r="BB99" s="338"/>
      <c r="BC99" s="339"/>
      <c r="BD99" s="340"/>
      <c r="BE99" s="222">
        <f t="shared" si="46"/>
        <v>0</v>
      </c>
      <c r="BF99" s="223">
        <f>IFERROR(BE99*Intern!H$2,"")</f>
        <v>0</v>
      </c>
      <c r="BG99" s="210">
        <f t="shared" si="47"/>
        <v>0</v>
      </c>
      <c r="BH99" s="226">
        <f t="shared" si="48"/>
        <v>0</v>
      </c>
      <c r="BI99" s="363"/>
      <c r="BJ99" s="210" t="e">
        <f t="shared" si="49"/>
        <v>#DIV/0!</v>
      </c>
      <c r="BK99" s="227" t="e">
        <f t="shared" si="50"/>
        <v>#DIV/0!</v>
      </c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</row>
    <row r="100" spans="1:128" s="153" customFormat="1">
      <c r="A100" s="164"/>
      <c r="B100" s="165"/>
      <c r="C100" s="165"/>
      <c r="D100" s="149" t="str">
        <f t="shared" si="51"/>
        <v/>
      </c>
      <c r="E100" s="166"/>
      <c r="F100" s="167"/>
      <c r="G100" s="334" t="str">
        <f t="shared" si="52"/>
        <v/>
      </c>
      <c r="H100" s="150" t="str">
        <f>IFERROR(VLOOKUP(F100,'Mahlzeit-Übernachtung'!C:AA,5,FALSE),"")</f>
        <v/>
      </c>
      <c r="I100" s="150" t="str">
        <f t="shared" si="53"/>
        <v/>
      </c>
      <c r="J100" s="221" t="str">
        <f>IFERROR(I100*Intern!H$2,"")</f>
        <v/>
      </c>
      <c r="K100" s="167"/>
      <c r="L100" s="331" t="str">
        <f t="shared" si="54"/>
        <v/>
      </c>
      <c r="M100" s="150" t="str">
        <f>IFERROR(VLOOKUP(K100,'Mahlzeit-Übernachtung'!C:AA,5,FALSE),"")</f>
        <v/>
      </c>
      <c r="N100" s="151" t="str">
        <f t="shared" si="55"/>
        <v/>
      </c>
      <c r="O100" s="221" t="str">
        <f>IFERROR(N100*Intern!H$2,"")</f>
        <v/>
      </c>
      <c r="P100" s="168"/>
      <c r="Q100" s="169"/>
      <c r="R100" s="169"/>
      <c r="S100" s="169"/>
      <c r="T100" s="151" t="str">
        <f t="shared" si="59"/>
        <v>---</v>
      </c>
      <c r="U100" s="331" t="e">
        <f>VLOOKUP(TEXT(T100,"@"),'Mahlzeit-Übernachtung'!A$30:G$111,7,FALSE)</f>
        <v>#N/A</v>
      </c>
      <c r="V100" s="151" t="str">
        <f t="shared" si="56"/>
        <v/>
      </c>
      <c r="W100" s="220" t="str">
        <f>IFERROR(V100*Intern!H$2,"")</f>
        <v/>
      </c>
      <c r="X100" s="167"/>
      <c r="Y100" s="170"/>
      <c r="Z100" s="164"/>
      <c r="AA100" s="151" t="str">
        <f>IFERROR(VLOOKUP(X100,Mobilität!A:I,7,FALSE),"")</f>
        <v/>
      </c>
      <c r="AB100" s="151" t="str">
        <f t="shared" si="57"/>
        <v/>
      </c>
      <c r="AC100" s="220" t="str">
        <f>IFERROR(AB100*Intern!H$2,"")</f>
        <v/>
      </c>
      <c r="AD100" s="167"/>
      <c r="AE100" s="170"/>
      <c r="AF100" s="164"/>
      <c r="AG100" s="151" t="str">
        <f>IFERROR(VLOOKUP(AD100,Mobilität!A:I,7,FALSE),"")</f>
        <v/>
      </c>
      <c r="AH100" s="151" t="str">
        <f t="shared" si="40"/>
        <v/>
      </c>
      <c r="AI100" s="220" t="str">
        <f>IFERROR(AH100*Intern!H$2,"")</f>
        <v/>
      </c>
      <c r="AJ100" s="171"/>
      <c r="AK100" s="219">
        <f t="shared" si="41"/>
        <v>0</v>
      </c>
      <c r="AL100" s="206"/>
      <c r="AM100" s="151" t="str">
        <f>IFERROR(VLOOKUP(AJ100,Mobilität!A:I,7,FALSE),"")</f>
        <v/>
      </c>
      <c r="AN100" s="151" t="str">
        <f t="shared" si="42"/>
        <v/>
      </c>
      <c r="AO100" s="154" t="str">
        <f>IFERROR(AN100*Intern!H$2,"")</f>
        <v/>
      </c>
      <c r="AP100" s="171"/>
      <c r="AQ100" s="151">
        <f t="shared" si="43"/>
        <v>0</v>
      </c>
      <c r="AR100" s="209"/>
      <c r="AS100" s="151" t="str">
        <f>IFERROR(VLOOKUP(AP100,Mobilität!A:I,7,FALSE),"")</f>
        <v/>
      </c>
      <c r="AT100" s="151" t="str">
        <f t="shared" si="58"/>
        <v/>
      </c>
      <c r="AU100" s="154" t="str">
        <f>IFERROR(AT100*Intern!H$2,"")</f>
        <v/>
      </c>
      <c r="AV100" s="171"/>
      <c r="AW100" s="151">
        <f t="shared" si="44"/>
        <v>0</v>
      </c>
      <c r="AX100" s="206"/>
      <c r="AY100" s="151" t="str">
        <f>IFERROR(VLOOKUP(AV100,Mobilität!A:O,7,FALSE),"")</f>
        <v/>
      </c>
      <c r="AZ100" s="151" t="str">
        <f t="shared" si="45"/>
        <v/>
      </c>
      <c r="BA100" s="220" t="str">
        <f>IFERROR(AZ100*Intern!H$2,"")</f>
        <v/>
      </c>
      <c r="BB100" s="338"/>
      <c r="BC100" s="339"/>
      <c r="BD100" s="340"/>
      <c r="BE100" s="222">
        <f t="shared" si="46"/>
        <v>0</v>
      </c>
      <c r="BF100" s="223">
        <f>IFERROR(BE100*Intern!H$2,"")</f>
        <v>0</v>
      </c>
      <c r="BG100" s="210">
        <f t="shared" si="47"/>
        <v>0</v>
      </c>
      <c r="BH100" s="226">
        <f t="shared" si="48"/>
        <v>0</v>
      </c>
      <c r="BI100" s="363"/>
      <c r="BJ100" s="210" t="e">
        <f t="shared" si="49"/>
        <v>#DIV/0!</v>
      </c>
      <c r="BK100" s="227" t="e">
        <f t="shared" si="50"/>
        <v>#DIV/0!</v>
      </c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</row>
    <row r="101" spans="1:128" s="153" customFormat="1">
      <c r="A101" s="164"/>
      <c r="B101" s="165"/>
      <c r="C101" s="165"/>
      <c r="D101" s="149" t="str">
        <f t="shared" si="51"/>
        <v/>
      </c>
      <c r="E101" s="166"/>
      <c r="F101" s="167"/>
      <c r="G101" s="334" t="str">
        <f t="shared" si="52"/>
        <v/>
      </c>
      <c r="H101" s="150" t="str">
        <f>IFERROR(VLOOKUP(F101,'Mahlzeit-Übernachtung'!C:AA,5,FALSE),"")</f>
        <v/>
      </c>
      <c r="I101" s="150" t="str">
        <f t="shared" si="53"/>
        <v/>
      </c>
      <c r="J101" s="221" t="str">
        <f>IFERROR(I101*Intern!H$2,"")</f>
        <v/>
      </c>
      <c r="K101" s="167"/>
      <c r="L101" s="331" t="str">
        <f t="shared" si="54"/>
        <v/>
      </c>
      <c r="M101" s="150" t="str">
        <f>IFERROR(VLOOKUP(K101,'Mahlzeit-Übernachtung'!C:AA,5,FALSE),"")</f>
        <v/>
      </c>
      <c r="N101" s="151" t="str">
        <f t="shared" si="55"/>
        <v/>
      </c>
      <c r="O101" s="221" t="str">
        <f>IFERROR(N101*Intern!H$2,"")</f>
        <v/>
      </c>
      <c r="P101" s="168"/>
      <c r="Q101" s="169"/>
      <c r="R101" s="169"/>
      <c r="S101" s="169"/>
      <c r="T101" s="151" t="str">
        <f t="shared" si="59"/>
        <v>---</v>
      </c>
      <c r="U101" s="331" t="e">
        <f>VLOOKUP(TEXT(T101,"@"),'Mahlzeit-Übernachtung'!A$30:G$111,7,FALSE)</f>
        <v>#N/A</v>
      </c>
      <c r="V101" s="151" t="str">
        <f t="shared" si="56"/>
        <v/>
      </c>
      <c r="W101" s="220" t="str">
        <f>IFERROR(V101*Intern!H$2,"")</f>
        <v/>
      </c>
      <c r="X101" s="167"/>
      <c r="Y101" s="170"/>
      <c r="Z101" s="164"/>
      <c r="AA101" s="151" t="str">
        <f>IFERROR(VLOOKUP(X101,Mobilität!A:I,7,FALSE),"")</f>
        <v/>
      </c>
      <c r="AB101" s="151" t="str">
        <f t="shared" si="57"/>
        <v/>
      </c>
      <c r="AC101" s="220" t="str">
        <f>IFERROR(AB101*Intern!H$2,"")</f>
        <v/>
      </c>
      <c r="AD101" s="167"/>
      <c r="AE101" s="170"/>
      <c r="AF101" s="164"/>
      <c r="AG101" s="151" t="str">
        <f>IFERROR(VLOOKUP(AD101,Mobilität!A:I,7,FALSE),"")</f>
        <v/>
      </c>
      <c r="AH101" s="151" t="str">
        <f t="shared" si="40"/>
        <v/>
      </c>
      <c r="AI101" s="220" t="str">
        <f>IFERROR(AH101*Intern!H$2,"")</f>
        <v/>
      </c>
      <c r="AJ101" s="171"/>
      <c r="AK101" s="219">
        <f t="shared" si="41"/>
        <v>0</v>
      </c>
      <c r="AL101" s="206"/>
      <c r="AM101" s="151" t="str">
        <f>IFERROR(VLOOKUP(AJ101,Mobilität!A:I,7,FALSE),"")</f>
        <v/>
      </c>
      <c r="AN101" s="151" t="str">
        <f t="shared" si="42"/>
        <v/>
      </c>
      <c r="AO101" s="154" t="str">
        <f>IFERROR(AN101*Intern!H$2,"")</f>
        <v/>
      </c>
      <c r="AP101" s="171"/>
      <c r="AQ101" s="151">
        <f t="shared" si="43"/>
        <v>0</v>
      </c>
      <c r="AR101" s="209"/>
      <c r="AS101" s="151" t="str">
        <f>IFERROR(VLOOKUP(AP101,Mobilität!A:I,7,FALSE),"")</f>
        <v/>
      </c>
      <c r="AT101" s="151" t="str">
        <f t="shared" si="58"/>
        <v/>
      </c>
      <c r="AU101" s="154" t="str">
        <f>IFERROR(AT101*Intern!H$2,"")</f>
        <v/>
      </c>
      <c r="AV101" s="171"/>
      <c r="AW101" s="151">
        <f t="shared" si="44"/>
        <v>0</v>
      </c>
      <c r="AX101" s="206"/>
      <c r="AY101" s="151" t="str">
        <f>IFERROR(VLOOKUP(AV101,Mobilität!A:O,7,FALSE),"")</f>
        <v/>
      </c>
      <c r="AZ101" s="151" t="str">
        <f t="shared" si="45"/>
        <v/>
      </c>
      <c r="BA101" s="220" t="str">
        <f>IFERROR(AZ101*Intern!H$2,"")</f>
        <v/>
      </c>
      <c r="BB101" s="338"/>
      <c r="BC101" s="339"/>
      <c r="BD101" s="340"/>
      <c r="BE101" s="222">
        <f t="shared" si="46"/>
        <v>0</v>
      </c>
      <c r="BF101" s="223">
        <f>IFERROR(BE101*Intern!H$2,"")</f>
        <v>0</v>
      </c>
      <c r="BG101" s="210">
        <f t="shared" si="47"/>
        <v>0</v>
      </c>
      <c r="BH101" s="226">
        <f t="shared" si="48"/>
        <v>0</v>
      </c>
      <c r="BI101" s="363"/>
      <c r="BJ101" s="210" t="e">
        <f t="shared" si="49"/>
        <v>#DIV/0!</v>
      </c>
      <c r="BK101" s="227" t="e">
        <f t="shared" si="50"/>
        <v>#DIV/0!</v>
      </c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</row>
    <row r="102" spans="1:128" s="153" customFormat="1">
      <c r="A102" s="164"/>
      <c r="B102" s="165"/>
      <c r="C102" s="165"/>
      <c r="D102" s="149" t="str">
        <f t="shared" si="51"/>
        <v/>
      </c>
      <c r="E102" s="166"/>
      <c r="F102" s="167"/>
      <c r="G102" s="334" t="str">
        <f t="shared" si="52"/>
        <v/>
      </c>
      <c r="H102" s="150" t="str">
        <f>IFERROR(VLOOKUP(F102,'Mahlzeit-Übernachtung'!C:AA,5,FALSE),"")</f>
        <v/>
      </c>
      <c r="I102" s="150" t="str">
        <f t="shared" si="53"/>
        <v/>
      </c>
      <c r="J102" s="221" t="str">
        <f>IFERROR(I102*Intern!H$2,"")</f>
        <v/>
      </c>
      <c r="K102" s="167"/>
      <c r="L102" s="331" t="str">
        <f t="shared" si="54"/>
        <v/>
      </c>
      <c r="M102" s="150" t="str">
        <f>IFERROR(VLOOKUP(K102,'Mahlzeit-Übernachtung'!C:AA,5,FALSE),"")</f>
        <v/>
      </c>
      <c r="N102" s="151" t="str">
        <f t="shared" si="55"/>
        <v/>
      </c>
      <c r="O102" s="221" t="str">
        <f>IFERROR(N102*Intern!H$2,"")</f>
        <v/>
      </c>
      <c r="P102" s="168"/>
      <c r="Q102" s="169"/>
      <c r="R102" s="169"/>
      <c r="S102" s="169"/>
      <c r="T102" s="151" t="str">
        <f t="shared" si="59"/>
        <v>---</v>
      </c>
      <c r="U102" s="331" t="e">
        <f>VLOOKUP(TEXT(T102,"@"),'Mahlzeit-Übernachtung'!A$30:G$111,7,FALSE)</f>
        <v>#N/A</v>
      </c>
      <c r="V102" s="151" t="str">
        <f t="shared" si="56"/>
        <v/>
      </c>
      <c r="W102" s="220" t="str">
        <f>IFERROR(V102*Intern!H$2,"")</f>
        <v/>
      </c>
      <c r="X102" s="167"/>
      <c r="Y102" s="170"/>
      <c r="Z102" s="164"/>
      <c r="AA102" s="151" t="str">
        <f>IFERROR(VLOOKUP(X102,Mobilität!A:I,7,FALSE),"")</f>
        <v/>
      </c>
      <c r="AB102" s="151" t="str">
        <f t="shared" si="57"/>
        <v/>
      </c>
      <c r="AC102" s="220" t="str">
        <f>IFERROR(AB102*Intern!H$2,"")</f>
        <v/>
      </c>
      <c r="AD102" s="167"/>
      <c r="AE102" s="170"/>
      <c r="AF102" s="164"/>
      <c r="AG102" s="151" t="str">
        <f>IFERROR(VLOOKUP(AD102,Mobilität!A:I,7,FALSE),"")</f>
        <v/>
      </c>
      <c r="AH102" s="151" t="str">
        <f t="shared" si="40"/>
        <v/>
      </c>
      <c r="AI102" s="220" t="str">
        <f>IFERROR(AH102*Intern!H$2,"")</f>
        <v/>
      </c>
      <c r="AJ102" s="171"/>
      <c r="AK102" s="219">
        <f t="shared" si="41"/>
        <v>0</v>
      </c>
      <c r="AL102" s="206"/>
      <c r="AM102" s="151" t="str">
        <f>IFERROR(VLOOKUP(AJ102,Mobilität!A:I,7,FALSE),"")</f>
        <v/>
      </c>
      <c r="AN102" s="151" t="str">
        <f t="shared" si="42"/>
        <v/>
      </c>
      <c r="AO102" s="154" t="str">
        <f>IFERROR(AN102*Intern!H$2,"")</f>
        <v/>
      </c>
      <c r="AP102" s="171"/>
      <c r="AQ102" s="151">
        <f t="shared" si="43"/>
        <v>0</v>
      </c>
      <c r="AR102" s="209"/>
      <c r="AS102" s="151" t="str">
        <f>IFERROR(VLOOKUP(AP102,Mobilität!A:I,7,FALSE),"")</f>
        <v/>
      </c>
      <c r="AT102" s="151" t="str">
        <f t="shared" si="58"/>
        <v/>
      </c>
      <c r="AU102" s="154" t="str">
        <f>IFERROR(AT102*Intern!H$2,"")</f>
        <v/>
      </c>
      <c r="AV102" s="171"/>
      <c r="AW102" s="151">
        <f t="shared" si="44"/>
        <v>0</v>
      </c>
      <c r="AX102" s="206"/>
      <c r="AY102" s="151" t="str">
        <f>IFERROR(VLOOKUP(AV102,Mobilität!A:O,7,FALSE),"")</f>
        <v/>
      </c>
      <c r="AZ102" s="151" t="str">
        <f t="shared" si="45"/>
        <v/>
      </c>
      <c r="BA102" s="220" t="str">
        <f>IFERROR(AZ102*Intern!H$2,"")</f>
        <v/>
      </c>
      <c r="BB102" s="338"/>
      <c r="BC102" s="339"/>
      <c r="BD102" s="340"/>
      <c r="BE102" s="222">
        <f t="shared" si="46"/>
        <v>0</v>
      </c>
      <c r="BF102" s="223">
        <f>IFERROR(BE102*Intern!H$2,"")</f>
        <v>0</v>
      </c>
      <c r="BG102" s="210">
        <f t="shared" si="47"/>
        <v>0</v>
      </c>
      <c r="BH102" s="226">
        <f t="shared" si="48"/>
        <v>0</v>
      </c>
      <c r="BI102" s="363"/>
      <c r="BJ102" s="210" t="e">
        <f t="shared" si="49"/>
        <v>#DIV/0!</v>
      </c>
      <c r="BK102" s="227" t="e">
        <f t="shared" si="50"/>
        <v>#DIV/0!</v>
      </c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</row>
    <row r="103" spans="1:128" s="153" customFormat="1">
      <c r="A103" s="164"/>
      <c r="B103" s="165"/>
      <c r="C103" s="165"/>
      <c r="D103" s="149" t="str">
        <f t="shared" si="51"/>
        <v/>
      </c>
      <c r="E103" s="166"/>
      <c r="F103" s="167"/>
      <c r="G103" s="334" t="str">
        <f t="shared" si="52"/>
        <v/>
      </c>
      <c r="H103" s="150" t="str">
        <f>IFERROR(VLOOKUP(F103,'Mahlzeit-Übernachtung'!C:AA,5,FALSE),"")</f>
        <v/>
      </c>
      <c r="I103" s="150" t="str">
        <f t="shared" si="53"/>
        <v/>
      </c>
      <c r="J103" s="221" t="str">
        <f>IFERROR(I103*Intern!H$2,"")</f>
        <v/>
      </c>
      <c r="K103" s="167"/>
      <c r="L103" s="331" t="str">
        <f t="shared" si="54"/>
        <v/>
      </c>
      <c r="M103" s="150" t="str">
        <f>IFERROR(VLOOKUP(K103,'Mahlzeit-Übernachtung'!C:AA,5,FALSE),"")</f>
        <v/>
      </c>
      <c r="N103" s="151" t="str">
        <f t="shared" si="55"/>
        <v/>
      </c>
      <c r="O103" s="221" t="str">
        <f>IFERROR(N103*Intern!H$2,"")</f>
        <v/>
      </c>
      <c r="P103" s="168"/>
      <c r="Q103" s="169"/>
      <c r="R103" s="169"/>
      <c r="S103" s="169"/>
      <c r="T103" s="151" t="str">
        <f t="shared" si="59"/>
        <v>---</v>
      </c>
      <c r="U103" s="331" t="e">
        <f>VLOOKUP(TEXT(T103,"@"),'Mahlzeit-Übernachtung'!A$30:G$111,7,FALSE)</f>
        <v>#N/A</v>
      </c>
      <c r="V103" s="151" t="str">
        <f t="shared" si="56"/>
        <v/>
      </c>
      <c r="W103" s="220" t="str">
        <f>IFERROR(V103*Intern!H$2,"")</f>
        <v/>
      </c>
      <c r="X103" s="167"/>
      <c r="Y103" s="170"/>
      <c r="Z103" s="164"/>
      <c r="AA103" s="151" t="str">
        <f>IFERROR(VLOOKUP(X103,Mobilität!A:I,7,FALSE),"")</f>
        <v/>
      </c>
      <c r="AB103" s="151" t="str">
        <f t="shared" si="57"/>
        <v/>
      </c>
      <c r="AC103" s="220" t="str">
        <f>IFERROR(AB103*Intern!H$2,"")</f>
        <v/>
      </c>
      <c r="AD103" s="167"/>
      <c r="AE103" s="170"/>
      <c r="AF103" s="164"/>
      <c r="AG103" s="151" t="str">
        <f>IFERROR(VLOOKUP(AD103,Mobilität!A:I,7,FALSE),"")</f>
        <v/>
      </c>
      <c r="AH103" s="151" t="str">
        <f t="shared" si="40"/>
        <v/>
      </c>
      <c r="AI103" s="220" t="str">
        <f>IFERROR(AH103*Intern!H$2,"")</f>
        <v/>
      </c>
      <c r="AJ103" s="171"/>
      <c r="AK103" s="219">
        <f t="shared" si="41"/>
        <v>0</v>
      </c>
      <c r="AL103" s="206"/>
      <c r="AM103" s="151" t="str">
        <f>IFERROR(VLOOKUP(AJ103,Mobilität!A:I,7,FALSE),"")</f>
        <v/>
      </c>
      <c r="AN103" s="151" t="str">
        <f t="shared" si="42"/>
        <v/>
      </c>
      <c r="AO103" s="154" t="str">
        <f>IFERROR(AN103*Intern!H$2,"")</f>
        <v/>
      </c>
      <c r="AP103" s="171"/>
      <c r="AQ103" s="151">
        <f t="shared" si="43"/>
        <v>0</v>
      </c>
      <c r="AR103" s="209"/>
      <c r="AS103" s="151" t="str">
        <f>IFERROR(VLOOKUP(AP103,Mobilität!A:I,7,FALSE),"")</f>
        <v/>
      </c>
      <c r="AT103" s="151" t="str">
        <f t="shared" si="58"/>
        <v/>
      </c>
      <c r="AU103" s="154" t="str">
        <f>IFERROR(AT103*Intern!H$2,"")</f>
        <v/>
      </c>
      <c r="AV103" s="171"/>
      <c r="AW103" s="151">
        <f t="shared" si="44"/>
        <v>0</v>
      </c>
      <c r="AX103" s="206"/>
      <c r="AY103" s="151" t="str">
        <f>IFERROR(VLOOKUP(AV103,Mobilität!A:O,7,FALSE),"")</f>
        <v/>
      </c>
      <c r="AZ103" s="151" t="str">
        <f t="shared" si="45"/>
        <v/>
      </c>
      <c r="BA103" s="220" t="str">
        <f>IFERROR(AZ103*Intern!H$2,"")</f>
        <v/>
      </c>
      <c r="BB103" s="338"/>
      <c r="BC103" s="339"/>
      <c r="BD103" s="340"/>
      <c r="BE103" s="222">
        <f t="shared" si="46"/>
        <v>0</v>
      </c>
      <c r="BF103" s="223">
        <f>IFERROR(BE103*Intern!H$2,"")</f>
        <v>0</v>
      </c>
      <c r="BG103" s="210">
        <f t="shared" si="47"/>
        <v>0</v>
      </c>
      <c r="BH103" s="226">
        <f t="shared" si="48"/>
        <v>0</v>
      </c>
      <c r="BI103" s="363"/>
      <c r="BJ103" s="210" t="e">
        <f t="shared" si="49"/>
        <v>#DIV/0!</v>
      </c>
      <c r="BK103" s="227" t="e">
        <f t="shared" si="50"/>
        <v>#DIV/0!</v>
      </c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</row>
    <row r="104" spans="1:128" s="153" customFormat="1">
      <c r="A104" s="164"/>
      <c r="B104" s="165"/>
      <c r="C104" s="165"/>
      <c r="D104" s="149" t="str">
        <f t="shared" si="51"/>
        <v/>
      </c>
      <c r="E104" s="166"/>
      <c r="F104" s="167"/>
      <c r="G104" s="334" t="str">
        <f t="shared" si="52"/>
        <v/>
      </c>
      <c r="H104" s="150" t="str">
        <f>IFERROR(VLOOKUP(F104,'Mahlzeit-Übernachtung'!C:AA,5,FALSE),"")</f>
        <v/>
      </c>
      <c r="I104" s="150" t="str">
        <f t="shared" si="53"/>
        <v/>
      </c>
      <c r="J104" s="221" t="str">
        <f>IFERROR(I104*Intern!H$2,"")</f>
        <v/>
      </c>
      <c r="K104" s="167"/>
      <c r="L104" s="331" t="str">
        <f t="shared" si="54"/>
        <v/>
      </c>
      <c r="M104" s="150" t="str">
        <f>IFERROR(VLOOKUP(K104,'Mahlzeit-Übernachtung'!C:AA,5,FALSE),"")</f>
        <v/>
      </c>
      <c r="N104" s="151" t="str">
        <f t="shared" si="55"/>
        <v/>
      </c>
      <c r="O104" s="221" t="str">
        <f>IFERROR(N104*Intern!H$2,"")</f>
        <v/>
      </c>
      <c r="P104" s="168"/>
      <c r="Q104" s="169"/>
      <c r="R104" s="169"/>
      <c r="S104" s="169"/>
      <c r="T104" s="151" t="str">
        <f t="shared" si="59"/>
        <v>---</v>
      </c>
      <c r="U104" s="331" t="e">
        <f>VLOOKUP(TEXT(T104,"@"),'Mahlzeit-Übernachtung'!A$30:G$111,7,FALSE)</f>
        <v>#N/A</v>
      </c>
      <c r="V104" s="151" t="str">
        <f t="shared" si="56"/>
        <v/>
      </c>
      <c r="W104" s="220" t="str">
        <f>IFERROR(V104*Intern!H$2,"")</f>
        <v/>
      </c>
      <c r="X104" s="167"/>
      <c r="Y104" s="170"/>
      <c r="Z104" s="164"/>
      <c r="AA104" s="151" t="str">
        <f>IFERROR(VLOOKUP(X104,Mobilität!A:I,7,FALSE),"")</f>
        <v/>
      </c>
      <c r="AB104" s="151" t="str">
        <f t="shared" si="57"/>
        <v/>
      </c>
      <c r="AC104" s="220" t="str">
        <f>IFERROR(AB104*Intern!H$2,"")</f>
        <v/>
      </c>
      <c r="AD104" s="167"/>
      <c r="AE104" s="170"/>
      <c r="AF104" s="164"/>
      <c r="AG104" s="151" t="str">
        <f>IFERROR(VLOOKUP(AD104,Mobilität!A:I,7,FALSE),"")</f>
        <v/>
      </c>
      <c r="AH104" s="151" t="str">
        <f t="shared" si="40"/>
        <v/>
      </c>
      <c r="AI104" s="220" t="str">
        <f>IFERROR(AH104*Intern!H$2,"")</f>
        <v/>
      </c>
      <c r="AJ104" s="171"/>
      <c r="AK104" s="219">
        <f t="shared" si="41"/>
        <v>0</v>
      </c>
      <c r="AL104" s="206"/>
      <c r="AM104" s="151" t="str">
        <f>IFERROR(VLOOKUP(AJ104,Mobilität!A:I,7,FALSE),"")</f>
        <v/>
      </c>
      <c r="AN104" s="151" t="str">
        <f t="shared" si="42"/>
        <v/>
      </c>
      <c r="AO104" s="154" t="str">
        <f>IFERROR(AN104*Intern!H$2,"")</f>
        <v/>
      </c>
      <c r="AP104" s="171"/>
      <c r="AQ104" s="151">
        <f t="shared" si="43"/>
        <v>0</v>
      </c>
      <c r="AR104" s="209"/>
      <c r="AS104" s="151" t="str">
        <f>IFERROR(VLOOKUP(AP104,Mobilität!A:I,7,FALSE),"")</f>
        <v/>
      </c>
      <c r="AT104" s="151" t="str">
        <f t="shared" si="58"/>
        <v/>
      </c>
      <c r="AU104" s="154" t="str">
        <f>IFERROR(AT104*Intern!H$2,"")</f>
        <v/>
      </c>
      <c r="AV104" s="171"/>
      <c r="AW104" s="151">
        <f t="shared" si="44"/>
        <v>0</v>
      </c>
      <c r="AX104" s="206"/>
      <c r="AY104" s="151" t="str">
        <f>IFERROR(VLOOKUP(AV104,Mobilität!A:O,7,FALSE),"")</f>
        <v/>
      </c>
      <c r="AZ104" s="151" t="str">
        <f t="shared" si="45"/>
        <v/>
      </c>
      <c r="BA104" s="220" t="str">
        <f>IFERROR(AZ104*Intern!H$2,"")</f>
        <v/>
      </c>
      <c r="BB104" s="338"/>
      <c r="BC104" s="339"/>
      <c r="BD104" s="340"/>
      <c r="BE104" s="222">
        <f t="shared" si="46"/>
        <v>0</v>
      </c>
      <c r="BF104" s="223">
        <f>IFERROR(BE104*Intern!H$2,"")</f>
        <v>0</v>
      </c>
      <c r="BG104" s="210">
        <f t="shared" si="47"/>
        <v>0</v>
      </c>
      <c r="BH104" s="226">
        <f t="shared" si="48"/>
        <v>0</v>
      </c>
      <c r="BI104" s="363"/>
      <c r="BJ104" s="210" t="e">
        <f t="shared" si="49"/>
        <v>#DIV/0!</v>
      </c>
      <c r="BK104" s="227" t="e">
        <f t="shared" si="50"/>
        <v>#DIV/0!</v>
      </c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</row>
    <row r="105" spans="1:128" s="153" customFormat="1">
      <c r="A105" s="164"/>
      <c r="B105" s="165"/>
      <c r="C105" s="165"/>
      <c r="D105" s="149" t="str">
        <f t="shared" si="51"/>
        <v/>
      </c>
      <c r="E105" s="166"/>
      <c r="F105" s="167"/>
      <c r="G105" s="334" t="str">
        <f t="shared" si="52"/>
        <v/>
      </c>
      <c r="H105" s="150" t="str">
        <f>IFERROR(VLOOKUP(F105,'Mahlzeit-Übernachtung'!C:AA,5,FALSE),"")</f>
        <v/>
      </c>
      <c r="I105" s="150" t="str">
        <f t="shared" si="53"/>
        <v/>
      </c>
      <c r="J105" s="221" t="str">
        <f>IFERROR(I105*Intern!H$2,"")</f>
        <v/>
      </c>
      <c r="K105" s="167"/>
      <c r="L105" s="331" t="str">
        <f t="shared" si="54"/>
        <v/>
      </c>
      <c r="M105" s="150" t="str">
        <f>IFERROR(VLOOKUP(K105,'Mahlzeit-Übernachtung'!C:AA,5,FALSE),"")</f>
        <v/>
      </c>
      <c r="N105" s="151" t="str">
        <f t="shared" si="55"/>
        <v/>
      </c>
      <c r="O105" s="221" t="str">
        <f>IFERROR(N105*Intern!H$2,"")</f>
        <v/>
      </c>
      <c r="P105" s="168"/>
      <c r="Q105" s="169"/>
      <c r="R105" s="169"/>
      <c r="S105" s="169"/>
      <c r="T105" s="151" t="str">
        <f t="shared" si="59"/>
        <v>---</v>
      </c>
      <c r="U105" s="331" t="e">
        <f>VLOOKUP(TEXT(T105,"@"),'Mahlzeit-Übernachtung'!A$30:G$111,7,FALSE)</f>
        <v>#N/A</v>
      </c>
      <c r="V105" s="151" t="str">
        <f t="shared" si="56"/>
        <v/>
      </c>
      <c r="W105" s="220" t="str">
        <f>IFERROR(V105*Intern!H$2,"")</f>
        <v/>
      </c>
      <c r="X105" s="167"/>
      <c r="Y105" s="170"/>
      <c r="Z105" s="164"/>
      <c r="AA105" s="151" t="str">
        <f>IFERROR(VLOOKUP(X105,Mobilität!A:I,7,FALSE),"")</f>
        <v/>
      </c>
      <c r="AB105" s="151" t="str">
        <f t="shared" si="57"/>
        <v/>
      </c>
      <c r="AC105" s="220" t="str">
        <f>IFERROR(AB105*Intern!H$2,"")</f>
        <v/>
      </c>
      <c r="AD105" s="167"/>
      <c r="AE105" s="170"/>
      <c r="AF105" s="164"/>
      <c r="AG105" s="151" t="str">
        <f>IFERROR(VLOOKUP(AD105,Mobilität!A:I,7,FALSE),"")</f>
        <v/>
      </c>
      <c r="AH105" s="151" t="str">
        <f t="shared" si="40"/>
        <v/>
      </c>
      <c r="AI105" s="220" t="str">
        <f>IFERROR(AH105*Intern!H$2,"")</f>
        <v/>
      </c>
      <c r="AJ105" s="171"/>
      <c r="AK105" s="219">
        <f t="shared" si="41"/>
        <v>0</v>
      </c>
      <c r="AL105" s="206"/>
      <c r="AM105" s="151" t="str">
        <f>IFERROR(VLOOKUP(AJ105,Mobilität!A:I,7,FALSE),"")</f>
        <v/>
      </c>
      <c r="AN105" s="151" t="str">
        <f t="shared" si="42"/>
        <v/>
      </c>
      <c r="AO105" s="154" t="str">
        <f>IFERROR(AN105*Intern!H$2,"")</f>
        <v/>
      </c>
      <c r="AP105" s="171"/>
      <c r="AQ105" s="151">
        <f t="shared" si="43"/>
        <v>0</v>
      </c>
      <c r="AR105" s="209"/>
      <c r="AS105" s="151" t="str">
        <f>IFERROR(VLOOKUP(AP105,Mobilität!A:I,7,FALSE),"")</f>
        <v/>
      </c>
      <c r="AT105" s="151" t="str">
        <f t="shared" si="58"/>
        <v/>
      </c>
      <c r="AU105" s="154" t="str">
        <f>IFERROR(AT105*Intern!H$2,"")</f>
        <v/>
      </c>
      <c r="AV105" s="171"/>
      <c r="AW105" s="151">
        <f t="shared" si="44"/>
        <v>0</v>
      </c>
      <c r="AX105" s="206"/>
      <c r="AY105" s="151" t="str">
        <f>IFERROR(VLOOKUP(AV105,Mobilität!A:O,7,FALSE),"")</f>
        <v/>
      </c>
      <c r="AZ105" s="151" t="str">
        <f t="shared" si="45"/>
        <v/>
      </c>
      <c r="BA105" s="220" t="str">
        <f>IFERROR(AZ105*Intern!H$2,"")</f>
        <v/>
      </c>
      <c r="BB105" s="338"/>
      <c r="BC105" s="339"/>
      <c r="BD105" s="340"/>
      <c r="BE105" s="222">
        <f t="shared" si="46"/>
        <v>0</v>
      </c>
      <c r="BF105" s="223">
        <f>IFERROR(BE105*Intern!H$2,"")</f>
        <v>0</v>
      </c>
      <c r="BG105" s="210">
        <f t="shared" si="47"/>
        <v>0</v>
      </c>
      <c r="BH105" s="226">
        <f t="shared" si="48"/>
        <v>0</v>
      </c>
      <c r="BI105" s="363"/>
      <c r="BJ105" s="210" t="e">
        <f t="shared" si="49"/>
        <v>#DIV/0!</v>
      </c>
      <c r="BK105" s="227" t="e">
        <f t="shared" si="50"/>
        <v>#DIV/0!</v>
      </c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</row>
    <row r="106" spans="1:128" s="153" customFormat="1">
      <c r="A106" s="164"/>
      <c r="B106" s="165"/>
      <c r="C106" s="165"/>
      <c r="D106" s="149" t="str">
        <f t="shared" si="51"/>
        <v/>
      </c>
      <c r="E106" s="166"/>
      <c r="F106" s="167"/>
      <c r="G106" s="334" t="str">
        <f t="shared" si="52"/>
        <v/>
      </c>
      <c r="H106" s="150" t="str">
        <f>IFERROR(VLOOKUP(F106,'Mahlzeit-Übernachtung'!C:AA,5,FALSE),"")</f>
        <v/>
      </c>
      <c r="I106" s="150" t="str">
        <f t="shared" si="53"/>
        <v/>
      </c>
      <c r="J106" s="221" t="str">
        <f>IFERROR(I106*Intern!H$2,"")</f>
        <v/>
      </c>
      <c r="K106" s="167"/>
      <c r="L106" s="331" t="str">
        <f t="shared" si="54"/>
        <v/>
      </c>
      <c r="M106" s="150" t="str">
        <f>IFERROR(VLOOKUP(K106,'Mahlzeit-Übernachtung'!C:AA,5,FALSE),"")</f>
        <v/>
      </c>
      <c r="N106" s="151" t="str">
        <f t="shared" si="55"/>
        <v/>
      </c>
      <c r="O106" s="221" t="str">
        <f>IFERROR(N106*Intern!H$2,"")</f>
        <v/>
      </c>
      <c r="P106" s="168"/>
      <c r="Q106" s="169"/>
      <c r="R106" s="169"/>
      <c r="S106" s="169"/>
      <c r="T106" s="151" t="str">
        <f t="shared" si="59"/>
        <v>---</v>
      </c>
      <c r="U106" s="331" t="e">
        <f>VLOOKUP(TEXT(T106,"@"),'Mahlzeit-Übernachtung'!A$30:G$111,7,FALSE)</f>
        <v>#N/A</v>
      </c>
      <c r="V106" s="151" t="str">
        <f t="shared" si="56"/>
        <v/>
      </c>
      <c r="W106" s="220" t="str">
        <f>IFERROR(V106*Intern!H$2,"")</f>
        <v/>
      </c>
      <c r="X106" s="167"/>
      <c r="Y106" s="170"/>
      <c r="Z106" s="164"/>
      <c r="AA106" s="151" t="str">
        <f>IFERROR(VLOOKUP(X106,Mobilität!A:I,7,FALSE),"")</f>
        <v/>
      </c>
      <c r="AB106" s="151" t="str">
        <f t="shared" si="57"/>
        <v/>
      </c>
      <c r="AC106" s="220" t="str">
        <f>IFERROR(AB106*Intern!H$2,"")</f>
        <v/>
      </c>
      <c r="AD106" s="167"/>
      <c r="AE106" s="170"/>
      <c r="AF106" s="164"/>
      <c r="AG106" s="151" t="str">
        <f>IFERROR(VLOOKUP(AD106,Mobilität!A:I,7,FALSE),"")</f>
        <v/>
      </c>
      <c r="AH106" s="151" t="str">
        <f t="shared" si="40"/>
        <v/>
      </c>
      <c r="AI106" s="220" t="str">
        <f>IFERROR(AH106*Intern!H$2,"")</f>
        <v/>
      </c>
      <c r="AJ106" s="171"/>
      <c r="AK106" s="219">
        <f t="shared" si="41"/>
        <v>0</v>
      </c>
      <c r="AL106" s="206"/>
      <c r="AM106" s="151" t="str">
        <f>IFERROR(VLOOKUP(AJ106,Mobilität!A:I,7,FALSE),"")</f>
        <v/>
      </c>
      <c r="AN106" s="151" t="str">
        <f t="shared" si="42"/>
        <v/>
      </c>
      <c r="AO106" s="154" t="str">
        <f>IFERROR(AN106*Intern!H$2,"")</f>
        <v/>
      </c>
      <c r="AP106" s="171"/>
      <c r="AQ106" s="151">
        <f t="shared" si="43"/>
        <v>0</v>
      </c>
      <c r="AR106" s="209"/>
      <c r="AS106" s="151" t="str">
        <f>IFERROR(VLOOKUP(AP106,Mobilität!A:I,7,FALSE),"")</f>
        <v/>
      </c>
      <c r="AT106" s="151" t="str">
        <f t="shared" si="58"/>
        <v/>
      </c>
      <c r="AU106" s="154" t="str">
        <f>IFERROR(AT106*Intern!H$2,"")</f>
        <v/>
      </c>
      <c r="AV106" s="171"/>
      <c r="AW106" s="151">
        <f t="shared" si="44"/>
        <v>0</v>
      </c>
      <c r="AX106" s="206"/>
      <c r="AY106" s="151" t="str">
        <f>IFERROR(VLOOKUP(AV106,Mobilität!A:O,7,FALSE),"")</f>
        <v/>
      </c>
      <c r="AZ106" s="151" t="str">
        <f t="shared" si="45"/>
        <v/>
      </c>
      <c r="BA106" s="220" t="str">
        <f>IFERROR(AZ106*Intern!H$2,"")</f>
        <v/>
      </c>
      <c r="BB106" s="338"/>
      <c r="BC106" s="339"/>
      <c r="BD106" s="340"/>
      <c r="BE106" s="222">
        <f t="shared" si="46"/>
        <v>0</v>
      </c>
      <c r="BF106" s="223">
        <f>IFERROR(BE106*Intern!H$2,"")</f>
        <v>0</v>
      </c>
      <c r="BG106" s="210">
        <f t="shared" si="47"/>
        <v>0</v>
      </c>
      <c r="BH106" s="226">
        <f t="shared" si="48"/>
        <v>0</v>
      </c>
      <c r="BI106" s="363"/>
      <c r="BJ106" s="210" t="e">
        <f t="shared" si="49"/>
        <v>#DIV/0!</v>
      </c>
      <c r="BK106" s="227" t="e">
        <f t="shared" si="50"/>
        <v>#DIV/0!</v>
      </c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</row>
    <row r="107" spans="1:128" s="153" customFormat="1">
      <c r="A107" s="164"/>
      <c r="B107" s="165"/>
      <c r="C107" s="165"/>
      <c r="D107" s="149" t="str">
        <f t="shared" si="51"/>
        <v/>
      </c>
      <c r="E107" s="166"/>
      <c r="F107" s="167"/>
      <c r="G107" s="334" t="str">
        <f t="shared" si="52"/>
        <v/>
      </c>
      <c r="H107" s="150" t="str">
        <f>IFERROR(VLOOKUP(F107,'Mahlzeit-Übernachtung'!C:AA,5,FALSE),"")</f>
        <v/>
      </c>
      <c r="I107" s="150" t="str">
        <f t="shared" si="53"/>
        <v/>
      </c>
      <c r="J107" s="221" t="str">
        <f>IFERROR(I107*Intern!H$2,"")</f>
        <v/>
      </c>
      <c r="K107" s="167"/>
      <c r="L107" s="331" t="str">
        <f t="shared" si="54"/>
        <v/>
      </c>
      <c r="M107" s="150" t="str">
        <f>IFERROR(VLOOKUP(K107,'Mahlzeit-Übernachtung'!C:AA,5,FALSE),"")</f>
        <v/>
      </c>
      <c r="N107" s="151" t="str">
        <f t="shared" si="55"/>
        <v/>
      </c>
      <c r="O107" s="221" t="str">
        <f>IFERROR(N107*Intern!H$2,"")</f>
        <v/>
      </c>
      <c r="P107" s="168"/>
      <c r="Q107" s="169"/>
      <c r="R107" s="169"/>
      <c r="S107" s="169"/>
      <c r="T107" s="151" t="str">
        <f t="shared" si="59"/>
        <v>---</v>
      </c>
      <c r="U107" s="331" t="e">
        <f>VLOOKUP(TEXT(T107,"@"),'Mahlzeit-Übernachtung'!A$30:G$111,7,FALSE)</f>
        <v>#N/A</v>
      </c>
      <c r="V107" s="151" t="str">
        <f t="shared" si="56"/>
        <v/>
      </c>
      <c r="W107" s="220" t="str">
        <f>IFERROR(V107*Intern!H$2,"")</f>
        <v/>
      </c>
      <c r="X107" s="167"/>
      <c r="Y107" s="170"/>
      <c r="Z107" s="164"/>
      <c r="AA107" s="151" t="str">
        <f>IFERROR(VLOOKUP(X107,Mobilität!A:I,7,FALSE),"")</f>
        <v/>
      </c>
      <c r="AB107" s="151" t="str">
        <f t="shared" si="57"/>
        <v/>
      </c>
      <c r="AC107" s="220" t="str">
        <f>IFERROR(AB107*Intern!H$2,"")</f>
        <v/>
      </c>
      <c r="AD107" s="167"/>
      <c r="AE107" s="170"/>
      <c r="AF107" s="164"/>
      <c r="AG107" s="151" t="str">
        <f>IFERROR(VLOOKUP(AD107,Mobilität!A:I,7,FALSE),"")</f>
        <v/>
      </c>
      <c r="AH107" s="151" t="str">
        <f t="shared" si="40"/>
        <v/>
      </c>
      <c r="AI107" s="220" t="str">
        <f>IFERROR(AH107*Intern!H$2,"")</f>
        <v/>
      </c>
      <c r="AJ107" s="171"/>
      <c r="AK107" s="219">
        <f t="shared" si="41"/>
        <v>0</v>
      </c>
      <c r="AL107" s="206"/>
      <c r="AM107" s="151" t="str">
        <f>IFERROR(VLOOKUP(AJ107,Mobilität!A:I,7,FALSE),"")</f>
        <v/>
      </c>
      <c r="AN107" s="151" t="str">
        <f t="shared" si="42"/>
        <v/>
      </c>
      <c r="AO107" s="154" t="str">
        <f>IFERROR(AN107*Intern!H$2,"")</f>
        <v/>
      </c>
      <c r="AP107" s="171"/>
      <c r="AQ107" s="151">
        <f t="shared" si="43"/>
        <v>0</v>
      </c>
      <c r="AR107" s="209"/>
      <c r="AS107" s="151" t="str">
        <f>IFERROR(VLOOKUP(AP107,Mobilität!A:I,7,FALSE),"")</f>
        <v/>
      </c>
      <c r="AT107" s="151" t="str">
        <f t="shared" si="58"/>
        <v/>
      </c>
      <c r="AU107" s="154" t="str">
        <f>IFERROR(AT107*Intern!H$2,"")</f>
        <v/>
      </c>
      <c r="AV107" s="171"/>
      <c r="AW107" s="151">
        <f t="shared" si="44"/>
        <v>0</v>
      </c>
      <c r="AX107" s="206"/>
      <c r="AY107" s="151" t="str">
        <f>IFERROR(VLOOKUP(AV107,Mobilität!A:O,7,FALSE),"")</f>
        <v/>
      </c>
      <c r="AZ107" s="151" t="str">
        <f t="shared" si="45"/>
        <v/>
      </c>
      <c r="BA107" s="220" t="str">
        <f>IFERROR(AZ107*Intern!H$2,"")</f>
        <v/>
      </c>
      <c r="BB107" s="338"/>
      <c r="BC107" s="339"/>
      <c r="BD107" s="340"/>
      <c r="BE107" s="222">
        <f t="shared" si="46"/>
        <v>0</v>
      </c>
      <c r="BF107" s="223">
        <f>IFERROR(BE107*Intern!H$2,"")</f>
        <v>0</v>
      </c>
      <c r="BG107" s="210">
        <f t="shared" si="47"/>
        <v>0</v>
      </c>
      <c r="BH107" s="226">
        <f t="shared" si="48"/>
        <v>0</v>
      </c>
      <c r="BI107" s="363"/>
      <c r="BJ107" s="210" t="e">
        <f t="shared" si="49"/>
        <v>#DIV/0!</v>
      </c>
      <c r="BK107" s="227" t="e">
        <f t="shared" si="50"/>
        <v>#DIV/0!</v>
      </c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</row>
    <row r="108" spans="1:128" s="153" customFormat="1">
      <c r="A108" s="164"/>
      <c r="B108" s="165"/>
      <c r="C108" s="165"/>
      <c r="D108" s="149" t="str">
        <f t="shared" si="51"/>
        <v/>
      </c>
      <c r="E108" s="166"/>
      <c r="F108" s="167"/>
      <c r="G108" s="334" t="str">
        <f t="shared" si="52"/>
        <v/>
      </c>
      <c r="H108" s="150" t="str">
        <f>IFERROR(VLOOKUP(F108,'Mahlzeit-Übernachtung'!C:AA,5,FALSE),"")</f>
        <v/>
      </c>
      <c r="I108" s="150" t="str">
        <f t="shared" si="53"/>
        <v/>
      </c>
      <c r="J108" s="221" t="str">
        <f>IFERROR(I108*Intern!H$2,"")</f>
        <v/>
      </c>
      <c r="K108" s="167"/>
      <c r="L108" s="331" t="str">
        <f t="shared" si="54"/>
        <v/>
      </c>
      <c r="M108" s="150" t="str">
        <f>IFERROR(VLOOKUP(K108,'Mahlzeit-Übernachtung'!C:AA,5,FALSE),"")</f>
        <v/>
      </c>
      <c r="N108" s="151" t="str">
        <f t="shared" si="55"/>
        <v/>
      </c>
      <c r="O108" s="221" t="str">
        <f>IFERROR(N108*Intern!H$2,"")</f>
        <v/>
      </c>
      <c r="P108" s="168"/>
      <c r="Q108" s="169"/>
      <c r="R108" s="169"/>
      <c r="S108" s="169"/>
      <c r="T108" s="151" t="str">
        <f t="shared" si="59"/>
        <v>---</v>
      </c>
      <c r="U108" s="331" t="e">
        <f>VLOOKUP(TEXT(T108,"@"),'Mahlzeit-Übernachtung'!A$30:G$111,7,FALSE)</f>
        <v>#N/A</v>
      </c>
      <c r="V108" s="151" t="str">
        <f t="shared" si="56"/>
        <v/>
      </c>
      <c r="W108" s="220" t="str">
        <f>IFERROR(V108*Intern!H$2,"")</f>
        <v/>
      </c>
      <c r="X108" s="167"/>
      <c r="Y108" s="170"/>
      <c r="Z108" s="164"/>
      <c r="AA108" s="151" t="str">
        <f>IFERROR(VLOOKUP(X108,Mobilität!A:I,7,FALSE),"")</f>
        <v/>
      </c>
      <c r="AB108" s="151" t="str">
        <f t="shared" si="57"/>
        <v/>
      </c>
      <c r="AC108" s="220" t="str">
        <f>IFERROR(AB108*Intern!H$2,"")</f>
        <v/>
      </c>
      <c r="AD108" s="167"/>
      <c r="AE108" s="170"/>
      <c r="AF108" s="164"/>
      <c r="AG108" s="151" t="str">
        <f>IFERROR(VLOOKUP(AD108,Mobilität!A:I,7,FALSE),"")</f>
        <v/>
      </c>
      <c r="AH108" s="151" t="str">
        <f t="shared" si="40"/>
        <v/>
      </c>
      <c r="AI108" s="220" t="str">
        <f>IFERROR(AH108*Intern!H$2,"")</f>
        <v/>
      </c>
      <c r="AJ108" s="171"/>
      <c r="AK108" s="219">
        <f t="shared" si="41"/>
        <v>0</v>
      </c>
      <c r="AL108" s="206"/>
      <c r="AM108" s="151" t="str">
        <f>IFERROR(VLOOKUP(AJ108,Mobilität!A:I,7,FALSE),"")</f>
        <v/>
      </c>
      <c r="AN108" s="151" t="str">
        <f t="shared" si="42"/>
        <v/>
      </c>
      <c r="AO108" s="154" t="str">
        <f>IFERROR(AN108*Intern!H$2,"")</f>
        <v/>
      </c>
      <c r="AP108" s="171"/>
      <c r="AQ108" s="151">
        <f t="shared" si="43"/>
        <v>0</v>
      </c>
      <c r="AR108" s="209"/>
      <c r="AS108" s="151" t="str">
        <f>IFERROR(VLOOKUP(AP108,Mobilität!A:I,7,FALSE),"")</f>
        <v/>
      </c>
      <c r="AT108" s="151" t="str">
        <f t="shared" si="58"/>
        <v/>
      </c>
      <c r="AU108" s="154" t="str">
        <f>IFERROR(AT108*Intern!H$2,"")</f>
        <v/>
      </c>
      <c r="AV108" s="171"/>
      <c r="AW108" s="151">
        <f t="shared" si="44"/>
        <v>0</v>
      </c>
      <c r="AX108" s="206"/>
      <c r="AY108" s="151" t="str">
        <f>IFERROR(VLOOKUP(AV108,Mobilität!A:O,7,FALSE),"")</f>
        <v/>
      </c>
      <c r="AZ108" s="151" t="str">
        <f t="shared" si="45"/>
        <v/>
      </c>
      <c r="BA108" s="220" t="str">
        <f>IFERROR(AZ108*Intern!H$2,"")</f>
        <v/>
      </c>
      <c r="BB108" s="338"/>
      <c r="BC108" s="339"/>
      <c r="BD108" s="340"/>
      <c r="BE108" s="222">
        <f t="shared" si="46"/>
        <v>0</v>
      </c>
      <c r="BF108" s="223">
        <f>IFERROR(BE108*Intern!H$2,"")</f>
        <v>0</v>
      </c>
      <c r="BG108" s="210">
        <f t="shared" si="47"/>
        <v>0</v>
      </c>
      <c r="BH108" s="226">
        <f t="shared" si="48"/>
        <v>0</v>
      </c>
      <c r="BI108" s="363"/>
      <c r="BJ108" s="210" t="e">
        <f t="shared" si="49"/>
        <v>#DIV/0!</v>
      </c>
      <c r="BK108" s="227" t="e">
        <f t="shared" si="50"/>
        <v>#DIV/0!</v>
      </c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</row>
    <row r="109" spans="1:128" s="153" customFormat="1">
      <c r="A109" s="164"/>
      <c r="B109" s="165"/>
      <c r="C109" s="165"/>
      <c r="D109" s="149" t="str">
        <f t="shared" si="51"/>
        <v/>
      </c>
      <c r="E109" s="166"/>
      <c r="F109" s="167"/>
      <c r="G109" s="334" t="str">
        <f t="shared" si="52"/>
        <v/>
      </c>
      <c r="H109" s="150" t="str">
        <f>IFERROR(VLOOKUP(F109,'Mahlzeit-Übernachtung'!C:AA,5,FALSE),"")</f>
        <v/>
      </c>
      <c r="I109" s="150" t="str">
        <f t="shared" si="53"/>
        <v/>
      </c>
      <c r="J109" s="221" t="str">
        <f>IFERROR(I109*Intern!H$2,"")</f>
        <v/>
      </c>
      <c r="K109" s="167"/>
      <c r="L109" s="331" t="str">
        <f t="shared" si="54"/>
        <v/>
      </c>
      <c r="M109" s="150" t="str">
        <f>IFERROR(VLOOKUP(K109,'Mahlzeit-Übernachtung'!C:AA,5,FALSE),"")</f>
        <v/>
      </c>
      <c r="N109" s="151" t="str">
        <f t="shared" si="55"/>
        <v/>
      </c>
      <c r="O109" s="221" t="str">
        <f>IFERROR(N109*Intern!H$2,"")</f>
        <v/>
      </c>
      <c r="P109" s="168"/>
      <c r="Q109" s="169"/>
      <c r="R109" s="169"/>
      <c r="S109" s="169"/>
      <c r="T109" s="151" t="str">
        <f t="shared" si="59"/>
        <v>---</v>
      </c>
      <c r="U109" s="331" t="e">
        <f>VLOOKUP(TEXT(T109,"@"),'Mahlzeit-Übernachtung'!A$30:G$111,7,FALSE)</f>
        <v>#N/A</v>
      </c>
      <c r="V109" s="151" t="str">
        <f t="shared" si="56"/>
        <v/>
      </c>
      <c r="W109" s="220" t="str">
        <f>IFERROR(V109*Intern!H$2,"")</f>
        <v/>
      </c>
      <c r="X109" s="167"/>
      <c r="Y109" s="170"/>
      <c r="Z109" s="164"/>
      <c r="AA109" s="151" t="str">
        <f>IFERROR(VLOOKUP(X109,Mobilität!A:I,7,FALSE),"")</f>
        <v/>
      </c>
      <c r="AB109" s="151" t="str">
        <f t="shared" si="57"/>
        <v/>
      </c>
      <c r="AC109" s="220" t="str">
        <f>IFERROR(AB109*Intern!H$2,"")</f>
        <v/>
      </c>
      <c r="AD109" s="167"/>
      <c r="AE109" s="170"/>
      <c r="AF109" s="164"/>
      <c r="AG109" s="151" t="str">
        <f>IFERROR(VLOOKUP(AD109,Mobilität!A:I,7,FALSE),"")</f>
        <v/>
      </c>
      <c r="AH109" s="151" t="str">
        <f t="shared" si="40"/>
        <v/>
      </c>
      <c r="AI109" s="220" t="str">
        <f>IFERROR(AH109*Intern!H$2,"")</f>
        <v/>
      </c>
      <c r="AJ109" s="171"/>
      <c r="AK109" s="219">
        <f t="shared" si="41"/>
        <v>0</v>
      </c>
      <c r="AL109" s="206"/>
      <c r="AM109" s="151" t="str">
        <f>IFERROR(VLOOKUP(AJ109,Mobilität!A:I,7,FALSE),"")</f>
        <v/>
      </c>
      <c r="AN109" s="151" t="str">
        <f t="shared" si="42"/>
        <v/>
      </c>
      <c r="AO109" s="154" t="str">
        <f>IFERROR(AN109*Intern!H$2,"")</f>
        <v/>
      </c>
      <c r="AP109" s="171"/>
      <c r="AQ109" s="151">
        <f t="shared" si="43"/>
        <v>0</v>
      </c>
      <c r="AR109" s="209"/>
      <c r="AS109" s="151" t="str">
        <f>IFERROR(VLOOKUP(AP109,Mobilität!A:I,7,FALSE),"")</f>
        <v/>
      </c>
      <c r="AT109" s="151" t="str">
        <f t="shared" si="58"/>
        <v/>
      </c>
      <c r="AU109" s="154" t="str">
        <f>IFERROR(AT109*Intern!H$2,"")</f>
        <v/>
      </c>
      <c r="AV109" s="171"/>
      <c r="AW109" s="151">
        <f t="shared" si="44"/>
        <v>0</v>
      </c>
      <c r="AX109" s="206"/>
      <c r="AY109" s="151" t="str">
        <f>IFERROR(VLOOKUP(AV109,Mobilität!A:O,7,FALSE),"")</f>
        <v/>
      </c>
      <c r="AZ109" s="151" t="str">
        <f t="shared" si="45"/>
        <v/>
      </c>
      <c r="BA109" s="220" t="str">
        <f>IFERROR(AZ109*Intern!H$2,"")</f>
        <v/>
      </c>
      <c r="BB109" s="338"/>
      <c r="BC109" s="339"/>
      <c r="BD109" s="340"/>
      <c r="BE109" s="222">
        <f t="shared" si="46"/>
        <v>0</v>
      </c>
      <c r="BF109" s="223">
        <f>IFERROR(BE109*Intern!H$2,"")</f>
        <v>0</v>
      </c>
      <c r="BG109" s="210">
        <f t="shared" si="47"/>
        <v>0</v>
      </c>
      <c r="BH109" s="226">
        <f t="shared" si="48"/>
        <v>0</v>
      </c>
      <c r="BI109" s="363"/>
      <c r="BJ109" s="210" t="e">
        <f t="shared" si="49"/>
        <v>#DIV/0!</v>
      </c>
      <c r="BK109" s="227" t="e">
        <f t="shared" si="50"/>
        <v>#DIV/0!</v>
      </c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</row>
    <row r="110" spans="1:128" s="153" customFormat="1">
      <c r="A110" s="164"/>
      <c r="B110" s="165"/>
      <c r="C110" s="165"/>
      <c r="D110" s="149" t="str">
        <f t="shared" si="51"/>
        <v/>
      </c>
      <c r="E110" s="166"/>
      <c r="F110" s="167"/>
      <c r="G110" s="334" t="str">
        <f t="shared" si="52"/>
        <v/>
      </c>
      <c r="H110" s="150" t="str">
        <f>IFERROR(VLOOKUP(F110,'Mahlzeit-Übernachtung'!C:AA,5,FALSE),"")</f>
        <v/>
      </c>
      <c r="I110" s="150" t="str">
        <f t="shared" si="53"/>
        <v/>
      </c>
      <c r="J110" s="221" t="str">
        <f>IFERROR(I110*Intern!H$2,"")</f>
        <v/>
      </c>
      <c r="K110" s="167"/>
      <c r="L110" s="331" t="str">
        <f t="shared" si="54"/>
        <v/>
      </c>
      <c r="M110" s="150" t="str">
        <f>IFERROR(VLOOKUP(K110,'Mahlzeit-Übernachtung'!C:AA,5,FALSE),"")</f>
        <v/>
      </c>
      <c r="N110" s="151" t="str">
        <f t="shared" si="55"/>
        <v/>
      </c>
      <c r="O110" s="221" t="str">
        <f>IFERROR(N110*Intern!H$2,"")</f>
        <v/>
      </c>
      <c r="P110" s="168"/>
      <c r="Q110" s="169"/>
      <c r="R110" s="169"/>
      <c r="S110" s="169"/>
      <c r="T110" s="151" t="str">
        <f t="shared" si="59"/>
        <v>---</v>
      </c>
      <c r="U110" s="331" t="e">
        <f>VLOOKUP(TEXT(T110,"@"),'Mahlzeit-Übernachtung'!A$30:G$111,7,FALSE)</f>
        <v>#N/A</v>
      </c>
      <c r="V110" s="151" t="str">
        <f t="shared" si="56"/>
        <v/>
      </c>
      <c r="W110" s="220" t="str">
        <f>IFERROR(V110*Intern!H$2,"")</f>
        <v/>
      </c>
      <c r="X110" s="167"/>
      <c r="Y110" s="170"/>
      <c r="Z110" s="164"/>
      <c r="AA110" s="151" t="str">
        <f>IFERROR(VLOOKUP(X110,Mobilität!A:I,7,FALSE),"")</f>
        <v/>
      </c>
      <c r="AB110" s="151" t="str">
        <f t="shared" si="57"/>
        <v/>
      </c>
      <c r="AC110" s="220" t="str">
        <f>IFERROR(AB110*Intern!H$2,"")</f>
        <v/>
      </c>
      <c r="AD110" s="167"/>
      <c r="AE110" s="170"/>
      <c r="AF110" s="164"/>
      <c r="AG110" s="151" t="str">
        <f>IFERROR(VLOOKUP(AD110,Mobilität!A:I,7,FALSE),"")</f>
        <v/>
      </c>
      <c r="AH110" s="151" t="str">
        <f t="shared" si="40"/>
        <v/>
      </c>
      <c r="AI110" s="220" t="str">
        <f>IFERROR(AH110*Intern!H$2,"")</f>
        <v/>
      </c>
      <c r="AJ110" s="171"/>
      <c r="AK110" s="219">
        <f t="shared" si="41"/>
        <v>0</v>
      </c>
      <c r="AL110" s="206"/>
      <c r="AM110" s="151" t="str">
        <f>IFERROR(VLOOKUP(AJ110,Mobilität!A:I,7,FALSE),"")</f>
        <v/>
      </c>
      <c r="AN110" s="151" t="str">
        <f t="shared" si="42"/>
        <v/>
      </c>
      <c r="AO110" s="154" t="str">
        <f>IFERROR(AN110*Intern!H$2,"")</f>
        <v/>
      </c>
      <c r="AP110" s="171"/>
      <c r="AQ110" s="151">
        <f t="shared" si="43"/>
        <v>0</v>
      </c>
      <c r="AR110" s="209"/>
      <c r="AS110" s="151" t="str">
        <f>IFERROR(VLOOKUP(AP110,Mobilität!A:I,7,FALSE),"")</f>
        <v/>
      </c>
      <c r="AT110" s="151" t="str">
        <f t="shared" si="58"/>
        <v/>
      </c>
      <c r="AU110" s="154" t="str">
        <f>IFERROR(AT110*Intern!H$2,"")</f>
        <v/>
      </c>
      <c r="AV110" s="171"/>
      <c r="AW110" s="151">
        <f t="shared" si="44"/>
        <v>0</v>
      </c>
      <c r="AX110" s="206"/>
      <c r="AY110" s="151" t="str">
        <f>IFERROR(VLOOKUP(AV110,Mobilität!A:O,7,FALSE),"")</f>
        <v/>
      </c>
      <c r="AZ110" s="151" t="str">
        <f t="shared" si="45"/>
        <v/>
      </c>
      <c r="BA110" s="220" t="str">
        <f>IFERROR(AZ110*Intern!H$2,"")</f>
        <v/>
      </c>
      <c r="BB110" s="338"/>
      <c r="BC110" s="339"/>
      <c r="BD110" s="340"/>
      <c r="BE110" s="222">
        <f t="shared" si="46"/>
        <v>0</v>
      </c>
      <c r="BF110" s="223">
        <f>IFERROR(BE110*Intern!H$2,"")</f>
        <v>0</v>
      </c>
      <c r="BG110" s="210">
        <f t="shared" si="47"/>
        <v>0</v>
      </c>
      <c r="BH110" s="226">
        <f t="shared" si="48"/>
        <v>0</v>
      </c>
      <c r="BI110" s="363"/>
      <c r="BJ110" s="210" t="e">
        <f t="shared" si="49"/>
        <v>#DIV/0!</v>
      </c>
      <c r="BK110" s="227" t="e">
        <f t="shared" si="50"/>
        <v>#DIV/0!</v>
      </c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</row>
    <row r="111" spans="1:128" s="153" customFormat="1">
      <c r="A111" s="164"/>
      <c r="B111" s="165"/>
      <c r="C111" s="165"/>
      <c r="D111" s="149" t="str">
        <f t="shared" si="51"/>
        <v/>
      </c>
      <c r="E111" s="166"/>
      <c r="F111" s="167"/>
      <c r="G111" s="334" t="str">
        <f t="shared" si="52"/>
        <v/>
      </c>
      <c r="H111" s="150" t="str">
        <f>IFERROR(VLOOKUP(F111,'Mahlzeit-Übernachtung'!C:AA,5,FALSE),"")</f>
        <v/>
      </c>
      <c r="I111" s="150" t="str">
        <f t="shared" si="53"/>
        <v/>
      </c>
      <c r="J111" s="221" t="str">
        <f>IFERROR(I111*Intern!H$2,"")</f>
        <v/>
      </c>
      <c r="K111" s="167"/>
      <c r="L111" s="331" t="str">
        <f t="shared" si="54"/>
        <v/>
      </c>
      <c r="M111" s="150" t="str">
        <f>IFERROR(VLOOKUP(K111,'Mahlzeit-Übernachtung'!C:AA,5,FALSE),"")</f>
        <v/>
      </c>
      <c r="N111" s="151" t="str">
        <f t="shared" si="55"/>
        <v/>
      </c>
      <c r="O111" s="221" t="str">
        <f>IFERROR(N111*Intern!H$2,"")</f>
        <v/>
      </c>
      <c r="P111" s="168"/>
      <c r="Q111" s="169"/>
      <c r="R111" s="169"/>
      <c r="S111" s="169"/>
      <c r="T111" s="151" t="str">
        <f t="shared" si="59"/>
        <v>---</v>
      </c>
      <c r="U111" s="331" t="e">
        <f>VLOOKUP(TEXT(T111,"@"),'Mahlzeit-Übernachtung'!A$30:G$111,7,FALSE)</f>
        <v>#N/A</v>
      </c>
      <c r="V111" s="151" t="str">
        <f t="shared" si="56"/>
        <v/>
      </c>
      <c r="W111" s="220" t="str">
        <f>IFERROR(V111*Intern!H$2,"")</f>
        <v/>
      </c>
      <c r="X111" s="167"/>
      <c r="Y111" s="170"/>
      <c r="Z111" s="164"/>
      <c r="AA111" s="151" t="str">
        <f>IFERROR(VLOOKUP(X111,Mobilität!A:I,7,FALSE),"")</f>
        <v/>
      </c>
      <c r="AB111" s="151" t="str">
        <f t="shared" si="57"/>
        <v/>
      </c>
      <c r="AC111" s="220" t="str">
        <f>IFERROR(AB111*Intern!H$2,"")</f>
        <v/>
      </c>
      <c r="AD111" s="167"/>
      <c r="AE111" s="170"/>
      <c r="AF111" s="164"/>
      <c r="AG111" s="151" t="str">
        <f>IFERROR(VLOOKUP(AD111,Mobilität!A:I,7,FALSE),"")</f>
        <v/>
      </c>
      <c r="AH111" s="151" t="str">
        <f t="shared" si="40"/>
        <v/>
      </c>
      <c r="AI111" s="220" t="str">
        <f>IFERROR(AH111*Intern!H$2,"")</f>
        <v/>
      </c>
      <c r="AJ111" s="171"/>
      <c r="AK111" s="219">
        <f t="shared" si="41"/>
        <v>0</v>
      </c>
      <c r="AL111" s="206"/>
      <c r="AM111" s="151" t="str">
        <f>IFERROR(VLOOKUP(AJ111,Mobilität!A:I,7,FALSE),"")</f>
        <v/>
      </c>
      <c r="AN111" s="151" t="str">
        <f t="shared" si="42"/>
        <v/>
      </c>
      <c r="AO111" s="154" t="str">
        <f>IFERROR(AN111*Intern!H$2,"")</f>
        <v/>
      </c>
      <c r="AP111" s="171"/>
      <c r="AQ111" s="151">
        <f t="shared" si="43"/>
        <v>0</v>
      </c>
      <c r="AR111" s="209"/>
      <c r="AS111" s="151" t="str">
        <f>IFERROR(VLOOKUP(AP111,Mobilität!A:I,7,FALSE),"")</f>
        <v/>
      </c>
      <c r="AT111" s="151" t="str">
        <f t="shared" si="58"/>
        <v/>
      </c>
      <c r="AU111" s="154" t="str">
        <f>IFERROR(AT111*Intern!H$2,"")</f>
        <v/>
      </c>
      <c r="AV111" s="171"/>
      <c r="AW111" s="151">
        <f t="shared" si="44"/>
        <v>0</v>
      </c>
      <c r="AX111" s="206"/>
      <c r="AY111" s="151" t="str">
        <f>IFERROR(VLOOKUP(AV111,Mobilität!A:O,7,FALSE),"")</f>
        <v/>
      </c>
      <c r="AZ111" s="151" t="str">
        <f t="shared" si="45"/>
        <v/>
      </c>
      <c r="BA111" s="220" t="str">
        <f>IFERROR(AZ111*Intern!H$2,"")</f>
        <v/>
      </c>
      <c r="BB111" s="338"/>
      <c r="BC111" s="339"/>
      <c r="BD111" s="340"/>
      <c r="BE111" s="222">
        <f t="shared" si="46"/>
        <v>0</v>
      </c>
      <c r="BF111" s="223">
        <f>IFERROR(BE111*Intern!H$2,"")</f>
        <v>0</v>
      </c>
      <c r="BG111" s="210">
        <f t="shared" si="47"/>
        <v>0</v>
      </c>
      <c r="BH111" s="226">
        <f t="shared" si="48"/>
        <v>0</v>
      </c>
      <c r="BI111" s="363"/>
      <c r="BJ111" s="210" t="e">
        <f t="shared" si="49"/>
        <v>#DIV/0!</v>
      </c>
      <c r="BK111" s="227" t="e">
        <f t="shared" si="50"/>
        <v>#DIV/0!</v>
      </c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</row>
    <row r="112" spans="1:128" s="153" customFormat="1">
      <c r="A112" s="164"/>
      <c r="B112" s="165"/>
      <c r="C112" s="165"/>
      <c r="D112" s="149" t="str">
        <f t="shared" si="51"/>
        <v/>
      </c>
      <c r="E112" s="166"/>
      <c r="F112" s="167"/>
      <c r="G112" s="334" t="str">
        <f t="shared" si="52"/>
        <v/>
      </c>
      <c r="H112" s="150" t="str">
        <f>IFERROR(VLOOKUP(F112,'Mahlzeit-Übernachtung'!C:AA,5,FALSE),"")</f>
        <v/>
      </c>
      <c r="I112" s="150" t="str">
        <f t="shared" si="53"/>
        <v/>
      </c>
      <c r="J112" s="221" t="str">
        <f>IFERROR(I112*Intern!H$2,"")</f>
        <v/>
      </c>
      <c r="K112" s="167"/>
      <c r="L112" s="331" t="str">
        <f t="shared" si="54"/>
        <v/>
      </c>
      <c r="M112" s="150" t="str">
        <f>IFERROR(VLOOKUP(K112,'Mahlzeit-Übernachtung'!C:AA,5,FALSE),"")</f>
        <v/>
      </c>
      <c r="N112" s="151" t="str">
        <f t="shared" si="55"/>
        <v/>
      </c>
      <c r="O112" s="221" t="str">
        <f>IFERROR(N112*Intern!H$2,"")</f>
        <v/>
      </c>
      <c r="P112" s="168"/>
      <c r="Q112" s="169"/>
      <c r="R112" s="169"/>
      <c r="S112" s="169"/>
      <c r="T112" s="151" t="str">
        <f t="shared" si="59"/>
        <v>---</v>
      </c>
      <c r="U112" s="331" t="e">
        <f>VLOOKUP(TEXT(T112,"@"),'Mahlzeit-Übernachtung'!A$30:G$111,7,FALSE)</f>
        <v>#N/A</v>
      </c>
      <c r="V112" s="151" t="str">
        <f t="shared" si="56"/>
        <v/>
      </c>
      <c r="W112" s="220" t="str">
        <f>IFERROR(V112*Intern!H$2,"")</f>
        <v/>
      </c>
      <c r="X112" s="167"/>
      <c r="Y112" s="170"/>
      <c r="Z112" s="164"/>
      <c r="AA112" s="151" t="str">
        <f>IFERROR(VLOOKUP(X112,Mobilität!A:I,7,FALSE),"")</f>
        <v/>
      </c>
      <c r="AB112" s="151" t="str">
        <f t="shared" si="57"/>
        <v/>
      </c>
      <c r="AC112" s="220" t="str">
        <f>IFERROR(AB112*Intern!H$2,"")</f>
        <v/>
      </c>
      <c r="AD112" s="167"/>
      <c r="AE112" s="170"/>
      <c r="AF112" s="164"/>
      <c r="AG112" s="151" t="str">
        <f>IFERROR(VLOOKUP(AD112,Mobilität!A:I,7,FALSE),"")</f>
        <v/>
      </c>
      <c r="AH112" s="151" t="str">
        <f t="shared" si="40"/>
        <v/>
      </c>
      <c r="AI112" s="220" t="str">
        <f>IFERROR(AH112*Intern!H$2,"")</f>
        <v/>
      </c>
      <c r="AJ112" s="171"/>
      <c r="AK112" s="219">
        <f t="shared" si="41"/>
        <v>0</v>
      </c>
      <c r="AL112" s="206"/>
      <c r="AM112" s="151" t="str">
        <f>IFERROR(VLOOKUP(AJ112,Mobilität!A:I,7,FALSE),"")</f>
        <v/>
      </c>
      <c r="AN112" s="151" t="str">
        <f t="shared" si="42"/>
        <v/>
      </c>
      <c r="AO112" s="154" t="str">
        <f>IFERROR(AN112*Intern!H$2,"")</f>
        <v/>
      </c>
      <c r="AP112" s="171"/>
      <c r="AQ112" s="151">
        <f t="shared" si="43"/>
        <v>0</v>
      </c>
      <c r="AR112" s="209"/>
      <c r="AS112" s="151" t="str">
        <f>IFERROR(VLOOKUP(AP112,Mobilität!A:I,7,FALSE),"")</f>
        <v/>
      </c>
      <c r="AT112" s="151" t="str">
        <f t="shared" si="58"/>
        <v/>
      </c>
      <c r="AU112" s="154" t="str">
        <f>IFERROR(AT112*Intern!H$2,"")</f>
        <v/>
      </c>
      <c r="AV112" s="171"/>
      <c r="AW112" s="151">
        <f t="shared" si="44"/>
        <v>0</v>
      </c>
      <c r="AX112" s="206"/>
      <c r="AY112" s="151" t="str">
        <f>IFERROR(VLOOKUP(AV112,Mobilität!A:O,7,FALSE),"")</f>
        <v/>
      </c>
      <c r="AZ112" s="151" t="str">
        <f t="shared" si="45"/>
        <v/>
      </c>
      <c r="BA112" s="220" t="str">
        <f>IFERROR(AZ112*Intern!H$2,"")</f>
        <v/>
      </c>
      <c r="BB112" s="338"/>
      <c r="BC112" s="339"/>
      <c r="BD112" s="340"/>
      <c r="BE112" s="222">
        <f t="shared" si="46"/>
        <v>0</v>
      </c>
      <c r="BF112" s="223">
        <f>IFERROR(BE112*Intern!H$2,"")</f>
        <v>0</v>
      </c>
      <c r="BG112" s="210">
        <f t="shared" si="47"/>
        <v>0</v>
      </c>
      <c r="BH112" s="226">
        <f t="shared" si="48"/>
        <v>0</v>
      </c>
      <c r="BI112" s="363"/>
      <c r="BJ112" s="210" t="e">
        <f t="shared" si="49"/>
        <v>#DIV/0!</v>
      </c>
      <c r="BK112" s="227" t="e">
        <f t="shared" si="50"/>
        <v>#DIV/0!</v>
      </c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</row>
    <row r="113" spans="1:128" s="153" customFormat="1">
      <c r="A113" s="164"/>
      <c r="B113" s="165"/>
      <c r="C113" s="165"/>
      <c r="D113" s="149" t="str">
        <f t="shared" si="51"/>
        <v/>
      </c>
      <c r="E113" s="166"/>
      <c r="F113" s="167"/>
      <c r="G113" s="334" t="str">
        <f t="shared" si="52"/>
        <v/>
      </c>
      <c r="H113" s="150" t="str">
        <f>IFERROR(VLOOKUP(F113,'Mahlzeit-Übernachtung'!C:AA,5,FALSE),"")</f>
        <v/>
      </c>
      <c r="I113" s="150" t="str">
        <f t="shared" si="53"/>
        <v/>
      </c>
      <c r="J113" s="221" t="str">
        <f>IFERROR(I113*Intern!H$2,"")</f>
        <v/>
      </c>
      <c r="K113" s="167"/>
      <c r="L113" s="331" t="str">
        <f t="shared" si="54"/>
        <v/>
      </c>
      <c r="M113" s="150" t="str">
        <f>IFERROR(VLOOKUP(K113,'Mahlzeit-Übernachtung'!C:AA,5,FALSE),"")</f>
        <v/>
      </c>
      <c r="N113" s="151" t="str">
        <f t="shared" si="55"/>
        <v/>
      </c>
      <c r="O113" s="221" t="str">
        <f>IFERROR(N113*Intern!H$2,"")</f>
        <v/>
      </c>
      <c r="P113" s="168"/>
      <c r="Q113" s="169"/>
      <c r="R113" s="169"/>
      <c r="S113" s="169"/>
      <c r="T113" s="151" t="str">
        <f t="shared" si="59"/>
        <v>---</v>
      </c>
      <c r="U113" s="331" t="e">
        <f>VLOOKUP(TEXT(T113,"@"),'Mahlzeit-Übernachtung'!A$30:G$111,7,FALSE)</f>
        <v>#N/A</v>
      </c>
      <c r="V113" s="151" t="str">
        <f t="shared" si="56"/>
        <v/>
      </c>
      <c r="W113" s="220" t="str">
        <f>IFERROR(V113*Intern!H$2,"")</f>
        <v/>
      </c>
      <c r="X113" s="167"/>
      <c r="Y113" s="170"/>
      <c r="Z113" s="164"/>
      <c r="AA113" s="151" t="str">
        <f>IFERROR(VLOOKUP(X113,Mobilität!A:I,7,FALSE),"")</f>
        <v/>
      </c>
      <c r="AB113" s="151" t="str">
        <f t="shared" si="57"/>
        <v/>
      </c>
      <c r="AC113" s="220" t="str">
        <f>IFERROR(AB113*Intern!H$2,"")</f>
        <v/>
      </c>
      <c r="AD113" s="167"/>
      <c r="AE113" s="170"/>
      <c r="AF113" s="164"/>
      <c r="AG113" s="151" t="str">
        <f>IFERROR(VLOOKUP(AD113,Mobilität!A:I,7,FALSE),"")</f>
        <v/>
      </c>
      <c r="AH113" s="151" t="str">
        <f t="shared" si="40"/>
        <v/>
      </c>
      <c r="AI113" s="220" t="str">
        <f>IFERROR(AH113*Intern!H$2,"")</f>
        <v/>
      </c>
      <c r="AJ113" s="171"/>
      <c r="AK113" s="219">
        <f t="shared" si="41"/>
        <v>0</v>
      </c>
      <c r="AL113" s="206"/>
      <c r="AM113" s="151" t="str">
        <f>IFERROR(VLOOKUP(AJ113,Mobilität!A:I,7,FALSE),"")</f>
        <v/>
      </c>
      <c r="AN113" s="151" t="str">
        <f t="shared" si="42"/>
        <v/>
      </c>
      <c r="AO113" s="154" t="str">
        <f>IFERROR(AN113*Intern!H$2,"")</f>
        <v/>
      </c>
      <c r="AP113" s="171"/>
      <c r="AQ113" s="151">
        <f t="shared" si="43"/>
        <v>0</v>
      </c>
      <c r="AR113" s="209"/>
      <c r="AS113" s="151" t="str">
        <f>IFERROR(VLOOKUP(AP113,Mobilität!A:I,7,FALSE),"")</f>
        <v/>
      </c>
      <c r="AT113" s="151" t="str">
        <f t="shared" si="58"/>
        <v/>
      </c>
      <c r="AU113" s="154" t="str">
        <f>IFERROR(AT113*Intern!H$2,"")</f>
        <v/>
      </c>
      <c r="AV113" s="171"/>
      <c r="AW113" s="151">
        <f t="shared" si="44"/>
        <v>0</v>
      </c>
      <c r="AX113" s="206"/>
      <c r="AY113" s="151" t="str">
        <f>IFERROR(VLOOKUP(AV113,Mobilität!A:O,7,FALSE),"")</f>
        <v/>
      </c>
      <c r="AZ113" s="151" t="str">
        <f t="shared" si="45"/>
        <v/>
      </c>
      <c r="BA113" s="220" t="str">
        <f>IFERROR(AZ113*Intern!H$2,"")</f>
        <v/>
      </c>
      <c r="BB113" s="338"/>
      <c r="BC113" s="339"/>
      <c r="BD113" s="340"/>
      <c r="BE113" s="222">
        <f t="shared" si="46"/>
        <v>0</v>
      </c>
      <c r="BF113" s="223">
        <f>IFERROR(BE113*Intern!H$2,"")</f>
        <v>0</v>
      </c>
      <c r="BG113" s="210">
        <f t="shared" si="47"/>
        <v>0</v>
      </c>
      <c r="BH113" s="226">
        <f t="shared" si="48"/>
        <v>0</v>
      </c>
      <c r="BI113" s="363"/>
      <c r="BJ113" s="210" t="e">
        <f t="shared" si="49"/>
        <v>#DIV/0!</v>
      </c>
      <c r="BK113" s="227" t="e">
        <f t="shared" si="50"/>
        <v>#DIV/0!</v>
      </c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</row>
    <row r="114" spans="1:128" s="153" customFormat="1">
      <c r="A114" s="164"/>
      <c r="B114" s="165"/>
      <c r="C114" s="165"/>
      <c r="D114" s="149" t="str">
        <f t="shared" si="51"/>
        <v/>
      </c>
      <c r="E114" s="166"/>
      <c r="F114" s="167"/>
      <c r="G114" s="334" t="str">
        <f t="shared" si="52"/>
        <v/>
      </c>
      <c r="H114" s="150" t="str">
        <f>IFERROR(VLOOKUP(F114,'Mahlzeit-Übernachtung'!C:AA,5,FALSE),"")</f>
        <v/>
      </c>
      <c r="I114" s="150" t="str">
        <f t="shared" si="53"/>
        <v/>
      </c>
      <c r="J114" s="221" t="str">
        <f>IFERROR(I114*Intern!H$2,"")</f>
        <v/>
      </c>
      <c r="K114" s="167"/>
      <c r="L114" s="331" t="str">
        <f t="shared" si="54"/>
        <v/>
      </c>
      <c r="M114" s="150" t="str">
        <f>IFERROR(VLOOKUP(K114,'Mahlzeit-Übernachtung'!C:AA,5,FALSE),"")</f>
        <v/>
      </c>
      <c r="N114" s="151" t="str">
        <f t="shared" si="55"/>
        <v/>
      </c>
      <c r="O114" s="221" t="str">
        <f>IFERROR(N114*Intern!H$2,"")</f>
        <v/>
      </c>
      <c r="P114" s="168"/>
      <c r="Q114" s="169"/>
      <c r="R114" s="169"/>
      <c r="S114" s="169"/>
      <c r="T114" s="151" t="str">
        <f t="shared" si="59"/>
        <v>---</v>
      </c>
      <c r="U114" s="331" t="e">
        <f>VLOOKUP(TEXT(T114,"@"),'Mahlzeit-Übernachtung'!A$30:G$111,7,FALSE)</f>
        <v>#N/A</v>
      </c>
      <c r="V114" s="151" t="str">
        <f t="shared" si="56"/>
        <v/>
      </c>
      <c r="W114" s="220" t="str">
        <f>IFERROR(V114*Intern!H$2,"")</f>
        <v/>
      </c>
      <c r="X114" s="167"/>
      <c r="Y114" s="170"/>
      <c r="Z114" s="164"/>
      <c r="AA114" s="151" t="str">
        <f>IFERROR(VLOOKUP(X114,Mobilität!A:I,7,FALSE),"")</f>
        <v/>
      </c>
      <c r="AB114" s="151" t="str">
        <f t="shared" si="57"/>
        <v/>
      </c>
      <c r="AC114" s="220" t="str">
        <f>IFERROR(AB114*Intern!H$2,"")</f>
        <v/>
      </c>
      <c r="AD114" s="167"/>
      <c r="AE114" s="170"/>
      <c r="AF114" s="164"/>
      <c r="AG114" s="151" t="str">
        <f>IFERROR(VLOOKUP(AD114,Mobilität!A:I,7,FALSE),"")</f>
        <v/>
      </c>
      <c r="AH114" s="151" t="str">
        <f t="shared" si="40"/>
        <v/>
      </c>
      <c r="AI114" s="220" t="str">
        <f>IFERROR(AH114*Intern!H$2,"")</f>
        <v/>
      </c>
      <c r="AJ114" s="171"/>
      <c r="AK114" s="219">
        <f t="shared" si="41"/>
        <v>0</v>
      </c>
      <c r="AL114" s="206"/>
      <c r="AM114" s="151" t="str">
        <f>IFERROR(VLOOKUP(AJ114,Mobilität!A:I,7,FALSE),"")</f>
        <v/>
      </c>
      <c r="AN114" s="151" t="str">
        <f t="shared" si="42"/>
        <v/>
      </c>
      <c r="AO114" s="154" t="str">
        <f>IFERROR(AN114*Intern!H$2,"")</f>
        <v/>
      </c>
      <c r="AP114" s="171"/>
      <c r="AQ114" s="151">
        <f t="shared" si="43"/>
        <v>0</v>
      </c>
      <c r="AR114" s="209"/>
      <c r="AS114" s="151" t="str">
        <f>IFERROR(VLOOKUP(AP114,Mobilität!A:I,7,FALSE),"")</f>
        <v/>
      </c>
      <c r="AT114" s="151" t="str">
        <f t="shared" si="58"/>
        <v/>
      </c>
      <c r="AU114" s="154" t="str">
        <f>IFERROR(AT114*Intern!H$2,"")</f>
        <v/>
      </c>
      <c r="AV114" s="171"/>
      <c r="AW114" s="151">
        <f t="shared" si="44"/>
        <v>0</v>
      </c>
      <c r="AX114" s="206"/>
      <c r="AY114" s="151" t="str">
        <f>IFERROR(VLOOKUP(AV114,Mobilität!A:O,7,FALSE),"")</f>
        <v/>
      </c>
      <c r="AZ114" s="151" t="str">
        <f t="shared" si="45"/>
        <v/>
      </c>
      <c r="BA114" s="220" t="str">
        <f>IFERROR(AZ114*Intern!H$2,"")</f>
        <v/>
      </c>
      <c r="BB114" s="338"/>
      <c r="BC114" s="339"/>
      <c r="BD114" s="340"/>
      <c r="BE114" s="222">
        <f t="shared" si="46"/>
        <v>0</v>
      </c>
      <c r="BF114" s="223">
        <f>IFERROR(BE114*Intern!H$2,"")</f>
        <v>0</v>
      </c>
      <c r="BG114" s="210">
        <f t="shared" si="47"/>
        <v>0</v>
      </c>
      <c r="BH114" s="226">
        <f t="shared" si="48"/>
        <v>0</v>
      </c>
      <c r="BI114" s="363"/>
      <c r="BJ114" s="210" t="e">
        <f t="shared" si="49"/>
        <v>#DIV/0!</v>
      </c>
      <c r="BK114" s="227" t="e">
        <f t="shared" si="50"/>
        <v>#DIV/0!</v>
      </c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</row>
    <row r="115" spans="1:128" s="153" customFormat="1">
      <c r="A115" s="164"/>
      <c r="B115" s="165"/>
      <c r="C115" s="165"/>
      <c r="D115" s="149" t="str">
        <f t="shared" si="51"/>
        <v/>
      </c>
      <c r="E115" s="166"/>
      <c r="F115" s="167"/>
      <c r="G115" s="334" t="str">
        <f t="shared" si="52"/>
        <v/>
      </c>
      <c r="H115" s="150" t="str">
        <f>IFERROR(VLOOKUP(F115,'Mahlzeit-Übernachtung'!C:AA,5,FALSE),"")</f>
        <v/>
      </c>
      <c r="I115" s="150" t="str">
        <f t="shared" si="53"/>
        <v/>
      </c>
      <c r="J115" s="221" t="str">
        <f>IFERROR(I115*Intern!H$2,"")</f>
        <v/>
      </c>
      <c r="K115" s="167"/>
      <c r="L115" s="331" t="str">
        <f t="shared" si="54"/>
        <v/>
      </c>
      <c r="M115" s="150" t="str">
        <f>IFERROR(VLOOKUP(K115,'Mahlzeit-Übernachtung'!C:AA,5,FALSE),"")</f>
        <v/>
      </c>
      <c r="N115" s="151" t="str">
        <f t="shared" si="55"/>
        <v/>
      </c>
      <c r="O115" s="221" t="str">
        <f>IFERROR(N115*Intern!H$2,"")</f>
        <v/>
      </c>
      <c r="P115" s="168"/>
      <c r="Q115" s="169"/>
      <c r="R115" s="169"/>
      <c r="S115" s="169"/>
      <c r="T115" s="151" t="str">
        <f t="shared" si="59"/>
        <v>---</v>
      </c>
      <c r="U115" s="331" t="e">
        <f>VLOOKUP(TEXT(T115,"@"),'Mahlzeit-Übernachtung'!A$30:G$111,7,FALSE)</f>
        <v>#N/A</v>
      </c>
      <c r="V115" s="151" t="str">
        <f t="shared" si="56"/>
        <v/>
      </c>
      <c r="W115" s="220" t="str">
        <f>IFERROR(V115*Intern!H$2,"")</f>
        <v/>
      </c>
      <c r="X115" s="167"/>
      <c r="Y115" s="170"/>
      <c r="Z115" s="164"/>
      <c r="AA115" s="151" t="str">
        <f>IFERROR(VLOOKUP(X115,Mobilität!A:I,7,FALSE),"")</f>
        <v/>
      </c>
      <c r="AB115" s="151" t="str">
        <f t="shared" si="57"/>
        <v/>
      </c>
      <c r="AC115" s="220" t="str">
        <f>IFERROR(AB115*Intern!H$2,"")</f>
        <v/>
      </c>
      <c r="AD115" s="167"/>
      <c r="AE115" s="170"/>
      <c r="AF115" s="164"/>
      <c r="AG115" s="151" t="str">
        <f>IFERROR(VLOOKUP(AD115,Mobilität!A:I,7,FALSE),"")</f>
        <v/>
      </c>
      <c r="AH115" s="151" t="str">
        <f t="shared" si="40"/>
        <v/>
      </c>
      <c r="AI115" s="220" t="str">
        <f>IFERROR(AH115*Intern!H$2,"")</f>
        <v/>
      </c>
      <c r="AJ115" s="171"/>
      <c r="AK115" s="219">
        <f t="shared" si="41"/>
        <v>0</v>
      </c>
      <c r="AL115" s="206"/>
      <c r="AM115" s="151" t="str">
        <f>IFERROR(VLOOKUP(AJ115,Mobilität!A:I,7,FALSE),"")</f>
        <v/>
      </c>
      <c r="AN115" s="151" t="str">
        <f t="shared" si="42"/>
        <v/>
      </c>
      <c r="AO115" s="154" t="str">
        <f>IFERROR(AN115*Intern!H$2,"")</f>
        <v/>
      </c>
      <c r="AP115" s="171"/>
      <c r="AQ115" s="151">
        <f t="shared" si="43"/>
        <v>0</v>
      </c>
      <c r="AR115" s="209"/>
      <c r="AS115" s="151" t="str">
        <f>IFERROR(VLOOKUP(AP115,Mobilität!A:I,7,FALSE),"")</f>
        <v/>
      </c>
      <c r="AT115" s="151" t="str">
        <f t="shared" si="58"/>
        <v/>
      </c>
      <c r="AU115" s="154" t="str">
        <f>IFERROR(AT115*Intern!H$2,"")</f>
        <v/>
      </c>
      <c r="AV115" s="171"/>
      <c r="AW115" s="151">
        <f t="shared" si="44"/>
        <v>0</v>
      </c>
      <c r="AX115" s="206"/>
      <c r="AY115" s="151" t="str">
        <f>IFERROR(VLOOKUP(AV115,Mobilität!A:O,7,FALSE),"")</f>
        <v/>
      </c>
      <c r="AZ115" s="151" t="str">
        <f t="shared" si="45"/>
        <v/>
      </c>
      <c r="BA115" s="220" t="str">
        <f>IFERROR(AZ115*Intern!H$2,"")</f>
        <v/>
      </c>
      <c r="BB115" s="338"/>
      <c r="BC115" s="339"/>
      <c r="BD115" s="340"/>
      <c r="BE115" s="222">
        <f t="shared" si="46"/>
        <v>0</v>
      </c>
      <c r="BF115" s="223">
        <f>IFERROR(BE115*Intern!H$2,"")</f>
        <v>0</v>
      </c>
      <c r="BG115" s="210">
        <f t="shared" si="47"/>
        <v>0</v>
      </c>
      <c r="BH115" s="226">
        <f t="shared" si="48"/>
        <v>0</v>
      </c>
      <c r="BI115" s="363"/>
      <c r="BJ115" s="210" t="e">
        <f t="shared" si="49"/>
        <v>#DIV/0!</v>
      </c>
      <c r="BK115" s="227" t="e">
        <f t="shared" si="50"/>
        <v>#DIV/0!</v>
      </c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</row>
    <row r="116" spans="1:128" s="153" customFormat="1">
      <c r="A116" s="164"/>
      <c r="B116" s="165"/>
      <c r="C116" s="165"/>
      <c r="D116" s="149" t="str">
        <f t="shared" si="51"/>
        <v/>
      </c>
      <c r="E116" s="166"/>
      <c r="F116" s="167"/>
      <c r="G116" s="334" t="str">
        <f t="shared" si="52"/>
        <v/>
      </c>
      <c r="H116" s="150" t="str">
        <f>IFERROR(VLOOKUP(F116,'Mahlzeit-Übernachtung'!C:AA,5,FALSE),"")</f>
        <v/>
      </c>
      <c r="I116" s="150" t="str">
        <f t="shared" si="53"/>
        <v/>
      </c>
      <c r="J116" s="221" t="str">
        <f>IFERROR(I116*Intern!H$2,"")</f>
        <v/>
      </c>
      <c r="K116" s="167"/>
      <c r="L116" s="331" t="str">
        <f t="shared" si="54"/>
        <v/>
      </c>
      <c r="M116" s="150" t="str">
        <f>IFERROR(VLOOKUP(K116,'Mahlzeit-Übernachtung'!C:AA,5,FALSE),"")</f>
        <v/>
      </c>
      <c r="N116" s="151" t="str">
        <f t="shared" si="55"/>
        <v/>
      </c>
      <c r="O116" s="221" t="str">
        <f>IFERROR(N116*Intern!H$2,"")</f>
        <v/>
      </c>
      <c r="P116" s="168"/>
      <c r="Q116" s="169"/>
      <c r="R116" s="169"/>
      <c r="S116" s="169"/>
      <c r="T116" s="151" t="str">
        <f t="shared" si="59"/>
        <v>---</v>
      </c>
      <c r="U116" s="331" t="e">
        <f>VLOOKUP(TEXT(T116,"@"),'Mahlzeit-Übernachtung'!A$30:G$111,7,FALSE)</f>
        <v>#N/A</v>
      </c>
      <c r="V116" s="151" t="str">
        <f t="shared" si="56"/>
        <v/>
      </c>
      <c r="W116" s="220" t="str">
        <f>IFERROR(V116*Intern!H$2,"")</f>
        <v/>
      </c>
      <c r="X116" s="167"/>
      <c r="Y116" s="170"/>
      <c r="Z116" s="164"/>
      <c r="AA116" s="151" t="str">
        <f>IFERROR(VLOOKUP(X116,Mobilität!A:I,7,FALSE),"")</f>
        <v/>
      </c>
      <c r="AB116" s="151" t="str">
        <f t="shared" si="57"/>
        <v/>
      </c>
      <c r="AC116" s="220" t="str">
        <f>IFERROR(AB116*Intern!H$2,"")</f>
        <v/>
      </c>
      <c r="AD116" s="167"/>
      <c r="AE116" s="170"/>
      <c r="AF116" s="164"/>
      <c r="AG116" s="151" t="str">
        <f>IFERROR(VLOOKUP(AD116,Mobilität!A:I,7,FALSE),"")</f>
        <v/>
      </c>
      <c r="AH116" s="151" t="str">
        <f t="shared" si="40"/>
        <v/>
      </c>
      <c r="AI116" s="220" t="str">
        <f>IFERROR(AH116*Intern!H$2,"")</f>
        <v/>
      </c>
      <c r="AJ116" s="171"/>
      <c r="AK116" s="219">
        <f t="shared" si="41"/>
        <v>0</v>
      </c>
      <c r="AL116" s="206"/>
      <c r="AM116" s="151" t="str">
        <f>IFERROR(VLOOKUP(AJ116,Mobilität!A:I,7,FALSE),"")</f>
        <v/>
      </c>
      <c r="AN116" s="151" t="str">
        <f t="shared" si="42"/>
        <v/>
      </c>
      <c r="AO116" s="154" t="str">
        <f>IFERROR(AN116*Intern!H$2,"")</f>
        <v/>
      </c>
      <c r="AP116" s="171"/>
      <c r="AQ116" s="151">
        <f t="shared" si="43"/>
        <v>0</v>
      </c>
      <c r="AR116" s="209"/>
      <c r="AS116" s="151" t="str">
        <f>IFERROR(VLOOKUP(AP116,Mobilität!A:I,7,FALSE),"")</f>
        <v/>
      </c>
      <c r="AT116" s="151" t="str">
        <f t="shared" si="58"/>
        <v/>
      </c>
      <c r="AU116" s="154" t="str">
        <f>IFERROR(AT116*Intern!H$2,"")</f>
        <v/>
      </c>
      <c r="AV116" s="171"/>
      <c r="AW116" s="151">
        <f t="shared" si="44"/>
        <v>0</v>
      </c>
      <c r="AX116" s="206"/>
      <c r="AY116" s="151" t="str">
        <f>IFERROR(VLOOKUP(AV116,Mobilität!A:O,7,FALSE),"")</f>
        <v/>
      </c>
      <c r="AZ116" s="151" t="str">
        <f t="shared" si="45"/>
        <v/>
      </c>
      <c r="BA116" s="220" t="str">
        <f>IFERROR(AZ116*Intern!H$2,"")</f>
        <v/>
      </c>
      <c r="BB116" s="338"/>
      <c r="BC116" s="339"/>
      <c r="BD116" s="340"/>
      <c r="BE116" s="222">
        <f t="shared" si="46"/>
        <v>0</v>
      </c>
      <c r="BF116" s="223">
        <f>IFERROR(BE116*Intern!H$2,"")</f>
        <v>0</v>
      </c>
      <c r="BG116" s="210">
        <f t="shared" si="47"/>
        <v>0</v>
      </c>
      <c r="BH116" s="226">
        <f t="shared" si="48"/>
        <v>0</v>
      </c>
      <c r="BI116" s="363"/>
      <c r="BJ116" s="210" t="e">
        <f t="shared" si="49"/>
        <v>#DIV/0!</v>
      </c>
      <c r="BK116" s="227" t="e">
        <f t="shared" si="50"/>
        <v>#DIV/0!</v>
      </c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</row>
    <row r="117" spans="1:128" s="153" customFormat="1">
      <c r="A117" s="164"/>
      <c r="B117" s="165"/>
      <c r="C117" s="165"/>
      <c r="D117" s="149" t="str">
        <f t="shared" si="51"/>
        <v/>
      </c>
      <c r="E117" s="166"/>
      <c r="F117" s="167"/>
      <c r="G117" s="334" t="str">
        <f t="shared" si="52"/>
        <v/>
      </c>
      <c r="H117" s="150" t="str">
        <f>IFERROR(VLOOKUP(F117,'Mahlzeit-Übernachtung'!C:AA,5,FALSE),"")</f>
        <v/>
      </c>
      <c r="I117" s="150" t="str">
        <f t="shared" si="53"/>
        <v/>
      </c>
      <c r="J117" s="221" t="str">
        <f>IFERROR(I117*Intern!H$2,"")</f>
        <v/>
      </c>
      <c r="K117" s="167"/>
      <c r="L117" s="331" t="str">
        <f t="shared" si="54"/>
        <v/>
      </c>
      <c r="M117" s="150" t="str">
        <f>IFERROR(VLOOKUP(K117,'Mahlzeit-Übernachtung'!C:AA,5,FALSE),"")</f>
        <v/>
      </c>
      <c r="N117" s="151" t="str">
        <f t="shared" si="55"/>
        <v/>
      </c>
      <c r="O117" s="221" t="str">
        <f>IFERROR(N117*Intern!H$2,"")</f>
        <v/>
      </c>
      <c r="P117" s="168"/>
      <c r="Q117" s="169"/>
      <c r="R117" s="169"/>
      <c r="S117" s="169"/>
      <c r="T117" s="151" t="str">
        <f t="shared" si="59"/>
        <v>---</v>
      </c>
      <c r="U117" s="331" t="e">
        <f>VLOOKUP(TEXT(T117,"@"),'Mahlzeit-Übernachtung'!A$30:G$111,7,FALSE)</f>
        <v>#N/A</v>
      </c>
      <c r="V117" s="151" t="str">
        <f t="shared" si="56"/>
        <v/>
      </c>
      <c r="W117" s="220" t="str">
        <f>IFERROR(V117*Intern!H$2,"")</f>
        <v/>
      </c>
      <c r="X117" s="167"/>
      <c r="Y117" s="170"/>
      <c r="Z117" s="164"/>
      <c r="AA117" s="151" t="str">
        <f>IFERROR(VLOOKUP(X117,Mobilität!A:I,7,FALSE),"")</f>
        <v/>
      </c>
      <c r="AB117" s="151" t="str">
        <f t="shared" si="57"/>
        <v/>
      </c>
      <c r="AC117" s="220" t="str">
        <f>IFERROR(AB117*Intern!H$2,"")</f>
        <v/>
      </c>
      <c r="AD117" s="167"/>
      <c r="AE117" s="170"/>
      <c r="AF117" s="164"/>
      <c r="AG117" s="151" t="str">
        <f>IFERROR(VLOOKUP(AD117,Mobilität!A:I,7,FALSE),"")</f>
        <v/>
      </c>
      <c r="AH117" s="151" t="str">
        <f t="shared" si="40"/>
        <v/>
      </c>
      <c r="AI117" s="220" t="str">
        <f>IFERROR(AH117*Intern!H$2,"")</f>
        <v/>
      </c>
      <c r="AJ117" s="171"/>
      <c r="AK117" s="219">
        <f t="shared" si="41"/>
        <v>0</v>
      </c>
      <c r="AL117" s="206"/>
      <c r="AM117" s="151" t="str">
        <f>IFERROR(VLOOKUP(AJ117,Mobilität!A:I,7,FALSE),"")</f>
        <v/>
      </c>
      <c r="AN117" s="151" t="str">
        <f t="shared" si="42"/>
        <v/>
      </c>
      <c r="AO117" s="154" t="str">
        <f>IFERROR(AN117*Intern!H$2,"")</f>
        <v/>
      </c>
      <c r="AP117" s="171"/>
      <c r="AQ117" s="151">
        <f t="shared" si="43"/>
        <v>0</v>
      </c>
      <c r="AR117" s="209"/>
      <c r="AS117" s="151" t="str">
        <f>IFERROR(VLOOKUP(AP117,Mobilität!A:I,7,FALSE),"")</f>
        <v/>
      </c>
      <c r="AT117" s="151" t="str">
        <f t="shared" si="58"/>
        <v/>
      </c>
      <c r="AU117" s="154" t="str">
        <f>IFERROR(AT117*Intern!H$2,"")</f>
        <v/>
      </c>
      <c r="AV117" s="171"/>
      <c r="AW117" s="151">
        <f t="shared" si="44"/>
        <v>0</v>
      </c>
      <c r="AX117" s="206"/>
      <c r="AY117" s="151" t="str">
        <f>IFERROR(VLOOKUP(AV117,Mobilität!A:O,7,FALSE),"")</f>
        <v/>
      </c>
      <c r="AZ117" s="151" t="str">
        <f t="shared" si="45"/>
        <v/>
      </c>
      <c r="BA117" s="220" t="str">
        <f>IFERROR(AZ117*Intern!H$2,"")</f>
        <v/>
      </c>
      <c r="BB117" s="338"/>
      <c r="BC117" s="339"/>
      <c r="BD117" s="340"/>
      <c r="BE117" s="222">
        <f t="shared" si="46"/>
        <v>0</v>
      </c>
      <c r="BF117" s="223">
        <f>IFERROR(BE117*Intern!H$2,"")</f>
        <v>0</v>
      </c>
      <c r="BG117" s="210">
        <f t="shared" si="47"/>
        <v>0</v>
      </c>
      <c r="BH117" s="226">
        <f t="shared" si="48"/>
        <v>0</v>
      </c>
      <c r="BI117" s="363"/>
      <c r="BJ117" s="210" t="e">
        <f t="shared" si="49"/>
        <v>#DIV/0!</v>
      </c>
      <c r="BK117" s="227" t="e">
        <f t="shared" si="50"/>
        <v>#DIV/0!</v>
      </c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</row>
    <row r="118" spans="1:128" s="153" customFormat="1">
      <c r="A118" s="164"/>
      <c r="B118" s="165"/>
      <c r="C118" s="165"/>
      <c r="D118" s="149" t="str">
        <f t="shared" si="51"/>
        <v/>
      </c>
      <c r="E118" s="166"/>
      <c r="F118" s="167"/>
      <c r="G118" s="334" t="str">
        <f t="shared" si="52"/>
        <v/>
      </c>
      <c r="H118" s="150" t="str">
        <f>IFERROR(VLOOKUP(F118,'Mahlzeit-Übernachtung'!C:AA,5,FALSE),"")</f>
        <v/>
      </c>
      <c r="I118" s="150" t="str">
        <f t="shared" si="53"/>
        <v/>
      </c>
      <c r="J118" s="221" t="str">
        <f>IFERROR(I118*Intern!H$2,"")</f>
        <v/>
      </c>
      <c r="K118" s="167"/>
      <c r="L118" s="331" t="str">
        <f t="shared" si="54"/>
        <v/>
      </c>
      <c r="M118" s="150" t="str">
        <f>IFERROR(VLOOKUP(K118,'Mahlzeit-Übernachtung'!C:AA,5,FALSE),"")</f>
        <v/>
      </c>
      <c r="N118" s="151" t="str">
        <f t="shared" si="55"/>
        <v/>
      </c>
      <c r="O118" s="221" t="str">
        <f>IFERROR(N118*Intern!H$2,"")</f>
        <v/>
      </c>
      <c r="P118" s="168"/>
      <c r="Q118" s="169"/>
      <c r="R118" s="169"/>
      <c r="S118" s="169"/>
      <c r="T118" s="151" t="str">
        <f t="shared" si="59"/>
        <v>---</v>
      </c>
      <c r="U118" s="331" t="e">
        <f>VLOOKUP(TEXT(T118,"@"),'Mahlzeit-Übernachtung'!A$30:G$111,7,FALSE)</f>
        <v>#N/A</v>
      </c>
      <c r="V118" s="151" t="str">
        <f t="shared" si="56"/>
        <v/>
      </c>
      <c r="W118" s="220" t="str">
        <f>IFERROR(V118*Intern!H$2,"")</f>
        <v/>
      </c>
      <c r="X118" s="167"/>
      <c r="Y118" s="170"/>
      <c r="Z118" s="164"/>
      <c r="AA118" s="151" t="str">
        <f>IFERROR(VLOOKUP(X118,Mobilität!A:I,7,FALSE),"")</f>
        <v/>
      </c>
      <c r="AB118" s="151" t="str">
        <f t="shared" si="57"/>
        <v/>
      </c>
      <c r="AC118" s="220" t="str">
        <f>IFERROR(AB118*Intern!H$2,"")</f>
        <v/>
      </c>
      <c r="AD118" s="167"/>
      <c r="AE118" s="170"/>
      <c r="AF118" s="164"/>
      <c r="AG118" s="151" t="str">
        <f>IFERROR(VLOOKUP(AD118,Mobilität!A:I,7,FALSE),"")</f>
        <v/>
      </c>
      <c r="AH118" s="151" t="str">
        <f t="shared" si="40"/>
        <v/>
      </c>
      <c r="AI118" s="220" t="str">
        <f>IFERROR(AH118*Intern!H$2,"")</f>
        <v/>
      </c>
      <c r="AJ118" s="171"/>
      <c r="AK118" s="219">
        <f t="shared" si="41"/>
        <v>0</v>
      </c>
      <c r="AL118" s="206"/>
      <c r="AM118" s="151" t="str">
        <f>IFERROR(VLOOKUP(AJ118,Mobilität!A:I,7,FALSE),"")</f>
        <v/>
      </c>
      <c r="AN118" s="151" t="str">
        <f t="shared" si="42"/>
        <v/>
      </c>
      <c r="AO118" s="154" t="str">
        <f>IFERROR(AN118*Intern!H$2,"")</f>
        <v/>
      </c>
      <c r="AP118" s="171"/>
      <c r="AQ118" s="151">
        <f t="shared" si="43"/>
        <v>0</v>
      </c>
      <c r="AR118" s="209"/>
      <c r="AS118" s="151" t="str">
        <f>IFERROR(VLOOKUP(AP118,Mobilität!A:I,7,FALSE),"")</f>
        <v/>
      </c>
      <c r="AT118" s="151" t="str">
        <f t="shared" si="58"/>
        <v/>
      </c>
      <c r="AU118" s="154" t="str">
        <f>IFERROR(AT118*Intern!H$2,"")</f>
        <v/>
      </c>
      <c r="AV118" s="171"/>
      <c r="AW118" s="151">
        <f t="shared" si="44"/>
        <v>0</v>
      </c>
      <c r="AX118" s="206"/>
      <c r="AY118" s="151" t="str">
        <f>IFERROR(VLOOKUP(AV118,Mobilität!A:O,7,FALSE),"")</f>
        <v/>
      </c>
      <c r="AZ118" s="151" t="str">
        <f t="shared" si="45"/>
        <v/>
      </c>
      <c r="BA118" s="220" t="str">
        <f>IFERROR(AZ118*Intern!H$2,"")</f>
        <v/>
      </c>
      <c r="BB118" s="338"/>
      <c r="BC118" s="339"/>
      <c r="BD118" s="340"/>
      <c r="BE118" s="222">
        <f t="shared" si="46"/>
        <v>0</v>
      </c>
      <c r="BF118" s="223">
        <f>IFERROR(BE118*Intern!H$2,"")</f>
        <v>0</v>
      </c>
      <c r="BG118" s="210">
        <f t="shared" si="47"/>
        <v>0</v>
      </c>
      <c r="BH118" s="226">
        <f t="shared" si="48"/>
        <v>0</v>
      </c>
      <c r="BI118" s="363"/>
      <c r="BJ118" s="210" t="e">
        <f t="shared" si="49"/>
        <v>#DIV/0!</v>
      </c>
      <c r="BK118" s="227" t="e">
        <f t="shared" si="50"/>
        <v>#DIV/0!</v>
      </c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</row>
    <row r="119" spans="1:128" s="153" customFormat="1">
      <c r="A119" s="164"/>
      <c r="B119" s="165"/>
      <c r="C119" s="165"/>
      <c r="D119" s="149" t="str">
        <f t="shared" si="51"/>
        <v/>
      </c>
      <c r="E119" s="166"/>
      <c r="F119" s="167"/>
      <c r="G119" s="334" t="str">
        <f t="shared" si="52"/>
        <v/>
      </c>
      <c r="H119" s="150" t="str">
        <f>IFERROR(VLOOKUP(F119,'Mahlzeit-Übernachtung'!C:AA,5,FALSE),"")</f>
        <v/>
      </c>
      <c r="I119" s="150" t="str">
        <f t="shared" si="53"/>
        <v/>
      </c>
      <c r="J119" s="221" t="str">
        <f>IFERROR(I119*Intern!H$2,"")</f>
        <v/>
      </c>
      <c r="K119" s="167"/>
      <c r="L119" s="331" t="str">
        <f t="shared" si="54"/>
        <v/>
      </c>
      <c r="M119" s="150" t="str">
        <f>IFERROR(VLOOKUP(K119,'Mahlzeit-Übernachtung'!C:AA,5,FALSE),"")</f>
        <v/>
      </c>
      <c r="N119" s="151" t="str">
        <f t="shared" si="55"/>
        <v/>
      </c>
      <c r="O119" s="221" t="str">
        <f>IFERROR(N119*Intern!H$2,"")</f>
        <v/>
      </c>
      <c r="P119" s="168"/>
      <c r="Q119" s="169"/>
      <c r="R119" s="169"/>
      <c r="S119" s="169"/>
      <c r="T119" s="151" t="str">
        <f t="shared" si="59"/>
        <v>---</v>
      </c>
      <c r="U119" s="331" t="e">
        <f>VLOOKUP(TEXT(T119,"@"),'Mahlzeit-Übernachtung'!A$30:G$111,7,FALSE)</f>
        <v>#N/A</v>
      </c>
      <c r="V119" s="151" t="str">
        <f t="shared" si="56"/>
        <v/>
      </c>
      <c r="W119" s="220" t="str">
        <f>IFERROR(V119*Intern!H$2,"")</f>
        <v/>
      </c>
      <c r="X119" s="167"/>
      <c r="Y119" s="170"/>
      <c r="Z119" s="164"/>
      <c r="AA119" s="151" t="str">
        <f>IFERROR(VLOOKUP(X119,Mobilität!A:I,7,FALSE),"")</f>
        <v/>
      </c>
      <c r="AB119" s="151" t="str">
        <f t="shared" si="57"/>
        <v/>
      </c>
      <c r="AC119" s="220" t="str">
        <f>IFERROR(AB119*Intern!H$2,"")</f>
        <v/>
      </c>
      <c r="AD119" s="167"/>
      <c r="AE119" s="170"/>
      <c r="AF119" s="164"/>
      <c r="AG119" s="151" t="str">
        <f>IFERROR(VLOOKUP(AD119,Mobilität!A:I,7,FALSE),"")</f>
        <v/>
      </c>
      <c r="AH119" s="151" t="str">
        <f t="shared" si="40"/>
        <v/>
      </c>
      <c r="AI119" s="220" t="str">
        <f>IFERROR(AH119*Intern!H$2,"")</f>
        <v/>
      </c>
      <c r="AJ119" s="171"/>
      <c r="AK119" s="219">
        <f t="shared" si="41"/>
        <v>0</v>
      </c>
      <c r="AL119" s="206"/>
      <c r="AM119" s="151" t="str">
        <f>IFERROR(VLOOKUP(AJ119,Mobilität!A:I,7,FALSE),"")</f>
        <v/>
      </c>
      <c r="AN119" s="151" t="str">
        <f t="shared" si="42"/>
        <v/>
      </c>
      <c r="AO119" s="154" t="str">
        <f>IFERROR(AN119*Intern!H$2,"")</f>
        <v/>
      </c>
      <c r="AP119" s="171"/>
      <c r="AQ119" s="151">
        <f t="shared" si="43"/>
        <v>0</v>
      </c>
      <c r="AR119" s="209"/>
      <c r="AS119" s="151" t="str">
        <f>IFERROR(VLOOKUP(AP119,Mobilität!A:I,7,FALSE),"")</f>
        <v/>
      </c>
      <c r="AT119" s="151" t="str">
        <f t="shared" si="58"/>
        <v/>
      </c>
      <c r="AU119" s="154" t="str">
        <f>IFERROR(AT119*Intern!H$2,"")</f>
        <v/>
      </c>
      <c r="AV119" s="171"/>
      <c r="AW119" s="151">
        <f t="shared" si="44"/>
        <v>0</v>
      </c>
      <c r="AX119" s="206"/>
      <c r="AY119" s="151" t="str">
        <f>IFERROR(VLOOKUP(AV119,Mobilität!A:O,7,FALSE),"")</f>
        <v/>
      </c>
      <c r="AZ119" s="151" t="str">
        <f t="shared" si="45"/>
        <v/>
      </c>
      <c r="BA119" s="220" t="str">
        <f>IFERROR(AZ119*Intern!H$2,"")</f>
        <v/>
      </c>
      <c r="BB119" s="338"/>
      <c r="BC119" s="339"/>
      <c r="BD119" s="340"/>
      <c r="BE119" s="222">
        <f t="shared" si="46"/>
        <v>0</v>
      </c>
      <c r="BF119" s="223">
        <f>IFERROR(BE119*Intern!H$2,"")</f>
        <v>0</v>
      </c>
      <c r="BG119" s="210">
        <f t="shared" si="47"/>
        <v>0</v>
      </c>
      <c r="BH119" s="226">
        <f t="shared" si="48"/>
        <v>0</v>
      </c>
      <c r="BI119" s="363"/>
      <c r="BJ119" s="210" t="e">
        <f t="shared" si="49"/>
        <v>#DIV/0!</v>
      </c>
      <c r="BK119" s="227" t="e">
        <f t="shared" si="50"/>
        <v>#DIV/0!</v>
      </c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</row>
    <row r="120" spans="1:128" s="153" customFormat="1">
      <c r="A120" s="164"/>
      <c r="B120" s="165"/>
      <c r="C120" s="165"/>
      <c r="D120" s="149" t="str">
        <f t="shared" si="51"/>
        <v/>
      </c>
      <c r="E120" s="166"/>
      <c r="F120" s="167"/>
      <c r="G120" s="334" t="str">
        <f t="shared" si="52"/>
        <v/>
      </c>
      <c r="H120" s="150" t="str">
        <f>IFERROR(VLOOKUP(F120,'Mahlzeit-Übernachtung'!C:AA,5,FALSE),"")</f>
        <v/>
      </c>
      <c r="I120" s="150" t="str">
        <f t="shared" si="53"/>
        <v/>
      </c>
      <c r="J120" s="221" t="str">
        <f>IFERROR(I120*Intern!H$2,"")</f>
        <v/>
      </c>
      <c r="K120" s="167"/>
      <c r="L120" s="331" t="str">
        <f t="shared" si="54"/>
        <v/>
      </c>
      <c r="M120" s="150" t="str">
        <f>IFERROR(VLOOKUP(K120,'Mahlzeit-Übernachtung'!C:AA,5,FALSE),"")</f>
        <v/>
      </c>
      <c r="N120" s="151" t="str">
        <f t="shared" si="55"/>
        <v/>
      </c>
      <c r="O120" s="221" t="str">
        <f>IFERROR(N120*Intern!H$2,"")</f>
        <v/>
      </c>
      <c r="P120" s="168"/>
      <c r="Q120" s="169"/>
      <c r="R120" s="169"/>
      <c r="S120" s="169"/>
      <c r="T120" s="151" t="str">
        <f t="shared" si="59"/>
        <v>---</v>
      </c>
      <c r="U120" s="331" t="e">
        <f>VLOOKUP(TEXT(T120,"@"),'Mahlzeit-Übernachtung'!A$30:G$111,7,FALSE)</f>
        <v>#N/A</v>
      </c>
      <c r="V120" s="151" t="str">
        <f t="shared" si="56"/>
        <v/>
      </c>
      <c r="W120" s="220" t="str">
        <f>IFERROR(V120*Intern!H$2,"")</f>
        <v/>
      </c>
      <c r="X120" s="167"/>
      <c r="Y120" s="170"/>
      <c r="Z120" s="164"/>
      <c r="AA120" s="151" t="str">
        <f>IFERROR(VLOOKUP(X120,Mobilität!A:I,7,FALSE),"")</f>
        <v/>
      </c>
      <c r="AB120" s="151" t="str">
        <f t="shared" si="57"/>
        <v/>
      </c>
      <c r="AC120" s="220" t="str">
        <f>IFERROR(AB120*Intern!H$2,"")</f>
        <v/>
      </c>
      <c r="AD120" s="167"/>
      <c r="AE120" s="170"/>
      <c r="AF120" s="164"/>
      <c r="AG120" s="151" t="str">
        <f>IFERROR(VLOOKUP(AD120,Mobilität!A:I,7,FALSE),"")</f>
        <v/>
      </c>
      <c r="AH120" s="151" t="str">
        <f t="shared" si="40"/>
        <v/>
      </c>
      <c r="AI120" s="220" t="str">
        <f>IFERROR(AH120*Intern!H$2,"")</f>
        <v/>
      </c>
      <c r="AJ120" s="171"/>
      <c r="AK120" s="219">
        <f t="shared" si="41"/>
        <v>0</v>
      </c>
      <c r="AL120" s="206"/>
      <c r="AM120" s="151" t="str">
        <f>IFERROR(VLOOKUP(AJ120,Mobilität!A:I,7,FALSE),"")</f>
        <v/>
      </c>
      <c r="AN120" s="151" t="str">
        <f t="shared" si="42"/>
        <v/>
      </c>
      <c r="AO120" s="154" t="str">
        <f>IFERROR(AN120*Intern!H$2,"")</f>
        <v/>
      </c>
      <c r="AP120" s="171"/>
      <c r="AQ120" s="151">
        <f t="shared" si="43"/>
        <v>0</v>
      </c>
      <c r="AR120" s="209"/>
      <c r="AS120" s="151" t="str">
        <f>IFERROR(VLOOKUP(AP120,Mobilität!A:I,7,FALSE),"")</f>
        <v/>
      </c>
      <c r="AT120" s="151" t="str">
        <f t="shared" si="58"/>
        <v/>
      </c>
      <c r="AU120" s="154" t="str">
        <f>IFERROR(AT120*Intern!H$2,"")</f>
        <v/>
      </c>
      <c r="AV120" s="171"/>
      <c r="AW120" s="151">
        <f t="shared" si="44"/>
        <v>0</v>
      </c>
      <c r="AX120" s="206"/>
      <c r="AY120" s="151" t="str">
        <f>IFERROR(VLOOKUP(AV120,Mobilität!A:O,7,FALSE),"")</f>
        <v/>
      </c>
      <c r="AZ120" s="151" t="str">
        <f t="shared" si="45"/>
        <v/>
      </c>
      <c r="BA120" s="220" t="str">
        <f>IFERROR(AZ120*Intern!H$2,"")</f>
        <v/>
      </c>
      <c r="BB120" s="338"/>
      <c r="BC120" s="339"/>
      <c r="BD120" s="340"/>
      <c r="BE120" s="222">
        <f t="shared" si="46"/>
        <v>0</v>
      </c>
      <c r="BF120" s="223">
        <f>IFERROR(BE120*Intern!H$2,"")</f>
        <v>0</v>
      </c>
      <c r="BG120" s="210">
        <f t="shared" si="47"/>
        <v>0</v>
      </c>
      <c r="BH120" s="226">
        <f t="shared" si="48"/>
        <v>0</v>
      </c>
      <c r="BI120" s="363"/>
      <c r="BJ120" s="210" t="e">
        <f t="shared" si="49"/>
        <v>#DIV/0!</v>
      </c>
      <c r="BK120" s="227" t="e">
        <f t="shared" si="50"/>
        <v>#DIV/0!</v>
      </c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</row>
    <row r="121" spans="1:128" s="153" customFormat="1">
      <c r="A121" s="164"/>
      <c r="B121" s="165"/>
      <c r="C121" s="165"/>
      <c r="D121" s="149" t="str">
        <f t="shared" si="51"/>
        <v/>
      </c>
      <c r="E121" s="166"/>
      <c r="F121" s="167"/>
      <c r="G121" s="334" t="str">
        <f t="shared" si="52"/>
        <v/>
      </c>
      <c r="H121" s="150" t="str">
        <f>IFERROR(VLOOKUP(F121,'Mahlzeit-Übernachtung'!C:AA,5,FALSE),"")</f>
        <v/>
      </c>
      <c r="I121" s="150" t="str">
        <f t="shared" si="53"/>
        <v/>
      </c>
      <c r="J121" s="221" t="str">
        <f>IFERROR(I121*Intern!H$2,"")</f>
        <v/>
      </c>
      <c r="K121" s="167"/>
      <c r="L121" s="331" t="str">
        <f t="shared" si="54"/>
        <v/>
      </c>
      <c r="M121" s="150" t="str">
        <f>IFERROR(VLOOKUP(K121,'Mahlzeit-Übernachtung'!C:AA,5,FALSE),"")</f>
        <v/>
      </c>
      <c r="N121" s="151" t="str">
        <f t="shared" si="55"/>
        <v/>
      </c>
      <c r="O121" s="221" t="str">
        <f>IFERROR(N121*Intern!H$2,"")</f>
        <v/>
      </c>
      <c r="P121" s="168"/>
      <c r="Q121" s="169"/>
      <c r="R121" s="169"/>
      <c r="S121" s="169"/>
      <c r="T121" s="151" t="str">
        <f t="shared" si="59"/>
        <v>---</v>
      </c>
      <c r="U121" s="331" t="e">
        <f>VLOOKUP(TEXT(T121,"@"),'Mahlzeit-Übernachtung'!A$30:G$111,7,FALSE)</f>
        <v>#N/A</v>
      </c>
      <c r="V121" s="151" t="str">
        <f t="shared" si="56"/>
        <v/>
      </c>
      <c r="W121" s="220" t="str">
        <f>IFERROR(V121*Intern!H$2,"")</f>
        <v/>
      </c>
      <c r="X121" s="167"/>
      <c r="Y121" s="170"/>
      <c r="Z121" s="164"/>
      <c r="AA121" s="151" t="str">
        <f>IFERROR(VLOOKUP(X121,Mobilität!A:I,7,FALSE),"")</f>
        <v/>
      </c>
      <c r="AB121" s="151" t="str">
        <f t="shared" si="57"/>
        <v/>
      </c>
      <c r="AC121" s="220" t="str">
        <f>IFERROR(AB121*Intern!H$2,"")</f>
        <v/>
      </c>
      <c r="AD121" s="167"/>
      <c r="AE121" s="170"/>
      <c r="AF121" s="164"/>
      <c r="AG121" s="151" t="str">
        <f>IFERROR(VLOOKUP(AD121,Mobilität!A:I,7,FALSE),"")</f>
        <v/>
      </c>
      <c r="AH121" s="151" t="str">
        <f t="shared" si="40"/>
        <v/>
      </c>
      <c r="AI121" s="220" t="str">
        <f>IFERROR(AH121*Intern!H$2,"")</f>
        <v/>
      </c>
      <c r="AJ121" s="171"/>
      <c r="AK121" s="219">
        <f t="shared" si="41"/>
        <v>0</v>
      </c>
      <c r="AL121" s="206"/>
      <c r="AM121" s="151" t="str">
        <f>IFERROR(VLOOKUP(AJ121,Mobilität!A:I,7,FALSE),"")</f>
        <v/>
      </c>
      <c r="AN121" s="151" t="str">
        <f t="shared" si="42"/>
        <v/>
      </c>
      <c r="AO121" s="154" t="str">
        <f>IFERROR(AN121*Intern!H$2,"")</f>
        <v/>
      </c>
      <c r="AP121" s="171"/>
      <c r="AQ121" s="151">
        <f t="shared" si="43"/>
        <v>0</v>
      </c>
      <c r="AR121" s="209"/>
      <c r="AS121" s="151" t="str">
        <f>IFERROR(VLOOKUP(AP121,Mobilität!A:I,7,FALSE),"")</f>
        <v/>
      </c>
      <c r="AT121" s="151" t="str">
        <f t="shared" si="58"/>
        <v/>
      </c>
      <c r="AU121" s="154" t="str">
        <f>IFERROR(AT121*Intern!H$2,"")</f>
        <v/>
      </c>
      <c r="AV121" s="171"/>
      <c r="AW121" s="151">
        <f t="shared" si="44"/>
        <v>0</v>
      </c>
      <c r="AX121" s="206"/>
      <c r="AY121" s="151" t="str">
        <f>IFERROR(VLOOKUP(AV121,Mobilität!A:O,7,FALSE),"")</f>
        <v/>
      </c>
      <c r="AZ121" s="151" t="str">
        <f t="shared" si="45"/>
        <v/>
      </c>
      <c r="BA121" s="220" t="str">
        <f>IFERROR(AZ121*Intern!H$2,"")</f>
        <v/>
      </c>
      <c r="BB121" s="338"/>
      <c r="BC121" s="339"/>
      <c r="BD121" s="340"/>
      <c r="BE121" s="222">
        <f t="shared" si="46"/>
        <v>0</v>
      </c>
      <c r="BF121" s="223">
        <f>IFERROR(BE121*Intern!H$2,"")</f>
        <v>0</v>
      </c>
      <c r="BG121" s="210">
        <f t="shared" si="47"/>
        <v>0</v>
      </c>
      <c r="BH121" s="226">
        <f t="shared" si="48"/>
        <v>0</v>
      </c>
      <c r="BI121" s="363"/>
      <c r="BJ121" s="210" t="e">
        <f t="shared" si="49"/>
        <v>#DIV/0!</v>
      </c>
      <c r="BK121" s="227" t="e">
        <f t="shared" si="50"/>
        <v>#DIV/0!</v>
      </c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</row>
    <row r="122" spans="1:128" s="153" customFormat="1">
      <c r="A122" s="164"/>
      <c r="B122" s="165"/>
      <c r="C122" s="165"/>
      <c r="D122" s="149" t="str">
        <f t="shared" si="51"/>
        <v/>
      </c>
      <c r="E122" s="166"/>
      <c r="F122" s="167"/>
      <c r="G122" s="334" t="str">
        <f t="shared" si="52"/>
        <v/>
      </c>
      <c r="H122" s="150" t="str">
        <f>IFERROR(VLOOKUP(F122,'Mahlzeit-Übernachtung'!C:AA,5,FALSE),"")</f>
        <v/>
      </c>
      <c r="I122" s="150" t="str">
        <f t="shared" si="53"/>
        <v/>
      </c>
      <c r="J122" s="221" t="str">
        <f>IFERROR(I122*Intern!H$2,"")</f>
        <v/>
      </c>
      <c r="K122" s="167"/>
      <c r="L122" s="331" t="str">
        <f t="shared" si="54"/>
        <v/>
      </c>
      <c r="M122" s="150" t="str">
        <f>IFERROR(VLOOKUP(K122,'Mahlzeit-Übernachtung'!C:AA,5,FALSE),"")</f>
        <v/>
      </c>
      <c r="N122" s="151" t="str">
        <f t="shared" si="55"/>
        <v/>
      </c>
      <c r="O122" s="221" t="str">
        <f>IFERROR(N122*Intern!H$2,"")</f>
        <v/>
      </c>
      <c r="P122" s="168"/>
      <c r="Q122" s="169"/>
      <c r="R122" s="169"/>
      <c r="S122" s="169"/>
      <c r="T122" s="151" t="str">
        <f t="shared" si="59"/>
        <v>---</v>
      </c>
      <c r="U122" s="331" t="e">
        <f>VLOOKUP(TEXT(T122,"@"),'Mahlzeit-Übernachtung'!A$30:G$111,7,FALSE)</f>
        <v>#N/A</v>
      </c>
      <c r="V122" s="151" t="str">
        <f t="shared" si="56"/>
        <v/>
      </c>
      <c r="W122" s="220" t="str">
        <f>IFERROR(V122*Intern!H$2,"")</f>
        <v/>
      </c>
      <c r="X122" s="167"/>
      <c r="Y122" s="170"/>
      <c r="Z122" s="164"/>
      <c r="AA122" s="151" t="str">
        <f>IFERROR(VLOOKUP(X122,Mobilität!A:I,7,FALSE),"")</f>
        <v/>
      </c>
      <c r="AB122" s="151" t="str">
        <f t="shared" si="57"/>
        <v/>
      </c>
      <c r="AC122" s="220" t="str">
        <f>IFERROR(AB122*Intern!H$2,"")</f>
        <v/>
      </c>
      <c r="AD122" s="167"/>
      <c r="AE122" s="170"/>
      <c r="AF122" s="164"/>
      <c r="AG122" s="151" t="str">
        <f>IFERROR(VLOOKUP(AD122,Mobilität!A:I,7,FALSE),"")</f>
        <v/>
      </c>
      <c r="AH122" s="151" t="str">
        <f t="shared" si="40"/>
        <v/>
      </c>
      <c r="AI122" s="220" t="str">
        <f>IFERROR(AH122*Intern!H$2,"")</f>
        <v/>
      </c>
      <c r="AJ122" s="171"/>
      <c r="AK122" s="219">
        <f t="shared" si="41"/>
        <v>0</v>
      </c>
      <c r="AL122" s="206"/>
      <c r="AM122" s="151" t="str">
        <f>IFERROR(VLOOKUP(AJ122,Mobilität!A:I,7,FALSE),"")</f>
        <v/>
      </c>
      <c r="AN122" s="151" t="str">
        <f t="shared" si="42"/>
        <v/>
      </c>
      <c r="AO122" s="154" t="str">
        <f>IFERROR(AN122*Intern!H$2,"")</f>
        <v/>
      </c>
      <c r="AP122" s="171"/>
      <c r="AQ122" s="151">
        <f t="shared" si="43"/>
        <v>0</v>
      </c>
      <c r="AR122" s="209"/>
      <c r="AS122" s="151" t="str">
        <f>IFERROR(VLOOKUP(AP122,Mobilität!A:I,7,FALSE),"")</f>
        <v/>
      </c>
      <c r="AT122" s="151" t="str">
        <f t="shared" si="58"/>
        <v/>
      </c>
      <c r="AU122" s="154" t="str">
        <f>IFERROR(AT122*Intern!H$2,"")</f>
        <v/>
      </c>
      <c r="AV122" s="171"/>
      <c r="AW122" s="151">
        <f t="shared" si="44"/>
        <v>0</v>
      </c>
      <c r="AX122" s="206"/>
      <c r="AY122" s="151" t="str">
        <f>IFERROR(VLOOKUP(AV122,Mobilität!A:O,7,FALSE),"")</f>
        <v/>
      </c>
      <c r="AZ122" s="151" t="str">
        <f t="shared" si="45"/>
        <v/>
      </c>
      <c r="BA122" s="220" t="str">
        <f>IFERROR(AZ122*Intern!H$2,"")</f>
        <v/>
      </c>
      <c r="BB122" s="338"/>
      <c r="BC122" s="339"/>
      <c r="BD122" s="340"/>
      <c r="BE122" s="222">
        <f t="shared" si="46"/>
        <v>0</v>
      </c>
      <c r="BF122" s="223">
        <f>IFERROR(BE122*Intern!H$2,"")</f>
        <v>0</v>
      </c>
      <c r="BG122" s="210">
        <f t="shared" si="47"/>
        <v>0</v>
      </c>
      <c r="BH122" s="226">
        <f t="shared" si="48"/>
        <v>0</v>
      </c>
      <c r="BI122" s="363"/>
      <c r="BJ122" s="210" t="e">
        <f t="shared" si="49"/>
        <v>#DIV/0!</v>
      </c>
      <c r="BK122" s="227" t="e">
        <f t="shared" si="50"/>
        <v>#DIV/0!</v>
      </c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</row>
    <row r="123" spans="1:128" s="153" customFormat="1">
      <c r="A123" s="164"/>
      <c r="B123" s="165"/>
      <c r="C123" s="165"/>
      <c r="D123" s="149" t="str">
        <f t="shared" si="51"/>
        <v/>
      </c>
      <c r="E123" s="166"/>
      <c r="F123" s="167"/>
      <c r="G123" s="334" t="str">
        <f t="shared" si="52"/>
        <v/>
      </c>
      <c r="H123" s="150" t="str">
        <f>IFERROR(VLOOKUP(F123,'Mahlzeit-Übernachtung'!C:AA,5,FALSE),"")</f>
        <v/>
      </c>
      <c r="I123" s="150" t="str">
        <f t="shared" si="53"/>
        <v/>
      </c>
      <c r="J123" s="221" t="str">
        <f>IFERROR(I123*Intern!H$2,"")</f>
        <v/>
      </c>
      <c r="K123" s="167"/>
      <c r="L123" s="331" t="str">
        <f t="shared" si="54"/>
        <v/>
      </c>
      <c r="M123" s="150" t="str">
        <f>IFERROR(VLOOKUP(K123,'Mahlzeit-Übernachtung'!C:AA,5,FALSE),"")</f>
        <v/>
      </c>
      <c r="N123" s="151" t="str">
        <f t="shared" si="55"/>
        <v/>
      </c>
      <c r="O123" s="221" t="str">
        <f>IFERROR(N123*Intern!H$2,"")</f>
        <v/>
      </c>
      <c r="P123" s="168"/>
      <c r="Q123" s="169"/>
      <c r="R123" s="169"/>
      <c r="S123" s="169"/>
      <c r="T123" s="151" t="str">
        <f t="shared" si="59"/>
        <v>---</v>
      </c>
      <c r="U123" s="331" t="e">
        <f>VLOOKUP(TEXT(T123,"@"),'Mahlzeit-Übernachtung'!A$30:G$111,7,FALSE)</f>
        <v>#N/A</v>
      </c>
      <c r="V123" s="151" t="str">
        <f t="shared" si="56"/>
        <v/>
      </c>
      <c r="W123" s="220" t="str">
        <f>IFERROR(V123*Intern!H$2,"")</f>
        <v/>
      </c>
      <c r="X123" s="167"/>
      <c r="Y123" s="170"/>
      <c r="Z123" s="164"/>
      <c r="AA123" s="151" t="str">
        <f>IFERROR(VLOOKUP(X123,Mobilität!A:I,7,FALSE),"")</f>
        <v/>
      </c>
      <c r="AB123" s="151" t="str">
        <f t="shared" si="57"/>
        <v/>
      </c>
      <c r="AC123" s="220" t="str">
        <f>IFERROR(AB123*Intern!H$2,"")</f>
        <v/>
      </c>
      <c r="AD123" s="167"/>
      <c r="AE123" s="170"/>
      <c r="AF123" s="164"/>
      <c r="AG123" s="151" t="str">
        <f>IFERROR(VLOOKUP(AD123,Mobilität!A:I,7,FALSE),"")</f>
        <v/>
      </c>
      <c r="AH123" s="151" t="str">
        <f t="shared" si="40"/>
        <v/>
      </c>
      <c r="AI123" s="220" t="str">
        <f>IFERROR(AH123*Intern!H$2,"")</f>
        <v/>
      </c>
      <c r="AJ123" s="171"/>
      <c r="AK123" s="219">
        <f t="shared" si="41"/>
        <v>0</v>
      </c>
      <c r="AL123" s="206"/>
      <c r="AM123" s="151" t="str">
        <f>IFERROR(VLOOKUP(AJ123,Mobilität!A:I,7,FALSE),"")</f>
        <v/>
      </c>
      <c r="AN123" s="151" t="str">
        <f t="shared" si="42"/>
        <v/>
      </c>
      <c r="AO123" s="154" t="str">
        <f>IFERROR(AN123*Intern!H$2,"")</f>
        <v/>
      </c>
      <c r="AP123" s="171"/>
      <c r="AQ123" s="151">
        <f t="shared" si="43"/>
        <v>0</v>
      </c>
      <c r="AR123" s="209"/>
      <c r="AS123" s="151" t="str">
        <f>IFERROR(VLOOKUP(AP123,Mobilität!A:I,7,FALSE),"")</f>
        <v/>
      </c>
      <c r="AT123" s="151" t="str">
        <f t="shared" si="58"/>
        <v/>
      </c>
      <c r="AU123" s="154" t="str">
        <f>IFERROR(AT123*Intern!H$2,"")</f>
        <v/>
      </c>
      <c r="AV123" s="171"/>
      <c r="AW123" s="151">
        <f t="shared" si="44"/>
        <v>0</v>
      </c>
      <c r="AX123" s="206"/>
      <c r="AY123" s="151" t="str">
        <f>IFERROR(VLOOKUP(AV123,Mobilität!A:O,7,FALSE),"")</f>
        <v/>
      </c>
      <c r="AZ123" s="151" t="str">
        <f t="shared" si="45"/>
        <v/>
      </c>
      <c r="BA123" s="220" t="str">
        <f>IFERROR(AZ123*Intern!H$2,"")</f>
        <v/>
      </c>
      <c r="BB123" s="338"/>
      <c r="BC123" s="339"/>
      <c r="BD123" s="340"/>
      <c r="BE123" s="222">
        <f t="shared" si="46"/>
        <v>0</v>
      </c>
      <c r="BF123" s="223">
        <f>IFERROR(BE123*Intern!H$2,"")</f>
        <v>0</v>
      </c>
      <c r="BG123" s="210">
        <f t="shared" si="47"/>
        <v>0</v>
      </c>
      <c r="BH123" s="226">
        <f t="shared" si="48"/>
        <v>0</v>
      </c>
      <c r="BI123" s="363"/>
      <c r="BJ123" s="210" t="e">
        <f t="shared" si="49"/>
        <v>#DIV/0!</v>
      </c>
      <c r="BK123" s="227" t="e">
        <f t="shared" si="50"/>
        <v>#DIV/0!</v>
      </c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</row>
    <row r="124" spans="1:128" s="153" customFormat="1">
      <c r="A124" s="164"/>
      <c r="B124" s="165"/>
      <c r="C124" s="165"/>
      <c r="D124" s="149" t="str">
        <f t="shared" si="51"/>
        <v/>
      </c>
      <c r="E124" s="166"/>
      <c r="F124" s="167"/>
      <c r="G124" s="334" t="str">
        <f t="shared" si="52"/>
        <v/>
      </c>
      <c r="H124" s="150" t="str">
        <f>IFERROR(VLOOKUP(F124,'Mahlzeit-Übernachtung'!C:AA,5,FALSE),"")</f>
        <v/>
      </c>
      <c r="I124" s="150" t="str">
        <f t="shared" si="53"/>
        <v/>
      </c>
      <c r="J124" s="221" t="str">
        <f>IFERROR(I124*Intern!H$2,"")</f>
        <v/>
      </c>
      <c r="K124" s="167"/>
      <c r="L124" s="331" t="str">
        <f t="shared" si="54"/>
        <v/>
      </c>
      <c r="M124" s="150" t="str">
        <f>IFERROR(VLOOKUP(K124,'Mahlzeit-Übernachtung'!C:AA,5,FALSE),"")</f>
        <v/>
      </c>
      <c r="N124" s="151" t="str">
        <f t="shared" si="55"/>
        <v/>
      </c>
      <c r="O124" s="221" t="str">
        <f>IFERROR(N124*Intern!H$2,"")</f>
        <v/>
      </c>
      <c r="P124" s="168"/>
      <c r="Q124" s="169"/>
      <c r="R124" s="169"/>
      <c r="S124" s="169"/>
      <c r="T124" s="151" t="str">
        <f t="shared" si="59"/>
        <v>---</v>
      </c>
      <c r="U124" s="331" t="e">
        <f>VLOOKUP(TEXT(T124,"@"),'Mahlzeit-Übernachtung'!A$30:G$111,7,FALSE)</f>
        <v>#N/A</v>
      </c>
      <c r="V124" s="151" t="str">
        <f t="shared" si="56"/>
        <v/>
      </c>
      <c r="W124" s="220" t="str">
        <f>IFERROR(V124*Intern!H$2,"")</f>
        <v/>
      </c>
      <c r="X124" s="167"/>
      <c r="Y124" s="170"/>
      <c r="Z124" s="164"/>
      <c r="AA124" s="151" t="str">
        <f>IFERROR(VLOOKUP(X124,Mobilität!A:I,7,FALSE),"")</f>
        <v/>
      </c>
      <c r="AB124" s="151" t="str">
        <f t="shared" si="57"/>
        <v/>
      </c>
      <c r="AC124" s="220" t="str">
        <f>IFERROR(AB124*Intern!H$2,"")</f>
        <v/>
      </c>
      <c r="AD124" s="167"/>
      <c r="AE124" s="170"/>
      <c r="AF124" s="164"/>
      <c r="AG124" s="151" t="str">
        <f>IFERROR(VLOOKUP(AD124,Mobilität!A:I,7,FALSE),"")</f>
        <v/>
      </c>
      <c r="AH124" s="151" t="str">
        <f t="shared" si="40"/>
        <v/>
      </c>
      <c r="AI124" s="220" t="str">
        <f>IFERROR(AH124*Intern!H$2,"")</f>
        <v/>
      </c>
      <c r="AJ124" s="171"/>
      <c r="AK124" s="219">
        <f t="shared" si="41"/>
        <v>0</v>
      </c>
      <c r="AL124" s="206"/>
      <c r="AM124" s="151" t="str">
        <f>IFERROR(VLOOKUP(AJ124,Mobilität!A:I,7,FALSE),"")</f>
        <v/>
      </c>
      <c r="AN124" s="151" t="str">
        <f t="shared" si="42"/>
        <v/>
      </c>
      <c r="AO124" s="154" t="str">
        <f>IFERROR(AN124*Intern!H$2,"")</f>
        <v/>
      </c>
      <c r="AP124" s="171"/>
      <c r="AQ124" s="151">
        <f t="shared" si="43"/>
        <v>0</v>
      </c>
      <c r="AR124" s="209"/>
      <c r="AS124" s="151" t="str">
        <f>IFERROR(VLOOKUP(AP124,Mobilität!A:I,7,FALSE),"")</f>
        <v/>
      </c>
      <c r="AT124" s="151" t="str">
        <f t="shared" si="58"/>
        <v/>
      </c>
      <c r="AU124" s="154" t="str">
        <f>IFERROR(AT124*Intern!H$2,"")</f>
        <v/>
      </c>
      <c r="AV124" s="171"/>
      <c r="AW124" s="151">
        <f t="shared" si="44"/>
        <v>0</v>
      </c>
      <c r="AX124" s="206"/>
      <c r="AY124" s="151" t="str">
        <f>IFERROR(VLOOKUP(AV124,Mobilität!A:O,7,FALSE),"")</f>
        <v/>
      </c>
      <c r="AZ124" s="151" t="str">
        <f t="shared" si="45"/>
        <v/>
      </c>
      <c r="BA124" s="220" t="str">
        <f>IFERROR(AZ124*Intern!H$2,"")</f>
        <v/>
      </c>
      <c r="BB124" s="338"/>
      <c r="BC124" s="339"/>
      <c r="BD124" s="340"/>
      <c r="BE124" s="222">
        <f t="shared" si="46"/>
        <v>0</v>
      </c>
      <c r="BF124" s="223">
        <f>IFERROR(BE124*Intern!H$2,"")</f>
        <v>0</v>
      </c>
      <c r="BG124" s="210">
        <f t="shared" si="47"/>
        <v>0</v>
      </c>
      <c r="BH124" s="226">
        <f t="shared" si="48"/>
        <v>0</v>
      </c>
      <c r="BI124" s="363"/>
      <c r="BJ124" s="210" t="e">
        <f t="shared" si="49"/>
        <v>#DIV/0!</v>
      </c>
      <c r="BK124" s="227" t="e">
        <f t="shared" si="50"/>
        <v>#DIV/0!</v>
      </c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</row>
    <row r="125" spans="1:128" s="153" customFormat="1">
      <c r="A125" s="164"/>
      <c r="B125" s="165"/>
      <c r="C125" s="165"/>
      <c r="D125" s="149" t="str">
        <f t="shared" si="51"/>
        <v/>
      </c>
      <c r="E125" s="166"/>
      <c r="F125" s="167"/>
      <c r="G125" s="334" t="str">
        <f t="shared" si="52"/>
        <v/>
      </c>
      <c r="H125" s="150" t="str">
        <f>IFERROR(VLOOKUP(F125,'Mahlzeit-Übernachtung'!C:AA,5,FALSE),"")</f>
        <v/>
      </c>
      <c r="I125" s="150" t="str">
        <f t="shared" si="53"/>
        <v/>
      </c>
      <c r="J125" s="221" t="str">
        <f>IFERROR(I125*Intern!H$2,"")</f>
        <v/>
      </c>
      <c r="K125" s="167"/>
      <c r="L125" s="331" t="str">
        <f t="shared" si="54"/>
        <v/>
      </c>
      <c r="M125" s="150" t="str">
        <f>IFERROR(VLOOKUP(K125,'Mahlzeit-Übernachtung'!C:AA,5,FALSE),"")</f>
        <v/>
      </c>
      <c r="N125" s="151" t="str">
        <f t="shared" si="55"/>
        <v/>
      </c>
      <c r="O125" s="221" t="str">
        <f>IFERROR(N125*Intern!H$2,"")</f>
        <v/>
      </c>
      <c r="P125" s="168"/>
      <c r="Q125" s="169"/>
      <c r="R125" s="169"/>
      <c r="S125" s="169"/>
      <c r="T125" s="151" t="str">
        <f t="shared" si="59"/>
        <v>---</v>
      </c>
      <c r="U125" s="331" t="e">
        <f>VLOOKUP(TEXT(T125,"@"),'Mahlzeit-Übernachtung'!A$30:G$111,7,FALSE)</f>
        <v>#N/A</v>
      </c>
      <c r="V125" s="151" t="str">
        <f t="shared" si="56"/>
        <v/>
      </c>
      <c r="W125" s="220" t="str">
        <f>IFERROR(V125*Intern!H$2,"")</f>
        <v/>
      </c>
      <c r="X125" s="167"/>
      <c r="Y125" s="170"/>
      <c r="Z125" s="164"/>
      <c r="AA125" s="151" t="str">
        <f>IFERROR(VLOOKUP(X125,Mobilität!A:I,7,FALSE),"")</f>
        <v/>
      </c>
      <c r="AB125" s="151" t="str">
        <f t="shared" si="57"/>
        <v/>
      </c>
      <c r="AC125" s="220" t="str">
        <f>IFERROR(AB125*Intern!H$2,"")</f>
        <v/>
      </c>
      <c r="AD125" s="167"/>
      <c r="AE125" s="170"/>
      <c r="AF125" s="164"/>
      <c r="AG125" s="151" t="str">
        <f>IFERROR(VLOOKUP(AD125,Mobilität!A:I,7,FALSE),"")</f>
        <v/>
      </c>
      <c r="AH125" s="151" t="str">
        <f t="shared" si="40"/>
        <v/>
      </c>
      <c r="AI125" s="220" t="str">
        <f>IFERROR(AH125*Intern!H$2,"")</f>
        <v/>
      </c>
      <c r="AJ125" s="171"/>
      <c r="AK125" s="219">
        <f t="shared" si="41"/>
        <v>0</v>
      </c>
      <c r="AL125" s="206"/>
      <c r="AM125" s="151" t="str">
        <f>IFERROR(VLOOKUP(AJ125,Mobilität!A:I,7,FALSE),"")</f>
        <v/>
      </c>
      <c r="AN125" s="151" t="str">
        <f t="shared" si="42"/>
        <v/>
      </c>
      <c r="AO125" s="154" t="str">
        <f>IFERROR(AN125*Intern!H$2,"")</f>
        <v/>
      </c>
      <c r="AP125" s="171"/>
      <c r="AQ125" s="151">
        <f t="shared" si="43"/>
        <v>0</v>
      </c>
      <c r="AR125" s="209"/>
      <c r="AS125" s="151" t="str">
        <f>IFERROR(VLOOKUP(AP125,Mobilität!A:I,7,FALSE),"")</f>
        <v/>
      </c>
      <c r="AT125" s="151" t="str">
        <f t="shared" si="58"/>
        <v/>
      </c>
      <c r="AU125" s="154" t="str">
        <f>IFERROR(AT125*Intern!H$2,"")</f>
        <v/>
      </c>
      <c r="AV125" s="171"/>
      <c r="AW125" s="151">
        <f t="shared" si="44"/>
        <v>0</v>
      </c>
      <c r="AX125" s="206"/>
      <c r="AY125" s="151" t="str">
        <f>IFERROR(VLOOKUP(AV125,Mobilität!A:O,7,FALSE),"")</f>
        <v/>
      </c>
      <c r="AZ125" s="151" t="str">
        <f t="shared" si="45"/>
        <v/>
      </c>
      <c r="BA125" s="220" t="str">
        <f>IFERROR(AZ125*Intern!H$2,"")</f>
        <v/>
      </c>
      <c r="BB125" s="338"/>
      <c r="BC125" s="339"/>
      <c r="BD125" s="340"/>
      <c r="BE125" s="222">
        <f t="shared" si="46"/>
        <v>0</v>
      </c>
      <c r="BF125" s="223">
        <f>IFERROR(BE125*Intern!H$2,"")</f>
        <v>0</v>
      </c>
      <c r="BG125" s="210">
        <f t="shared" si="47"/>
        <v>0</v>
      </c>
      <c r="BH125" s="226">
        <f t="shared" si="48"/>
        <v>0</v>
      </c>
      <c r="BI125" s="363"/>
      <c r="BJ125" s="210" t="e">
        <f t="shared" si="49"/>
        <v>#DIV/0!</v>
      </c>
      <c r="BK125" s="227" t="e">
        <f t="shared" si="50"/>
        <v>#DIV/0!</v>
      </c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</row>
    <row r="126" spans="1:128" s="153" customFormat="1">
      <c r="A126" s="164"/>
      <c r="B126" s="165"/>
      <c r="C126" s="165"/>
      <c r="D126" s="149" t="str">
        <f t="shared" si="51"/>
        <v/>
      </c>
      <c r="E126" s="166"/>
      <c r="F126" s="167"/>
      <c r="G126" s="334" t="str">
        <f t="shared" si="52"/>
        <v/>
      </c>
      <c r="H126" s="150" t="str">
        <f>IFERROR(VLOOKUP(F126,'Mahlzeit-Übernachtung'!C:AA,5,FALSE),"")</f>
        <v/>
      </c>
      <c r="I126" s="150" t="str">
        <f t="shared" si="53"/>
        <v/>
      </c>
      <c r="J126" s="221" t="str">
        <f>IFERROR(I126*Intern!H$2,"")</f>
        <v/>
      </c>
      <c r="K126" s="167"/>
      <c r="L126" s="331" t="str">
        <f t="shared" si="54"/>
        <v/>
      </c>
      <c r="M126" s="150" t="str">
        <f>IFERROR(VLOOKUP(K126,'Mahlzeit-Übernachtung'!C:AA,5,FALSE),"")</f>
        <v/>
      </c>
      <c r="N126" s="151" t="str">
        <f t="shared" si="55"/>
        <v/>
      </c>
      <c r="O126" s="221" t="str">
        <f>IFERROR(N126*Intern!H$2,"")</f>
        <v/>
      </c>
      <c r="P126" s="168"/>
      <c r="Q126" s="169"/>
      <c r="R126" s="169"/>
      <c r="S126" s="169"/>
      <c r="T126" s="151" t="str">
        <f t="shared" si="59"/>
        <v>---</v>
      </c>
      <c r="U126" s="331" t="e">
        <f>VLOOKUP(TEXT(T126,"@"),'Mahlzeit-Übernachtung'!A$30:G$111,7,FALSE)</f>
        <v>#N/A</v>
      </c>
      <c r="V126" s="151" t="str">
        <f t="shared" si="56"/>
        <v/>
      </c>
      <c r="W126" s="220" t="str">
        <f>IFERROR(V126*Intern!H$2,"")</f>
        <v/>
      </c>
      <c r="X126" s="167"/>
      <c r="Y126" s="170"/>
      <c r="Z126" s="164"/>
      <c r="AA126" s="151" t="str">
        <f>IFERROR(VLOOKUP(X126,Mobilität!A:I,7,FALSE),"")</f>
        <v/>
      </c>
      <c r="AB126" s="151" t="str">
        <f t="shared" si="57"/>
        <v/>
      </c>
      <c r="AC126" s="220" t="str">
        <f>IFERROR(AB126*Intern!H$2,"")</f>
        <v/>
      </c>
      <c r="AD126" s="167"/>
      <c r="AE126" s="170"/>
      <c r="AF126" s="164"/>
      <c r="AG126" s="151" t="str">
        <f>IFERROR(VLOOKUP(AD126,Mobilität!A:I,7,FALSE),"")</f>
        <v/>
      </c>
      <c r="AH126" s="151" t="str">
        <f t="shared" si="40"/>
        <v/>
      </c>
      <c r="AI126" s="220" t="str">
        <f>IFERROR(AH126*Intern!H$2,"")</f>
        <v/>
      </c>
      <c r="AJ126" s="171"/>
      <c r="AK126" s="219">
        <f t="shared" si="41"/>
        <v>0</v>
      </c>
      <c r="AL126" s="206"/>
      <c r="AM126" s="151" t="str">
        <f>IFERROR(VLOOKUP(AJ126,Mobilität!A:I,7,FALSE),"")</f>
        <v/>
      </c>
      <c r="AN126" s="151" t="str">
        <f t="shared" si="42"/>
        <v/>
      </c>
      <c r="AO126" s="154" t="str">
        <f>IFERROR(AN126*Intern!H$2,"")</f>
        <v/>
      </c>
      <c r="AP126" s="171"/>
      <c r="AQ126" s="151">
        <f t="shared" si="43"/>
        <v>0</v>
      </c>
      <c r="AR126" s="209"/>
      <c r="AS126" s="151" t="str">
        <f>IFERROR(VLOOKUP(AP126,Mobilität!A:I,7,FALSE),"")</f>
        <v/>
      </c>
      <c r="AT126" s="151" t="str">
        <f t="shared" si="58"/>
        <v/>
      </c>
      <c r="AU126" s="154" t="str">
        <f>IFERROR(AT126*Intern!H$2,"")</f>
        <v/>
      </c>
      <c r="AV126" s="171"/>
      <c r="AW126" s="151">
        <f t="shared" si="44"/>
        <v>0</v>
      </c>
      <c r="AX126" s="206"/>
      <c r="AY126" s="151" t="str">
        <f>IFERROR(VLOOKUP(AV126,Mobilität!A:O,7,FALSE),"")</f>
        <v/>
      </c>
      <c r="AZ126" s="151" t="str">
        <f t="shared" si="45"/>
        <v/>
      </c>
      <c r="BA126" s="220" t="str">
        <f>IFERROR(AZ126*Intern!H$2,"")</f>
        <v/>
      </c>
      <c r="BB126" s="338"/>
      <c r="BC126" s="339"/>
      <c r="BD126" s="340"/>
      <c r="BE126" s="222">
        <f t="shared" si="46"/>
        <v>0</v>
      </c>
      <c r="BF126" s="223">
        <f>IFERROR(BE126*Intern!H$2,"")</f>
        <v>0</v>
      </c>
      <c r="BG126" s="210">
        <f t="shared" si="47"/>
        <v>0</v>
      </c>
      <c r="BH126" s="226">
        <f t="shared" si="48"/>
        <v>0</v>
      </c>
      <c r="BI126" s="363"/>
      <c r="BJ126" s="210" t="e">
        <f t="shared" si="49"/>
        <v>#DIV/0!</v>
      </c>
      <c r="BK126" s="227" t="e">
        <f t="shared" si="50"/>
        <v>#DIV/0!</v>
      </c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</row>
    <row r="127" spans="1:128" s="153" customFormat="1">
      <c r="A127" s="164"/>
      <c r="B127" s="165"/>
      <c r="C127" s="165"/>
      <c r="D127" s="149" t="str">
        <f t="shared" si="51"/>
        <v/>
      </c>
      <c r="E127" s="166"/>
      <c r="F127" s="167"/>
      <c r="G127" s="334" t="str">
        <f t="shared" si="52"/>
        <v/>
      </c>
      <c r="H127" s="150" t="str">
        <f>IFERROR(VLOOKUP(F127,'Mahlzeit-Übernachtung'!C:AA,5,FALSE),"")</f>
        <v/>
      </c>
      <c r="I127" s="150" t="str">
        <f t="shared" si="53"/>
        <v/>
      </c>
      <c r="J127" s="221" t="str">
        <f>IFERROR(I127*Intern!H$2,"")</f>
        <v/>
      </c>
      <c r="K127" s="167"/>
      <c r="L127" s="331" t="str">
        <f t="shared" si="54"/>
        <v/>
      </c>
      <c r="M127" s="150" t="str">
        <f>IFERROR(VLOOKUP(K127,'Mahlzeit-Übernachtung'!C:AA,5,FALSE),"")</f>
        <v/>
      </c>
      <c r="N127" s="151" t="str">
        <f t="shared" si="55"/>
        <v/>
      </c>
      <c r="O127" s="221" t="str">
        <f>IFERROR(N127*Intern!H$2,"")</f>
        <v/>
      </c>
      <c r="P127" s="168"/>
      <c r="Q127" s="169"/>
      <c r="R127" s="169"/>
      <c r="S127" s="169"/>
      <c r="T127" s="151" t="str">
        <f t="shared" si="59"/>
        <v>---</v>
      </c>
      <c r="U127" s="331" t="e">
        <f>VLOOKUP(TEXT(T127,"@"),'Mahlzeit-Übernachtung'!A$30:G$111,7,FALSE)</f>
        <v>#N/A</v>
      </c>
      <c r="V127" s="151" t="str">
        <f t="shared" si="56"/>
        <v/>
      </c>
      <c r="W127" s="220" t="str">
        <f>IFERROR(V127*Intern!H$2,"")</f>
        <v/>
      </c>
      <c r="X127" s="167"/>
      <c r="Y127" s="170"/>
      <c r="Z127" s="164"/>
      <c r="AA127" s="151" t="str">
        <f>IFERROR(VLOOKUP(X127,Mobilität!A:I,7,FALSE),"")</f>
        <v/>
      </c>
      <c r="AB127" s="151" t="str">
        <f t="shared" si="57"/>
        <v/>
      </c>
      <c r="AC127" s="220" t="str">
        <f>IFERROR(AB127*Intern!H$2,"")</f>
        <v/>
      </c>
      <c r="AD127" s="167"/>
      <c r="AE127" s="170"/>
      <c r="AF127" s="164"/>
      <c r="AG127" s="151" t="str">
        <f>IFERROR(VLOOKUP(AD127,Mobilität!A:I,7,FALSE),"")</f>
        <v/>
      </c>
      <c r="AH127" s="151" t="str">
        <f t="shared" si="40"/>
        <v/>
      </c>
      <c r="AI127" s="220" t="str">
        <f>IFERROR(AH127*Intern!H$2,"")</f>
        <v/>
      </c>
      <c r="AJ127" s="171"/>
      <c r="AK127" s="219">
        <f t="shared" si="41"/>
        <v>0</v>
      </c>
      <c r="AL127" s="206"/>
      <c r="AM127" s="151" t="str">
        <f>IFERROR(VLOOKUP(AJ127,Mobilität!A:I,7,FALSE),"")</f>
        <v/>
      </c>
      <c r="AN127" s="151" t="str">
        <f t="shared" si="42"/>
        <v/>
      </c>
      <c r="AO127" s="154" t="str">
        <f>IFERROR(AN127*Intern!H$2,"")</f>
        <v/>
      </c>
      <c r="AP127" s="171"/>
      <c r="AQ127" s="151">
        <f t="shared" si="43"/>
        <v>0</v>
      </c>
      <c r="AR127" s="209"/>
      <c r="AS127" s="151" t="str">
        <f>IFERROR(VLOOKUP(AP127,Mobilität!A:I,7,FALSE),"")</f>
        <v/>
      </c>
      <c r="AT127" s="151" t="str">
        <f t="shared" si="58"/>
        <v/>
      </c>
      <c r="AU127" s="154" t="str">
        <f>IFERROR(AT127*Intern!H$2,"")</f>
        <v/>
      </c>
      <c r="AV127" s="171"/>
      <c r="AW127" s="151">
        <f t="shared" si="44"/>
        <v>0</v>
      </c>
      <c r="AX127" s="206"/>
      <c r="AY127" s="151" t="str">
        <f>IFERROR(VLOOKUP(AV127,Mobilität!A:O,7,FALSE),"")</f>
        <v/>
      </c>
      <c r="AZ127" s="151" t="str">
        <f t="shared" si="45"/>
        <v/>
      </c>
      <c r="BA127" s="220" t="str">
        <f>IFERROR(AZ127*Intern!H$2,"")</f>
        <v/>
      </c>
      <c r="BB127" s="338"/>
      <c r="BC127" s="339"/>
      <c r="BD127" s="340"/>
      <c r="BE127" s="222">
        <f t="shared" si="46"/>
        <v>0</v>
      </c>
      <c r="BF127" s="223">
        <f>IFERROR(BE127*Intern!H$2,"")</f>
        <v>0</v>
      </c>
      <c r="BG127" s="210">
        <f t="shared" si="47"/>
        <v>0</v>
      </c>
      <c r="BH127" s="226">
        <f t="shared" si="48"/>
        <v>0</v>
      </c>
      <c r="BI127" s="363"/>
      <c r="BJ127" s="210" t="e">
        <f t="shared" si="49"/>
        <v>#DIV/0!</v>
      </c>
      <c r="BK127" s="227" t="e">
        <f t="shared" si="50"/>
        <v>#DIV/0!</v>
      </c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</row>
    <row r="128" spans="1:128" s="153" customFormat="1">
      <c r="A128" s="164"/>
      <c r="B128" s="165"/>
      <c r="C128" s="165"/>
      <c r="D128" s="149" t="str">
        <f t="shared" si="51"/>
        <v/>
      </c>
      <c r="E128" s="166"/>
      <c r="F128" s="167"/>
      <c r="G128" s="334" t="str">
        <f t="shared" si="52"/>
        <v/>
      </c>
      <c r="H128" s="150" t="str">
        <f>IFERROR(VLOOKUP(F128,'Mahlzeit-Übernachtung'!C:AA,5,FALSE),"")</f>
        <v/>
      </c>
      <c r="I128" s="150" t="str">
        <f t="shared" si="53"/>
        <v/>
      </c>
      <c r="J128" s="221" t="str">
        <f>IFERROR(I128*Intern!H$2,"")</f>
        <v/>
      </c>
      <c r="K128" s="167"/>
      <c r="L128" s="331" t="str">
        <f t="shared" si="54"/>
        <v/>
      </c>
      <c r="M128" s="150" t="str">
        <f>IFERROR(VLOOKUP(K128,'Mahlzeit-Übernachtung'!C:AA,5,FALSE),"")</f>
        <v/>
      </c>
      <c r="N128" s="151" t="str">
        <f t="shared" si="55"/>
        <v/>
      </c>
      <c r="O128" s="221" t="str">
        <f>IFERROR(N128*Intern!H$2,"")</f>
        <v/>
      </c>
      <c r="P128" s="168"/>
      <c r="Q128" s="169"/>
      <c r="R128" s="169"/>
      <c r="S128" s="169"/>
      <c r="T128" s="151" t="str">
        <f t="shared" si="59"/>
        <v>---</v>
      </c>
      <c r="U128" s="331" t="e">
        <f>VLOOKUP(TEXT(T128,"@"),'Mahlzeit-Übernachtung'!A$30:G$111,7,FALSE)</f>
        <v>#N/A</v>
      </c>
      <c r="V128" s="151" t="str">
        <f t="shared" si="56"/>
        <v/>
      </c>
      <c r="W128" s="220" t="str">
        <f>IFERROR(V128*Intern!H$2,"")</f>
        <v/>
      </c>
      <c r="X128" s="167"/>
      <c r="Y128" s="170"/>
      <c r="Z128" s="164"/>
      <c r="AA128" s="151" t="str">
        <f>IFERROR(VLOOKUP(X128,Mobilität!A:I,7,FALSE),"")</f>
        <v/>
      </c>
      <c r="AB128" s="151" t="str">
        <f t="shared" si="57"/>
        <v/>
      </c>
      <c r="AC128" s="220" t="str">
        <f>IFERROR(AB128*Intern!H$2,"")</f>
        <v/>
      </c>
      <c r="AD128" s="167"/>
      <c r="AE128" s="170"/>
      <c r="AF128" s="164"/>
      <c r="AG128" s="151" t="str">
        <f>IFERROR(VLOOKUP(AD128,Mobilität!A:I,7,FALSE),"")</f>
        <v/>
      </c>
      <c r="AH128" s="151" t="str">
        <f t="shared" si="40"/>
        <v/>
      </c>
      <c r="AI128" s="220" t="str">
        <f>IFERROR(AH128*Intern!H$2,"")</f>
        <v/>
      </c>
      <c r="AJ128" s="171"/>
      <c r="AK128" s="219">
        <f t="shared" si="41"/>
        <v>0</v>
      </c>
      <c r="AL128" s="206"/>
      <c r="AM128" s="151" t="str">
        <f>IFERROR(VLOOKUP(AJ128,Mobilität!A:I,7,FALSE),"")</f>
        <v/>
      </c>
      <c r="AN128" s="151" t="str">
        <f t="shared" si="42"/>
        <v/>
      </c>
      <c r="AO128" s="154" t="str">
        <f>IFERROR(AN128*Intern!H$2,"")</f>
        <v/>
      </c>
      <c r="AP128" s="171"/>
      <c r="AQ128" s="151">
        <f t="shared" si="43"/>
        <v>0</v>
      </c>
      <c r="AR128" s="209"/>
      <c r="AS128" s="151" t="str">
        <f>IFERROR(VLOOKUP(AP128,Mobilität!A:I,7,FALSE),"")</f>
        <v/>
      </c>
      <c r="AT128" s="151" t="str">
        <f t="shared" si="58"/>
        <v/>
      </c>
      <c r="AU128" s="154" t="str">
        <f>IFERROR(AT128*Intern!H$2,"")</f>
        <v/>
      </c>
      <c r="AV128" s="171"/>
      <c r="AW128" s="151">
        <f t="shared" si="44"/>
        <v>0</v>
      </c>
      <c r="AX128" s="206"/>
      <c r="AY128" s="151" t="str">
        <f>IFERROR(VLOOKUP(AV128,Mobilität!A:O,7,FALSE),"")</f>
        <v/>
      </c>
      <c r="AZ128" s="151" t="str">
        <f t="shared" si="45"/>
        <v/>
      </c>
      <c r="BA128" s="220" t="str">
        <f>IFERROR(AZ128*Intern!H$2,"")</f>
        <v/>
      </c>
      <c r="BB128" s="338"/>
      <c r="BC128" s="339"/>
      <c r="BD128" s="340"/>
      <c r="BE128" s="222">
        <f t="shared" si="46"/>
        <v>0</v>
      </c>
      <c r="BF128" s="223">
        <f>IFERROR(BE128*Intern!H$2,"")</f>
        <v>0</v>
      </c>
      <c r="BG128" s="210">
        <f t="shared" si="47"/>
        <v>0</v>
      </c>
      <c r="BH128" s="226">
        <f t="shared" si="48"/>
        <v>0</v>
      </c>
      <c r="BI128" s="363"/>
      <c r="BJ128" s="210" t="e">
        <f t="shared" si="49"/>
        <v>#DIV/0!</v>
      </c>
      <c r="BK128" s="227" t="e">
        <f t="shared" si="50"/>
        <v>#DIV/0!</v>
      </c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</row>
    <row r="129" spans="1:128" s="153" customFormat="1">
      <c r="A129" s="164"/>
      <c r="B129" s="165"/>
      <c r="C129" s="165"/>
      <c r="D129" s="149" t="str">
        <f t="shared" si="51"/>
        <v/>
      </c>
      <c r="E129" s="166"/>
      <c r="F129" s="167"/>
      <c r="G129" s="334" t="str">
        <f t="shared" si="52"/>
        <v/>
      </c>
      <c r="H129" s="150" t="str">
        <f>IFERROR(VLOOKUP(F129,'Mahlzeit-Übernachtung'!C:AA,5,FALSE),"")</f>
        <v/>
      </c>
      <c r="I129" s="150" t="str">
        <f t="shared" si="53"/>
        <v/>
      </c>
      <c r="J129" s="221" t="str">
        <f>IFERROR(I129*Intern!H$2,"")</f>
        <v/>
      </c>
      <c r="K129" s="167"/>
      <c r="L129" s="331" t="str">
        <f t="shared" si="54"/>
        <v/>
      </c>
      <c r="M129" s="150" t="str">
        <f>IFERROR(VLOOKUP(K129,'Mahlzeit-Übernachtung'!C:AA,5,FALSE),"")</f>
        <v/>
      </c>
      <c r="N129" s="151" t="str">
        <f t="shared" si="55"/>
        <v/>
      </c>
      <c r="O129" s="221" t="str">
        <f>IFERROR(N129*Intern!H$2,"")</f>
        <v/>
      </c>
      <c r="P129" s="168"/>
      <c r="Q129" s="169"/>
      <c r="R129" s="169"/>
      <c r="S129" s="169"/>
      <c r="T129" s="151" t="str">
        <f t="shared" si="59"/>
        <v>---</v>
      </c>
      <c r="U129" s="331" t="e">
        <f>VLOOKUP(TEXT(T129,"@"),'Mahlzeit-Übernachtung'!A$30:G$111,7,FALSE)</f>
        <v>#N/A</v>
      </c>
      <c r="V129" s="151" t="str">
        <f t="shared" si="56"/>
        <v/>
      </c>
      <c r="W129" s="220" t="str">
        <f>IFERROR(V129*Intern!H$2,"")</f>
        <v/>
      </c>
      <c r="X129" s="167"/>
      <c r="Y129" s="170"/>
      <c r="Z129" s="164"/>
      <c r="AA129" s="151" t="str">
        <f>IFERROR(VLOOKUP(X129,Mobilität!A:I,7,FALSE),"")</f>
        <v/>
      </c>
      <c r="AB129" s="151" t="str">
        <f t="shared" si="57"/>
        <v/>
      </c>
      <c r="AC129" s="220" t="str">
        <f>IFERROR(AB129*Intern!H$2,"")</f>
        <v/>
      </c>
      <c r="AD129" s="167"/>
      <c r="AE129" s="170"/>
      <c r="AF129" s="164"/>
      <c r="AG129" s="151" t="str">
        <f>IFERROR(VLOOKUP(AD129,Mobilität!A:I,7,FALSE),"")</f>
        <v/>
      </c>
      <c r="AH129" s="151" t="str">
        <f t="shared" si="40"/>
        <v/>
      </c>
      <c r="AI129" s="220" t="str">
        <f>IFERROR(AH129*Intern!H$2,"")</f>
        <v/>
      </c>
      <c r="AJ129" s="171"/>
      <c r="AK129" s="219">
        <f t="shared" si="41"/>
        <v>0</v>
      </c>
      <c r="AL129" s="206"/>
      <c r="AM129" s="151" t="str">
        <f>IFERROR(VLOOKUP(AJ129,Mobilität!A:I,7,FALSE),"")</f>
        <v/>
      </c>
      <c r="AN129" s="151" t="str">
        <f t="shared" si="42"/>
        <v/>
      </c>
      <c r="AO129" s="154" t="str">
        <f>IFERROR(AN129*Intern!H$2,"")</f>
        <v/>
      </c>
      <c r="AP129" s="171"/>
      <c r="AQ129" s="151">
        <f t="shared" si="43"/>
        <v>0</v>
      </c>
      <c r="AR129" s="209"/>
      <c r="AS129" s="151" t="str">
        <f>IFERROR(VLOOKUP(AP129,Mobilität!A:I,7,FALSE),"")</f>
        <v/>
      </c>
      <c r="AT129" s="151" t="str">
        <f t="shared" si="58"/>
        <v/>
      </c>
      <c r="AU129" s="154" t="str">
        <f>IFERROR(AT129*Intern!H$2,"")</f>
        <v/>
      </c>
      <c r="AV129" s="171"/>
      <c r="AW129" s="151">
        <f t="shared" si="44"/>
        <v>0</v>
      </c>
      <c r="AX129" s="206"/>
      <c r="AY129" s="151" t="str">
        <f>IFERROR(VLOOKUP(AV129,Mobilität!A:O,7,FALSE),"")</f>
        <v/>
      </c>
      <c r="AZ129" s="151" t="str">
        <f t="shared" si="45"/>
        <v/>
      </c>
      <c r="BA129" s="220" t="str">
        <f>IFERROR(AZ129*Intern!H$2,"")</f>
        <v/>
      </c>
      <c r="BB129" s="338"/>
      <c r="BC129" s="339"/>
      <c r="BD129" s="340"/>
      <c r="BE129" s="222">
        <f t="shared" si="46"/>
        <v>0</v>
      </c>
      <c r="BF129" s="223">
        <f>IFERROR(BE129*Intern!H$2,"")</f>
        <v>0</v>
      </c>
      <c r="BG129" s="210">
        <f t="shared" si="47"/>
        <v>0</v>
      </c>
      <c r="BH129" s="226">
        <f t="shared" si="48"/>
        <v>0</v>
      </c>
      <c r="BI129" s="363"/>
      <c r="BJ129" s="210" t="e">
        <f t="shared" si="49"/>
        <v>#DIV/0!</v>
      </c>
      <c r="BK129" s="227" t="e">
        <f t="shared" si="50"/>
        <v>#DIV/0!</v>
      </c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</row>
    <row r="130" spans="1:128" s="153" customFormat="1">
      <c r="A130" s="164"/>
      <c r="B130" s="165"/>
      <c r="C130" s="165"/>
      <c r="D130" s="149" t="str">
        <f t="shared" si="51"/>
        <v/>
      </c>
      <c r="E130" s="166"/>
      <c r="F130" s="167"/>
      <c r="G130" s="334" t="str">
        <f t="shared" si="52"/>
        <v/>
      </c>
      <c r="H130" s="150" t="str">
        <f>IFERROR(VLOOKUP(F130,'Mahlzeit-Übernachtung'!C:AA,5,FALSE),"")</f>
        <v/>
      </c>
      <c r="I130" s="150" t="str">
        <f t="shared" si="53"/>
        <v/>
      </c>
      <c r="J130" s="221" t="str">
        <f>IFERROR(I130*Intern!H$2,"")</f>
        <v/>
      </c>
      <c r="K130" s="167"/>
      <c r="L130" s="331" t="str">
        <f t="shared" si="54"/>
        <v/>
      </c>
      <c r="M130" s="150" t="str">
        <f>IFERROR(VLOOKUP(K130,'Mahlzeit-Übernachtung'!C:AA,5,FALSE),"")</f>
        <v/>
      </c>
      <c r="N130" s="151" t="str">
        <f t="shared" si="55"/>
        <v/>
      </c>
      <c r="O130" s="221" t="str">
        <f>IFERROR(N130*Intern!H$2,"")</f>
        <v/>
      </c>
      <c r="P130" s="168"/>
      <c r="Q130" s="169"/>
      <c r="R130" s="169"/>
      <c r="S130" s="169"/>
      <c r="T130" s="151" t="str">
        <f t="shared" si="59"/>
        <v>---</v>
      </c>
      <c r="U130" s="331" t="e">
        <f>VLOOKUP(TEXT(T130,"@"),'Mahlzeit-Übernachtung'!A$30:G$111,7,FALSE)</f>
        <v>#N/A</v>
      </c>
      <c r="V130" s="151" t="str">
        <f t="shared" si="56"/>
        <v/>
      </c>
      <c r="W130" s="220" t="str">
        <f>IFERROR(V130*Intern!H$2,"")</f>
        <v/>
      </c>
      <c r="X130" s="167"/>
      <c r="Y130" s="170"/>
      <c r="Z130" s="164"/>
      <c r="AA130" s="151" t="str">
        <f>IFERROR(VLOOKUP(X130,Mobilität!A:I,7,FALSE),"")</f>
        <v/>
      </c>
      <c r="AB130" s="151" t="str">
        <f t="shared" si="57"/>
        <v/>
      </c>
      <c r="AC130" s="220" t="str">
        <f>IFERROR(AB130*Intern!H$2,"")</f>
        <v/>
      </c>
      <c r="AD130" s="167"/>
      <c r="AE130" s="170"/>
      <c r="AF130" s="164"/>
      <c r="AG130" s="151" t="str">
        <f>IFERROR(VLOOKUP(AD130,Mobilität!A:I,7,FALSE),"")</f>
        <v/>
      </c>
      <c r="AH130" s="151" t="str">
        <f t="shared" si="40"/>
        <v/>
      </c>
      <c r="AI130" s="220" t="str">
        <f>IFERROR(AH130*Intern!H$2,"")</f>
        <v/>
      </c>
      <c r="AJ130" s="171"/>
      <c r="AK130" s="219">
        <f t="shared" si="41"/>
        <v>0</v>
      </c>
      <c r="AL130" s="206"/>
      <c r="AM130" s="151" t="str">
        <f>IFERROR(VLOOKUP(AJ130,Mobilität!A:I,7,FALSE),"")</f>
        <v/>
      </c>
      <c r="AN130" s="151" t="str">
        <f t="shared" si="42"/>
        <v/>
      </c>
      <c r="AO130" s="154" t="str">
        <f>IFERROR(AN130*Intern!H$2,"")</f>
        <v/>
      </c>
      <c r="AP130" s="171"/>
      <c r="AQ130" s="151">
        <f t="shared" si="43"/>
        <v>0</v>
      </c>
      <c r="AR130" s="209"/>
      <c r="AS130" s="151" t="str">
        <f>IFERROR(VLOOKUP(AP130,Mobilität!A:I,7,FALSE),"")</f>
        <v/>
      </c>
      <c r="AT130" s="151" t="str">
        <f t="shared" si="58"/>
        <v/>
      </c>
      <c r="AU130" s="154" t="str">
        <f>IFERROR(AT130*Intern!H$2,"")</f>
        <v/>
      </c>
      <c r="AV130" s="171"/>
      <c r="AW130" s="151">
        <f t="shared" si="44"/>
        <v>0</v>
      </c>
      <c r="AX130" s="206"/>
      <c r="AY130" s="151" t="str">
        <f>IFERROR(VLOOKUP(AV130,Mobilität!A:O,7,FALSE),"")</f>
        <v/>
      </c>
      <c r="AZ130" s="151" t="str">
        <f t="shared" si="45"/>
        <v/>
      </c>
      <c r="BA130" s="220" t="str">
        <f>IFERROR(AZ130*Intern!H$2,"")</f>
        <v/>
      </c>
      <c r="BB130" s="338"/>
      <c r="BC130" s="339"/>
      <c r="BD130" s="340"/>
      <c r="BE130" s="222">
        <f t="shared" si="46"/>
        <v>0</v>
      </c>
      <c r="BF130" s="223">
        <f>IFERROR(BE130*Intern!H$2,"")</f>
        <v>0</v>
      </c>
      <c r="BG130" s="210">
        <f t="shared" si="47"/>
        <v>0</v>
      </c>
      <c r="BH130" s="226">
        <f t="shared" si="48"/>
        <v>0</v>
      </c>
      <c r="BI130" s="363"/>
      <c r="BJ130" s="210" t="e">
        <f t="shared" si="49"/>
        <v>#DIV/0!</v>
      </c>
      <c r="BK130" s="227" t="e">
        <f t="shared" si="50"/>
        <v>#DIV/0!</v>
      </c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</row>
    <row r="131" spans="1:128" s="153" customFormat="1">
      <c r="A131" s="164"/>
      <c r="B131" s="165"/>
      <c r="C131" s="165"/>
      <c r="D131" s="149" t="str">
        <f t="shared" si="51"/>
        <v/>
      </c>
      <c r="E131" s="166"/>
      <c r="F131" s="167"/>
      <c r="G131" s="334" t="str">
        <f t="shared" si="52"/>
        <v/>
      </c>
      <c r="H131" s="150" t="str">
        <f>IFERROR(VLOOKUP(F131,'Mahlzeit-Übernachtung'!C:AA,5,FALSE),"")</f>
        <v/>
      </c>
      <c r="I131" s="150" t="str">
        <f t="shared" si="53"/>
        <v/>
      </c>
      <c r="J131" s="221" t="str">
        <f>IFERROR(I131*Intern!H$2,"")</f>
        <v/>
      </c>
      <c r="K131" s="167"/>
      <c r="L131" s="331" t="str">
        <f t="shared" si="54"/>
        <v/>
      </c>
      <c r="M131" s="150" t="str">
        <f>IFERROR(VLOOKUP(K131,'Mahlzeit-Übernachtung'!C:AA,5,FALSE),"")</f>
        <v/>
      </c>
      <c r="N131" s="151" t="str">
        <f t="shared" si="55"/>
        <v/>
      </c>
      <c r="O131" s="221" t="str">
        <f>IFERROR(N131*Intern!H$2,"")</f>
        <v/>
      </c>
      <c r="P131" s="168"/>
      <c r="Q131" s="169"/>
      <c r="R131" s="169"/>
      <c r="S131" s="169"/>
      <c r="T131" s="151" t="str">
        <f t="shared" si="59"/>
        <v>---</v>
      </c>
      <c r="U131" s="331" t="e">
        <f>VLOOKUP(TEXT(T131,"@"),'Mahlzeit-Übernachtung'!A$30:G$111,7,FALSE)</f>
        <v>#N/A</v>
      </c>
      <c r="V131" s="151" t="str">
        <f t="shared" si="56"/>
        <v/>
      </c>
      <c r="W131" s="220" t="str">
        <f>IFERROR(V131*Intern!H$2,"")</f>
        <v/>
      </c>
      <c r="X131" s="167"/>
      <c r="Y131" s="170"/>
      <c r="Z131" s="164"/>
      <c r="AA131" s="151" t="str">
        <f>IFERROR(VLOOKUP(X131,Mobilität!A:I,7,FALSE),"")</f>
        <v/>
      </c>
      <c r="AB131" s="151" t="str">
        <f t="shared" si="57"/>
        <v/>
      </c>
      <c r="AC131" s="220" t="str">
        <f>IFERROR(AB131*Intern!H$2,"")</f>
        <v/>
      </c>
      <c r="AD131" s="167"/>
      <c r="AE131" s="170"/>
      <c r="AF131" s="164"/>
      <c r="AG131" s="151" t="str">
        <f>IFERROR(VLOOKUP(AD131,Mobilität!A:I,7,FALSE),"")</f>
        <v/>
      </c>
      <c r="AH131" s="151" t="str">
        <f t="shared" si="40"/>
        <v/>
      </c>
      <c r="AI131" s="220" t="str">
        <f>IFERROR(AH131*Intern!H$2,"")</f>
        <v/>
      </c>
      <c r="AJ131" s="171"/>
      <c r="AK131" s="219">
        <f t="shared" si="41"/>
        <v>0</v>
      </c>
      <c r="AL131" s="206"/>
      <c r="AM131" s="151" t="str">
        <f>IFERROR(VLOOKUP(AJ131,Mobilität!A:I,7,FALSE),"")</f>
        <v/>
      </c>
      <c r="AN131" s="151" t="str">
        <f t="shared" si="42"/>
        <v/>
      </c>
      <c r="AO131" s="154" t="str">
        <f>IFERROR(AN131*Intern!H$2,"")</f>
        <v/>
      </c>
      <c r="AP131" s="171"/>
      <c r="AQ131" s="151">
        <f t="shared" si="43"/>
        <v>0</v>
      </c>
      <c r="AR131" s="209"/>
      <c r="AS131" s="151" t="str">
        <f>IFERROR(VLOOKUP(AP131,Mobilität!A:I,7,FALSE),"")</f>
        <v/>
      </c>
      <c r="AT131" s="151" t="str">
        <f t="shared" si="58"/>
        <v/>
      </c>
      <c r="AU131" s="154" t="str">
        <f>IFERROR(AT131*Intern!H$2,"")</f>
        <v/>
      </c>
      <c r="AV131" s="171"/>
      <c r="AW131" s="151">
        <f t="shared" si="44"/>
        <v>0</v>
      </c>
      <c r="AX131" s="206"/>
      <c r="AY131" s="151" t="str">
        <f>IFERROR(VLOOKUP(AV131,Mobilität!A:O,7,FALSE),"")</f>
        <v/>
      </c>
      <c r="AZ131" s="151" t="str">
        <f t="shared" si="45"/>
        <v/>
      </c>
      <c r="BA131" s="220" t="str">
        <f>IFERROR(AZ131*Intern!H$2,"")</f>
        <v/>
      </c>
      <c r="BB131" s="338"/>
      <c r="BC131" s="339"/>
      <c r="BD131" s="340"/>
      <c r="BE131" s="222">
        <f t="shared" si="46"/>
        <v>0</v>
      </c>
      <c r="BF131" s="223">
        <f>IFERROR(BE131*Intern!H$2,"")</f>
        <v>0</v>
      </c>
      <c r="BG131" s="210">
        <f t="shared" si="47"/>
        <v>0</v>
      </c>
      <c r="BH131" s="226">
        <f t="shared" si="48"/>
        <v>0</v>
      </c>
      <c r="BI131" s="363"/>
      <c r="BJ131" s="210" t="e">
        <f t="shared" si="49"/>
        <v>#DIV/0!</v>
      </c>
      <c r="BK131" s="227" t="e">
        <f t="shared" si="50"/>
        <v>#DIV/0!</v>
      </c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</row>
    <row r="132" spans="1:128" s="153" customFormat="1">
      <c r="A132" s="164"/>
      <c r="B132" s="165"/>
      <c r="C132" s="165"/>
      <c r="D132" s="149" t="str">
        <f t="shared" si="51"/>
        <v/>
      </c>
      <c r="E132" s="166"/>
      <c r="F132" s="167"/>
      <c r="G132" s="334" t="str">
        <f t="shared" si="52"/>
        <v/>
      </c>
      <c r="H132" s="150" t="str">
        <f>IFERROR(VLOOKUP(F132,'Mahlzeit-Übernachtung'!C:AA,5,FALSE),"")</f>
        <v/>
      </c>
      <c r="I132" s="150" t="str">
        <f t="shared" si="53"/>
        <v/>
      </c>
      <c r="J132" s="221" t="str">
        <f>IFERROR(I132*Intern!H$2,"")</f>
        <v/>
      </c>
      <c r="K132" s="167"/>
      <c r="L132" s="331" t="str">
        <f t="shared" si="54"/>
        <v/>
      </c>
      <c r="M132" s="150" t="str">
        <f>IFERROR(VLOOKUP(K132,'Mahlzeit-Übernachtung'!C:AA,5,FALSE),"")</f>
        <v/>
      </c>
      <c r="N132" s="151" t="str">
        <f t="shared" si="55"/>
        <v/>
      </c>
      <c r="O132" s="221" t="str">
        <f>IFERROR(N132*Intern!H$2,"")</f>
        <v/>
      </c>
      <c r="P132" s="168"/>
      <c r="Q132" s="169"/>
      <c r="R132" s="169"/>
      <c r="S132" s="169"/>
      <c r="T132" s="151" t="str">
        <f t="shared" si="59"/>
        <v>---</v>
      </c>
      <c r="U132" s="331" t="e">
        <f>VLOOKUP(TEXT(T132,"@"),'Mahlzeit-Übernachtung'!A$30:G$111,7,FALSE)</f>
        <v>#N/A</v>
      </c>
      <c r="V132" s="151" t="str">
        <f t="shared" si="56"/>
        <v/>
      </c>
      <c r="W132" s="220" t="str">
        <f>IFERROR(V132*Intern!H$2,"")</f>
        <v/>
      </c>
      <c r="X132" s="167"/>
      <c r="Y132" s="170"/>
      <c r="Z132" s="164"/>
      <c r="AA132" s="151" t="str">
        <f>IFERROR(VLOOKUP(X132,Mobilität!A:I,7,FALSE),"")</f>
        <v/>
      </c>
      <c r="AB132" s="151" t="str">
        <f t="shared" si="57"/>
        <v/>
      </c>
      <c r="AC132" s="220" t="str">
        <f>IFERROR(AB132*Intern!H$2,"")</f>
        <v/>
      </c>
      <c r="AD132" s="167"/>
      <c r="AE132" s="170"/>
      <c r="AF132" s="164"/>
      <c r="AG132" s="151" t="str">
        <f>IFERROR(VLOOKUP(AD132,Mobilität!A:I,7,FALSE),"")</f>
        <v/>
      </c>
      <c r="AH132" s="151" t="str">
        <f t="shared" si="40"/>
        <v/>
      </c>
      <c r="AI132" s="220" t="str">
        <f>IFERROR(AH132*Intern!H$2,"")</f>
        <v/>
      </c>
      <c r="AJ132" s="171"/>
      <c r="AK132" s="219">
        <f t="shared" si="41"/>
        <v>0</v>
      </c>
      <c r="AL132" s="206"/>
      <c r="AM132" s="151" t="str">
        <f>IFERROR(VLOOKUP(AJ132,Mobilität!A:I,7,FALSE),"")</f>
        <v/>
      </c>
      <c r="AN132" s="151" t="str">
        <f t="shared" si="42"/>
        <v/>
      </c>
      <c r="AO132" s="154" t="str">
        <f>IFERROR(AN132*Intern!H$2,"")</f>
        <v/>
      </c>
      <c r="AP132" s="171"/>
      <c r="AQ132" s="151">
        <f t="shared" si="43"/>
        <v>0</v>
      </c>
      <c r="AR132" s="209"/>
      <c r="AS132" s="151" t="str">
        <f>IFERROR(VLOOKUP(AP132,Mobilität!A:I,7,FALSE),"")</f>
        <v/>
      </c>
      <c r="AT132" s="151" t="str">
        <f t="shared" si="58"/>
        <v/>
      </c>
      <c r="AU132" s="154" t="str">
        <f>IFERROR(AT132*Intern!H$2,"")</f>
        <v/>
      </c>
      <c r="AV132" s="171"/>
      <c r="AW132" s="151">
        <f t="shared" si="44"/>
        <v>0</v>
      </c>
      <c r="AX132" s="206"/>
      <c r="AY132" s="151" t="str">
        <f>IFERROR(VLOOKUP(AV132,Mobilität!A:O,7,FALSE),"")</f>
        <v/>
      </c>
      <c r="AZ132" s="151" t="str">
        <f t="shared" si="45"/>
        <v/>
      </c>
      <c r="BA132" s="220" t="str">
        <f>IFERROR(AZ132*Intern!H$2,"")</f>
        <v/>
      </c>
      <c r="BB132" s="338"/>
      <c r="BC132" s="339"/>
      <c r="BD132" s="340"/>
      <c r="BE132" s="222">
        <f t="shared" si="46"/>
        <v>0</v>
      </c>
      <c r="BF132" s="223">
        <f>IFERROR(BE132*Intern!H$2,"")</f>
        <v>0</v>
      </c>
      <c r="BG132" s="210">
        <f t="shared" si="47"/>
        <v>0</v>
      </c>
      <c r="BH132" s="226">
        <f t="shared" si="48"/>
        <v>0</v>
      </c>
      <c r="BI132" s="363"/>
      <c r="BJ132" s="210" t="e">
        <f t="shared" si="49"/>
        <v>#DIV/0!</v>
      </c>
      <c r="BK132" s="227" t="e">
        <f t="shared" si="50"/>
        <v>#DIV/0!</v>
      </c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</row>
    <row r="133" spans="1:128" s="153" customFormat="1">
      <c r="A133" s="164"/>
      <c r="B133" s="165"/>
      <c r="C133" s="165"/>
      <c r="D133" s="149" t="str">
        <f t="shared" si="51"/>
        <v/>
      </c>
      <c r="E133" s="166"/>
      <c r="F133" s="167"/>
      <c r="G133" s="334" t="str">
        <f t="shared" si="52"/>
        <v/>
      </c>
      <c r="H133" s="150" t="str">
        <f>IFERROR(VLOOKUP(F133,'Mahlzeit-Übernachtung'!C:AA,5,FALSE),"")</f>
        <v/>
      </c>
      <c r="I133" s="150" t="str">
        <f t="shared" si="53"/>
        <v/>
      </c>
      <c r="J133" s="221" t="str">
        <f>IFERROR(I133*Intern!H$2,"")</f>
        <v/>
      </c>
      <c r="K133" s="167"/>
      <c r="L133" s="331" t="str">
        <f t="shared" si="54"/>
        <v/>
      </c>
      <c r="M133" s="150" t="str">
        <f>IFERROR(VLOOKUP(K133,'Mahlzeit-Übernachtung'!C:AA,5,FALSE),"")</f>
        <v/>
      </c>
      <c r="N133" s="151" t="str">
        <f t="shared" si="55"/>
        <v/>
      </c>
      <c r="O133" s="221" t="str">
        <f>IFERROR(N133*Intern!H$2,"")</f>
        <v/>
      </c>
      <c r="P133" s="168"/>
      <c r="Q133" s="169"/>
      <c r="R133" s="169"/>
      <c r="S133" s="169"/>
      <c r="T133" s="151" t="str">
        <f t="shared" si="59"/>
        <v>---</v>
      </c>
      <c r="U133" s="331" t="e">
        <f>VLOOKUP(TEXT(T133,"@"),'Mahlzeit-Übernachtung'!A$30:G$111,7,FALSE)</f>
        <v>#N/A</v>
      </c>
      <c r="V133" s="151" t="str">
        <f t="shared" si="56"/>
        <v/>
      </c>
      <c r="W133" s="220" t="str">
        <f>IFERROR(V133*Intern!H$2,"")</f>
        <v/>
      </c>
      <c r="X133" s="167"/>
      <c r="Y133" s="170"/>
      <c r="Z133" s="164"/>
      <c r="AA133" s="151" t="str">
        <f>IFERROR(VLOOKUP(X133,Mobilität!A:I,7,FALSE),"")</f>
        <v/>
      </c>
      <c r="AB133" s="151" t="str">
        <f t="shared" si="57"/>
        <v/>
      </c>
      <c r="AC133" s="220" t="str">
        <f>IFERROR(AB133*Intern!H$2,"")</f>
        <v/>
      </c>
      <c r="AD133" s="167"/>
      <c r="AE133" s="170"/>
      <c r="AF133" s="164"/>
      <c r="AG133" s="151" t="str">
        <f>IFERROR(VLOOKUP(AD133,Mobilität!A:I,7,FALSE),"")</f>
        <v/>
      </c>
      <c r="AH133" s="151" t="str">
        <f t="shared" si="40"/>
        <v/>
      </c>
      <c r="AI133" s="220" t="str">
        <f>IFERROR(AH133*Intern!H$2,"")</f>
        <v/>
      </c>
      <c r="AJ133" s="171"/>
      <c r="AK133" s="219">
        <f t="shared" si="41"/>
        <v>0</v>
      </c>
      <c r="AL133" s="206"/>
      <c r="AM133" s="151" t="str">
        <f>IFERROR(VLOOKUP(AJ133,Mobilität!A:I,7,FALSE),"")</f>
        <v/>
      </c>
      <c r="AN133" s="151" t="str">
        <f t="shared" si="42"/>
        <v/>
      </c>
      <c r="AO133" s="154" t="str">
        <f>IFERROR(AN133*Intern!H$2,"")</f>
        <v/>
      </c>
      <c r="AP133" s="171"/>
      <c r="AQ133" s="151">
        <f t="shared" si="43"/>
        <v>0</v>
      </c>
      <c r="AR133" s="209"/>
      <c r="AS133" s="151" t="str">
        <f>IFERROR(VLOOKUP(AP133,Mobilität!A:I,7,FALSE),"")</f>
        <v/>
      </c>
      <c r="AT133" s="151" t="str">
        <f t="shared" si="58"/>
        <v/>
      </c>
      <c r="AU133" s="154" t="str">
        <f>IFERROR(AT133*Intern!H$2,"")</f>
        <v/>
      </c>
      <c r="AV133" s="171"/>
      <c r="AW133" s="151">
        <f t="shared" si="44"/>
        <v>0</v>
      </c>
      <c r="AX133" s="206"/>
      <c r="AY133" s="151" t="str">
        <f>IFERROR(VLOOKUP(AV133,Mobilität!A:O,7,FALSE),"")</f>
        <v/>
      </c>
      <c r="AZ133" s="151" t="str">
        <f t="shared" si="45"/>
        <v/>
      </c>
      <c r="BA133" s="220" t="str">
        <f>IFERROR(AZ133*Intern!H$2,"")</f>
        <v/>
      </c>
      <c r="BB133" s="338"/>
      <c r="BC133" s="339"/>
      <c r="BD133" s="340"/>
      <c r="BE133" s="222">
        <f t="shared" si="46"/>
        <v>0</v>
      </c>
      <c r="BF133" s="223">
        <f>IFERROR(BE133*Intern!H$2,"")</f>
        <v>0</v>
      </c>
      <c r="BG133" s="210">
        <f t="shared" si="47"/>
        <v>0</v>
      </c>
      <c r="BH133" s="226">
        <f t="shared" si="48"/>
        <v>0</v>
      </c>
      <c r="BI133" s="363"/>
      <c r="BJ133" s="210" t="e">
        <f t="shared" si="49"/>
        <v>#DIV/0!</v>
      </c>
      <c r="BK133" s="227" t="e">
        <f t="shared" si="50"/>
        <v>#DIV/0!</v>
      </c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</row>
    <row r="134" spans="1:128" s="153" customFormat="1">
      <c r="A134" s="164"/>
      <c r="B134" s="165"/>
      <c r="C134" s="165"/>
      <c r="D134" s="149" t="str">
        <f t="shared" si="51"/>
        <v/>
      </c>
      <c r="E134" s="166"/>
      <c r="F134" s="167"/>
      <c r="G134" s="334" t="str">
        <f t="shared" si="52"/>
        <v/>
      </c>
      <c r="H134" s="150" t="str">
        <f>IFERROR(VLOOKUP(F134,'Mahlzeit-Übernachtung'!C:AA,5,FALSE),"")</f>
        <v/>
      </c>
      <c r="I134" s="150" t="str">
        <f t="shared" si="53"/>
        <v/>
      </c>
      <c r="J134" s="221" t="str">
        <f>IFERROR(I134*Intern!H$2,"")</f>
        <v/>
      </c>
      <c r="K134" s="167"/>
      <c r="L134" s="331" t="str">
        <f t="shared" si="54"/>
        <v/>
      </c>
      <c r="M134" s="150" t="str">
        <f>IFERROR(VLOOKUP(K134,'Mahlzeit-Übernachtung'!C:AA,5,FALSE),"")</f>
        <v/>
      </c>
      <c r="N134" s="151" t="str">
        <f t="shared" si="55"/>
        <v/>
      </c>
      <c r="O134" s="221" t="str">
        <f>IFERROR(N134*Intern!H$2,"")</f>
        <v/>
      </c>
      <c r="P134" s="168"/>
      <c r="Q134" s="169"/>
      <c r="R134" s="169"/>
      <c r="S134" s="169"/>
      <c r="T134" s="151" t="str">
        <f t="shared" si="59"/>
        <v>---</v>
      </c>
      <c r="U134" s="331" t="e">
        <f>VLOOKUP(TEXT(T134,"@"),'Mahlzeit-Übernachtung'!A$30:G$111,7,FALSE)</f>
        <v>#N/A</v>
      </c>
      <c r="V134" s="151" t="str">
        <f t="shared" si="56"/>
        <v/>
      </c>
      <c r="W134" s="220" t="str">
        <f>IFERROR(V134*Intern!H$2,"")</f>
        <v/>
      </c>
      <c r="X134" s="167"/>
      <c r="Y134" s="170"/>
      <c r="Z134" s="164"/>
      <c r="AA134" s="151" t="str">
        <f>IFERROR(VLOOKUP(X134,Mobilität!A:I,7,FALSE),"")</f>
        <v/>
      </c>
      <c r="AB134" s="151" t="str">
        <f t="shared" si="57"/>
        <v/>
      </c>
      <c r="AC134" s="220" t="str">
        <f>IFERROR(AB134*Intern!H$2,"")</f>
        <v/>
      </c>
      <c r="AD134" s="167"/>
      <c r="AE134" s="170"/>
      <c r="AF134" s="164"/>
      <c r="AG134" s="151" t="str">
        <f>IFERROR(VLOOKUP(AD134,Mobilität!A:I,7,FALSE),"")</f>
        <v/>
      </c>
      <c r="AH134" s="151" t="str">
        <f t="shared" ref="AH134:AH197" si="60">IFERROR(AG134*AF134*AE134/1000,"")</f>
        <v/>
      </c>
      <c r="AI134" s="220" t="str">
        <f>IFERROR(AH134*Intern!H$2,"")</f>
        <v/>
      </c>
      <c r="AJ134" s="171"/>
      <c r="AK134" s="219">
        <f t="shared" ref="AK134:AK197" si="61">E134</f>
        <v>0</v>
      </c>
      <c r="AL134" s="206"/>
      <c r="AM134" s="151" t="str">
        <f>IFERROR(VLOOKUP(AJ134,Mobilität!A:I,7,FALSE),"")</f>
        <v/>
      </c>
      <c r="AN134" s="151" t="str">
        <f t="shared" ref="AN134:AN197" si="62">IFERROR(AM134*AL134*AK134/1000,"")</f>
        <v/>
      </c>
      <c r="AO134" s="154" t="str">
        <f>IFERROR(AN134*Intern!H$2,"")</f>
        <v/>
      </c>
      <c r="AP134" s="171"/>
      <c r="AQ134" s="151">
        <f t="shared" ref="AQ134:AQ197" si="63">E134</f>
        <v>0</v>
      </c>
      <c r="AR134" s="209"/>
      <c r="AS134" s="151" t="str">
        <f>IFERROR(VLOOKUP(AP134,Mobilität!A:I,7,FALSE),"")</f>
        <v/>
      </c>
      <c r="AT134" s="151" t="str">
        <f t="shared" si="58"/>
        <v/>
      </c>
      <c r="AU134" s="154" t="str">
        <f>IFERROR(AT134*Intern!H$2,"")</f>
        <v/>
      </c>
      <c r="AV134" s="171"/>
      <c r="AW134" s="151">
        <f t="shared" ref="AW134:AW197" si="64">E134</f>
        <v>0</v>
      </c>
      <c r="AX134" s="206"/>
      <c r="AY134" s="151" t="str">
        <f>IFERROR(VLOOKUP(AV134,Mobilität!A:O,7,FALSE),"")</f>
        <v/>
      </c>
      <c r="AZ134" s="151" t="str">
        <f t="shared" ref="AZ134:AZ197" si="65">IFERROR(AY134*AW134*AX134/1000,"")</f>
        <v/>
      </c>
      <c r="BA134" s="220" t="str">
        <f>IFERROR(AZ134*Intern!H$2,"")</f>
        <v/>
      </c>
      <c r="BB134" s="338"/>
      <c r="BC134" s="339"/>
      <c r="BD134" s="340"/>
      <c r="BE134" s="222">
        <f t="shared" ref="BE134:BE197" si="66">IFERROR(BD134*BC134,"")</f>
        <v>0</v>
      </c>
      <c r="BF134" s="223">
        <f>IFERROR(BE134*Intern!H$2,"")</f>
        <v>0</v>
      </c>
      <c r="BG134" s="210">
        <f t="shared" ref="BG134:BG197" si="67">SUM(IF(ISERROR(AT134),0,AT134),IF(ISERROR(AZ134),0,AZ134),IF(ISERROR(AB134),0,AB134),IF(ISERROR(AN134),0,AN134),IF(ISERROR(V134),0,V134),IF(ISERROR(N134),0,N134),IF(ISERROR(I134),0,I134))</f>
        <v>0</v>
      </c>
      <c r="BH134" s="226">
        <f t="shared" ref="BH134:BH197" si="68">SUM(IF(ISERROR(AU134),0,AU134),IF(ISERROR(BA134),0,BA134),IF(ISERROR(AC134),0,AC134),IF(ISERROR(AI134),0,AI134),IF(ISERROR(AO134),0,AO134),IF(ISERROR(W134),0,W134),IF(ISERROR(O134),0,O134),IF(ISERROR(J134),0,J134))</f>
        <v>0</v>
      </c>
      <c r="BI134" s="363"/>
      <c r="BJ134" s="210" t="e">
        <f t="shared" ref="BJ134:BJ197" si="69">SUM(IF(ISERROR(AT134),0,AT134),IF(ISERROR(AZ134),0,AZ134),IF(ISERROR(AB134),0,AB134),IF(ISERROR(AN134),0,AN134),IF(ISERROR(V134),0,V134),IF(ISERROR(N134),0,N134),IF(ISERROR(I134),0,I134))/E134</f>
        <v>#DIV/0!</v>
      </c>
      <c r="BK134" s="227" t="e">
        <f t="shared" ref="BK134:BK197" si="70">SUM(IF(ISERROR(AU134),0,AU134),IF(ISERROR(BA134),0,BA134),IF(ISERROR(AC134),0,AC134),IF(ISERROR(AI134),0,AI134),IF(ISERROR(AO134),0,AO134),IF(ISERROR(W134),0,W134),IF(ISERROR(O134),0,O134),IF(ISERROR(J134),0,J134))/E134</f>
        <v>#DIV/0!</v>
      </c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</row>
    <row r="135" spans="1:128" s="153" customFormat="1">
      <c r="A135" s="164"/>
      <c r="B135" s="165"/>
      <c r="C135" s="165"/>
      <c r="D135" s="149" t="str">
        <f t="shared" si="51"/>
        <v/>
      </c>
      <c r="E135" s="166"/>
      <c r="F135" s="167"/>
      <c r="G135" s="334" t="str">
        <f t="shared" si="52"/>
        <v/>
      </c>
      <c r="H135" s="150" t="str">
        <f>IFERROR(VLOOKUP(F135,'Mahlzeit-Übernachtung'!C:AA,5,FALSE),"")</f>
        <v/>
      </c>
      <c r="I135" s="150" t="str">
        <f t="shared" si="53"/>
        <v/>
      </c>
      <c r="J135" s="221" t="str">
        <f>IFERROR(I135*Intern!H$2,"")</f>
        <v/>
      </c>
      <c r="K135" s="167"/>
      <c r="L135" s="331" t="str">
        <f t="shared" si="54"/>
        <v/>
      </c>
      <c r="M135" s="150" t="str">
        <f>IFERROR(VLOOKUP(K135,'Mahlzeit-Übernachtung'!C:AA,5,FALSE),"")</f>
        <v/>
      </c>
      <c r="N135" s="151" t="str">
        <f t="shared" si="55"/>
        <v/>
      </c>
      <c r="O135" s="221" t="str">
        <f>IFERROR(N135*Intern!H$2,"")</f>
        <v/>
      </c>
      <c r="P135" s="168"/>
      <c r="Q135" s="169"/>
      <c r="R135" s="169"/>
      <c r="S135" s="169"/>
      <c r="T135" s="151" t="str">
        <f t="shared" si="59"/>
        <v>---</v>
      </c>
      <c r="U135" s="331" t="e">
        <f>VLOOKUP(TEXT(T135,"@"),'Mahlzeit-Übernachtung'!A$30:G$111,7,FALSE)</f>
        <v>#N/A</v>
      </c>
      <c r="V135" s="151" t="str">
        <f t="shared" si="56"/>
        <v/>
      </c>
      <c r="W135" s="220" t="str">
        <f>IFERROR(V135*Intern!H$2,"")</f>
        <v/>
      </c>
      <c r="X135" s="167"/>
      <c r="Y135" s="170"/>
      <c r="Z135" s="164"/>
      <c r="AA135" s="151" t="str">
        <f>IFERROR(VLOOKUP(X135,Mobilität!A:I,7,FALSE),"")</f>
        <v/>
      </c>
      <c r="AB135" s="151" t="str">
        <f t="shared" si="57"/>
        <v/>
      </c>
      <c r="AC135" s="220" t="str">
        <f>IFERROR(AB135*Intern!H$2,"")</f>
        <v/>
      </c>
      <c r="AD135" s="167"/>
      <c r="AE135" s="170"/>
      <c r="AF135" s="164"/>
      <c r="AG135" s="151" t="str">
        <f>IFERROR(VLOOKUP(AD135,Mobilität!A:I,7,FALSE),"")</f>
        <v/>
      </c>
      <c r="AH135" s="151" t="str">
        <f t="shared" si="60"/>
        <v/>
      </c>
      <c r="AI135" s="220" t="str">
        <f>IFERROR(AH135*Intern!H$2,"")</f>
        <v/>
      </c>
      <c r="AJ135" s="171"/>
      <c r="AK135" s="219">
        <f t="shared" si="61"/>
        <v>0</v>
      </c>
      <c r="AL135" s="206"/>
      <c r="AM135" s="151" t="str">
        <f>IFERROR(VLOOKUP(AJ135,Mobilität!A:I,7,FALSE),"")</f>
        <v/>
      </c>
      <c r="AN135" s="151" t="str">
        <f t="shared" si="62"/>
        <v/>
      </c>
      <c r="AO135" s="154" t="str">
        <f>IFERROR(AN135*Intern!H$2,"")</f>
        <v/>
      </c>
      <c r="AP135" s="171"/>
      <c r="AQ135" s="151">
        <f t="shared" si="63"/>
        <v>0</v>
      </c>
      <c r="AR135" s="209"/>
      <c r="AS135" s="151" t="str">
        <f>IFERROR(VLOOKUP(AP135,Mobilität!A:I,7,FALSE),"")</f>
        <v/>
      </c>
      <c r="AT135" s="151" t="str">
        <f t="shared" si="58"/>
        <v/>
      </c>
      <c r="AU135" s="154" t="str">
        <f>IFERROR(AT135*Intern!H$2,"")</f>
        <v/>
      </c>
      <c r="AV135" s="171"/>
      <c r="AW135" s="151">
        <f t="shared" si="64"/>
        <v>0</v>
      </c>
      <c r="AX135" s="206"/>
      <c r="AY135" s="151" t="str">
        <f>IFERROR(VLOOKUP(AV135,Mobilität!A:O,7,FALSE),"")</f>
        <v/>
      </c>
      <c r="AZ135" s="151" t="str">
        <f t="shared" si="65"/>
        <v/>
      </c>
      <c r="BA135" s="220" t="str">
        <f>IFERROR(AZ135*Intern!H$2,"")</f>
        <v/>
      </c>
      <c r="BB135" s="338"/>
      <c r="BC135" s="339"/>
      <c r="BD135" s="340"/>
      <c r="BE135" s="222">
        <f t="shared" si="66"/>
        <v>0</v>
      </c>
      <c r="BF135" s="223">
        <f>IFERROR(BE135*Intern!H$2,"")</f>
        <v>0</v>
      </c>
      <c r="BG135" s="210">
        <f t="shared" si="67"/>
        <v>0</v>
      </c>
      <c r="BH135" s="226">
        <f t="shared" si="68"/>
        <v>0</v>
      </c>
      <c r="BI135" s="363"/>
      <c r="BJ135" s="210" t="e">
        <f t="shared" si="69"/>
        <v>#DIV/0!</v>
      </c>
      <c r="BK135" s="227" t="e">
        <f t="shared" si="70"/>
        <v>#DIV/0!</v>
      </c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</row>
    <row r="136" spans="1:128" s="153" customFormat="1">
      <c r="A136" s="164"/>
      <c r="B136" s="165"/>
      <c r="C136" s="165"/>
      <c r="D136" s="149" t="str">
        <f t="shared" si="51"/>
        <v/>
      </c>
      <c r="E136" s="166"/>
      <c r="F136" s="167"/>
      <c r="G136" s="334" t="str">
        <f t="shared" si="52"/>
        <v/>
      </c>
      <c r="H136" s="150" t="str">
        <f>IFERROR(VLOOKUP(F136,'Mahlzeit-Übernachtung'!C:AA,5,FALSE),"")</f>
        <v/>
      </c>
      <c r="I136" s="150" t="str">
        <f t="shared" si="53"/>
        <v/>
      </c>
      <c r="J136" s="221" t="str">
        <f>IFERROR(I136*Intern!H$2,"")</f>
        <v/>
      </c>
      <c r="K136" s="167"/>
      <c r="L136" s="331" t="str">
        <f t="shared" si="54"/>
        <v/>
      </c>
      <c r="M136" s="150" t="str">
        <f>IFERROR(VLOOKUP(K136,'Mahlzeit-Übernachtung'!C:AA,5,FALSE),"")</f>
        <v/>
      </c>
      <c r="N136" s="151" t="str">
        <f t="shared" si="55"/>
        <v/>
      </c>
      <c r="O136" s="221" t="str">
        <f>IFERROR(N136*Intern!H$2,"")</f>
        <v/>
      </c>
      <c r="P136" s="168"/>
      <c r="Q136" s="169"/>
      <c r="R136" s="169"/>
      <c r="S136" s="169"/>
      <c r="T136" s="151" t="str">
        <f t="shared" si="59"/>
        <v>---</v>
      </c>
      <c r="U136" s="331" t="e">
        <f>VLOOKUP(TEXT(T136,"@"),'Mahlzeit-Übernachtung'!A$30:G$111,7,FALSE)</f>
        <v>#N/A</v>
      </c>
      <c r="V136" s="151" t="str">
        <f t="shared" si="56"/>
        <v/>
      </c>
      <c r="W136" s="220" t="str">
        <f>IFERROR(V136*Intern!H$2,"")</f>
        <v/>
      </c>
      <c r="X136" s="167"/>
      <c r="Y136" s="170"/>
      <c r="Z136" s="164"/>
      <c r="AA136" s="151" t="str">
        <f>IFERROR(VLOOKUP(X136,Mobilität!A:I,7,FALSE),"")</f>
        <v/>
      </c>
      <c r="AB136" s="151" t="str">
        <f t="shared" si="57"/>
        <v/>
      </c>
      <c r="AC136" s="220" t="str">
        <f>IFERROR(AB136*Intern!H$2,"")</f>
        <v/>
      </c>
      <c r="AD136" s="167"/>
      <c r="AE136" s="170"/>
      <c r="AF136" s="164"/>
      <c r="AG136" s="151" t="str">
        <f>IFERROR(VLOOKUP(AD136,Mobilität!A:I,7,FALSE),"")</f>
        <v/>
      </c>
      <c r="AH136" s="151" t="str">
        <f t="shared" si="60"/>
        <v/>
      </c>
      <c r="AI136" s="220" t="str">
        <f>IFERROR(AH136*Intern!H$2,"")</f>
        <v/>
      </c>
      <c r="AJ136" s="171"/>
      <c r="AK136" s="219">
        <f t="shared" si="61"/>
        <v>0</v>
      </c>
      <c r="AL136" s="206"/>
      <c r="AM136" s="151" t="str">
        <f>IFERROR(VLOOKUP(AJ136,Mobilität!A:I,7,FALSE),"")</f>
        <v/>
      </c>
      <c r="AN136" s="151" t="str">
        <f t="shared" si="62"/>
        <v/>
      </c>
      <c r="AO136" s="154" t="str">
        <f>IFERROR(AN136*Intern!H$2,"")</f>
        <v/>
      </c>
      <c r="AP136" s="171"/>
      <c r="AQ136" s="151">
        <f t="shared" si="63"/>
        <v>0</v>
      </c>
      <c r="AR136" s="209"/>
      <c r="AS136" s="151" t="str">
        <f>IFERROR(VLOOKUP(AP136,Mobilität!A:I,7,FALSE),"")</f>
        <v/>
      </c>
      <c r="AT136" s="151" t="str">
        <f t="shared" si="58"/>
        <v/>
      </c>
      <c r="AU136" s="154" t="str">
        <f>IFERROR(AT136*Intern!H$2,"")</f>
        <v/>
      </c>
      <c r="AV136" s="171"/>
      <c r="AW136" s="151">
        <f t="shared" si="64"/>
        <v>0</v>
      </c>
      <c r="AX136" s="206"/>
      <c r="AY136" s="151" t="str">
        <f>IFERROR(VLOOKUP(AV136,Mobilität!A:O,7,FALSE),"")</f>
        <v/>
      </c>
      <c r="AZ136" s="151" t="str">
        <f t="shared" si="65"/>
        <v/>
      </c>
      <c r="BA136" s="220" t="str">
        <f>IFERROR(AZ136*Intern!H$2,"")</f>
        <v/>
      </c>
      <c r="BB136" s="338"/>
      <c r="BC136" s="339"/>
      <c r="BD136" s="340"/>
      <c r="BE136" s="222">
        <f t="shared" si="66"/>
        <v>0</v>
      </c>
      <c r="BF136" s="223">
        <f>IFERROR(BE136*Intern!H$2,"")</f>
        <v>0</v>
      </c>
      <c r="BG136" s="210">
        <f t="shared" si="67"/>
        <v>0</v>
      </c>
      <c r="BH136" s="226">
        <f t="shared" si="68"/>
        <v>0</v>
      </c>
      <c r="BI136" s="363"/>
      <c r="BJ136" s="210" t="e">
        <f t="shared" si="69"/>
        <v>#DIV/0!</v>
      </c>
      <c r="BK136" s="227" t="e">
        <f t="shared" si="70"/>
        <v>#DIV/0!</v>
      </c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</row>
    <row r="137" spans="1:128" s="153" customFormat="1">
      <c r="A137" s="164"/>
      <c r="B137" s="165"/>
      <c r="C137" s="165"/>
      <c r="D137" s="149" t="str">
        <f t="shared" ref="D137:D200" si="71">IF(B137="","",C137-B137+1)</f>
        <v/>
      </c>
      <c r="E137" s="166"/>
      <c r="F137" s="167"/>
      <c r="G137" s="334" t="str">
        <f t="shared" ref="G137:G200" si="72">IFERROR(IF(B137="","",C137-B137)*E137,"")</f>
        <v/>
      </c>
      <c r="H137" s="150" t="str">
        <f>IFERROR(VLOOKUP(F137,'Mahlzeit-Übernachtung'!C:AA,5,FALSE),"")</f>
        <v/>
      </c>
      <c r="I137" s="150" t="str">
        <f t="shared" ref="I137:I200" si="73">IFERROR(G137*H137,"")</f>
        <v/>
      </c>
      <c r="J137" s="221" t="str">
        <f>IFERROR(I137*Intern!H$2,"")</f>
        <v/>
      </c>
      <c r="K137" s="167"/>
      <c r="L137" s="331" t="str">
        <f t="shared" ref="L137:L200" si="74">IFERROR(G137*2,"")</f>
        <v/>
      </c>
      <c r="M137" s="150" t="str">
        <f>IFERROR(VLOOKUP(K137,'Mahlzeit-Übernachtung'!C:AA,5,FALSE),"")</f>
        <v/>
      </c>
      <c r="N137" s="151" t="str">
        <f t="shared" ref="N137:N200" si="75">IFERROR(L137*M137,"")</f>
        <v/>
      </c>
      <c r="O137" s="221" t="str">
        <f>IFERROR(N137*Intern!H$2,"")</f>
        <v/>
      </c>
      <c r="P137" s="168"/>
      <c r="Q137" s="169"/>
      <c r="R137" s="169"/>
      <c r="S137" s="169"/>
      <c r="T137" s="151" t="str">
        <f t="shared" si="59"/>
        <v>---</v>
      </c>
      <c r="U137" s="331" t="e">
        <f>VLOOKUP(TEXT(T137,"@"),'Mahlzeit-Übernachtung'!A$30:G$111,7,FALSE)</f>
        <v>#N/A</v>
      </c>
      <c r="V137" s="151" t="str">
        <f t="shared" ref="V137:V200" si="76">IFERROR(U137*L137,"")</f>
        <v/>
      </c>
      <c r="W137" s="220" t="str">
        <f>IFERROR(V137*Intern!H$2,"")</f>
        <v/>
      </c>
      <c r="X137" s="167"/>
      <c r="Y137" s="170"/>
      <c r="Z137" s="164"/>
      <c r="AA137" s="151" t="str">
        <f>IFERROR(VLOOKUP(X137,Mobilität!A:I,7,FALSE),"")</f>
        <v/>
      </c>
      <c r="AB137" s="151" t="str">
        <f t="shared" ref="AB137:AB200" si="77">IFERROR(AA137*Z137*Y137/1000,"")</f>
        <v/>
      </c>
      <c r="AC137" s="220" t="str">
        <f>IFERROR(AB137*Intern!H$2,"")</f>
        <v/>
      </c>
      <c r="AD137" s="167"/>
      <c r="AE137" s="170"/>
      <c r="AF137" s="164"/>
      <c r="AG137" s="151" t="str">
        <f>IFERROR(VLOOKUP(AD137,Mobilität!A:I,7,FALSE),"")</f>
        <v/>
      </c>
      <c r="AH137" s="151" t="str">
        <f t="shared" si="60"/>
        <v/>
      </c>
      <c r="AI137" s="220" t="str">
        <f>IFERROR(AH137*Intern!H$2,"")</f>
        <v/>
      </c>
      <c r="AJ137" s="171"/>
      <c r="AK137" s="219">
        <f t="shared" si="61"/>
        <v>0</v>
      </c>
      <c r="AL137" s="206"/>
      <c r="AM137" s="151" t="str">
        <f>IFERROR(VLOOKUP(AJ137,Mobilität!A:I,7,FALSE),"")</f>
        <v/>
      </c>
      <c r="AN137" s="151" t="str">
        <f t="shared" si="62"/>
        <v/>
      </c>
      <c r="AO137" s="154" t="str">
        <f>IFERROR(AN137*Intern!H$2,"")</f>
        <v/>
      </c>
      <c r="AP137" s="171"/>
      <c r="AQ137" s="151">
        <f t="shared" si="63"/>
        <v>0</v>
      </c>
      <c r="AR137" s="209"/>
      <c r="AS137" s="151" t="str">
        <f>IFERROR(VLOOKUP(AP137,Mobilität!A:I,7,FALSE),"")</f>
        <v/>
      </c>
      <c r="AT137" s="151" t="str">
        <f t="shared" ref="AT137:AT200" si="78">IFERROR(AQ137*AR137*AS137/1000,"")</f>
        <v/>
      </c>
      <c r="AU137" s="154" t="str">
        <f>IFERROR(AT137*Intern!H$2,"")</f>
        <v/>
      </c>
      <c r="AV137" s="171"/>
      <c r="AW137" s="151">
        <f t="shared" si="64"/>
        <v>0</v>
      </c>
      <c r="AX137" s="206"/>
      <c r="AY137" s="151" t="str">
        <f>IFERROR(VLOOKUP(AV137,Mobilität!A:O,7,FALSE),"")</f>
        <v/>
      </c>
      <c r="AZ137" s="151" t="str">
        <f t="shared" si="65"/>
        <v/>
      </c>
      <c r="BA137" s="220" t="str">
        <f>IFERROR(AZ137*Intern!H$2,"")</f>
        <v/>
      </c>
      <c r="BB137" s="338"/>
      <c r="BC137" s="339"/>
      <c r="BD137" s="340"/>
      <c r="BE137" s="222">
        <f t="shared" si="66"/>
        <v>0</v>
      </c>
      <c r="BF137" s="223">
        <f>IFERROR(BE137*Intern!H$2,"")</f>
        <v>0</v>
      </c>
      <c r="BG137" s="210">
        <f t="shared" si="67"/>
        <v>0</v>
      </c>
      <c r="BH137" s="226">
        <f t="shared" si="68"/>
        <v>0</v>
      </c>
      <c r="BI137" s="363"/>
      <c r="BJ137" s="210" t="e">
        <f t="shared" si="69"/>
        <v>#DIV/0!</v>
      </c>
      <c r="BK137" s="227" t="e">
        <f t="shared" si="70"/>
        <v>#DIV/0!</v>
      </c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</row>
    <row r="138" spans="1:128" s="153" customFormat="1">
      <c r="A138" s="164"/>
      <c r="B138" s="165"/>
      <c r="C138" s="165"/>
      <c r="D138" s="149" t="str">
        <f t="shared" si="71"/>
        <v/>
      </c>
      <c r="E138" s="166"/>
      <c r="F138" s="167"/>
      <c r="G138" s="334" t="str">
        <f t="shared" si="72"/>
        <v/>
      </c>
      <c r="H138" s="150" t="str">
        <f>IFERROR(VLOOKUP(F138,'Mahlzeit-Übernachtung'!C:AA,5,FALSE),"")</f>
        <v/>
      </c>
      <c r="I138" s="150" t="str">
        <f t="shared" si="73"/>
        <v/>
      </c>
      <c r="J138" s="221" t="str">
        <f>IFERROR(I138*Intern!H$2,"")</f>
        <v/>
      </c>
      <c r="K138" s="167"/>
      <c r="L138" s="331" t="str">
        <f t="shared" si="74"/>
        <v/>
      </c>
      <c r="M138" s="150" t="str">
        <f>IFERROR(VLOOKUP(K138,'Mahlzeit-Übernachtung'!C:AA,5,FALSE),"")</f>
        <v/>
      </c>
      <c r="N138" s="151" t="str">
        <f t="shared" si="75"/>
        <v/>
      </c>
      <c r="O138" s="221" t="str">
        <f>IFERROR(N138*Intern!H$2,"")</f>
        <v/>
      </c>
      <c r="P138" s="168"/>
      <c r="Q138" s="169"/>
      <c r="R138" s="169"/>
      <c r="S138" s="169"/>
      <c r="T138" s="151" t="str">
        <f t="shared" ref="T138:T201" si="79">CONCATENATE(P138,"-",Q138,"-",R138,"-",S138)</f>
        <v>---</v>
      </c>
      <c r="U138" s="331" t="e">
        <f>VLOOKUP(TEXT(T138,"@"),'Mahlzeit-Übernachtung'!A$30:G$111,7,FALSE)</f>
        <v>#N/A</v>
      </c>
      <c r="V138" s="151" t="str">
        <f t="shared" si="76"/>
        <v/>
      </c>
      <c r="W138" s="220" t="str">
        <f>IFERROR(V138*Intern!H$2,"")</f>
        <v/>
      </c>
      <c r="X138" s="167"/>
      <c r="Y138" s="170"/>
      <c r="Z138" s="164"/>
      <c r="AA138" s="151" t="str">
        <f>IFERROR(VLOOKUP(X138,Mobilität!A:I,7,FALSE),"")</f>
        <v/>
      </c>
      <c r="AB138" s="151" t="str">
        <f t="shared" si="77"/>
        <v/>
      </c>
      <c r="AC138" s="220" t="str">
        <f>IFERROR(AB138*Intern!H$2,"")</f>
        <v/>
      </c>
      <c r="AD138" s="167"/>
      <c r="AE138" s="170"/>
      <c r="AF138" s="164"/>
      <c r="AG138" s="151" t="str">
        <f>IFERROR(VLOOKUP(AD138,Mobilität!A:I,7,FALSE),"")</f>
        <v/>
      </c>
      <c r="AH138" s="151" t="str">
        <f t="shared" si="60"/>
        <v/>
      </c>
      <c r="AI138" s="220" t="str">
        <f>IFERROR(AH138*Intern!H$2,"")</f>
        <v/>
      </c>
      <c r="AJ138" s="171"/>
      <c r="AK138" s="219">
        <f t="shared" si="61"/>
        <v>0</v>
      </c>
      <c r="AL138" s="206"/>
      <c r="AM138" s="151" t="str">
        <f>IFERROR(VLOOKUP(AJ138,Mobilität!A:I,7,FALSE),"")</f>
        <v/>
      </c>
      <c r="AN138" s="151" t="str">
        <f t="shared" si="62"/>
        <v/>
      </c>
      <c r="AO138" s="154" t="str">
        <f>IFERROR(AN138*Intern!H$2,"")</f>
        <v/>
      </c>
      <c r="AP138" s="171"/>
      <c r="AQ138" s="151">
        <f t="shared" si="63"/>
        <v>0</v>
      </c>
      <c r="AR138" s="209"/>
      <c r="AS138" s="151" t="str">
        <f>IFERROR(VLOOKUP(AP138,Mobilität!A:I,7,FALSE),"")</f>
        <v/>
      </c>
      <c r="AT138" s="151" t="str">
        <f t="shared" si="78"/>
        <v/>
      </c>
      <c r="AU138" s="154" t="str">
        <f>IFERROR(AT138*Intern!H$2,"")</f>
        <v/>
      </c>
      <c r="AV138" s="171"/>
      <c r="AW138" s="151">
        <f t="shared" si="64"/>
        <v>0</v>
      </c>
      <c r="AX138" s="206"/>
      <c r="AY138" s="151" t="str">
        <f>IFERROR(VLOOKUP(AV138,Mobilität!A:O,7,FALSE),"")</f>
        <v/>
      </c>
      <c r="AZ138" s="151" t="str">
        <f t="shared" si="65"/>
        <v/>
      </c>
      <c r="BA138" s="220" t="str">
        <f>IFERROR(AZ138*Intern!H$2,"")</f>
        <v/>
      </c>
      <c r="BB138" s="338"/>
      <c r="BC138" s="339"/>
      <c r="BD138" s="340"/>
      <c r="BE138" s="222">
        <f t="shared" si="66"/>
        <v>0</v>
      </c>
      <c r="BF138" s="223">
        <f>IFERROR(BE138*Intern!H$2,"")</f>
        <v>0</v>
      </c>
      <c r="BG138" s="210">
        <f t="shared" si="67"/>
        <v>0</v>
      </c>
      <c r="BH138" s="226">
        <f t="shared" si="68"/>
        <v>0</v>
      </c>
      <c r="BI138" s="363"/>
      <c r="BJ138" s="210" t="e">
        <f t="shared" si="69"/>
        <v>#DIV/0!</v>
      </c>
      <c r="BK138" s="227" t="e">
        <f t="shared" si="70"/>
        <v>#DIV/0!</v>
      </c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</row>
    <row r="139" spans="1:128" s="153" customFormat="1">
      <c r="A139" s="164"/>
      <c r="B139" s="165"/>
      <c r="C139" s="165"/>
      <c r="D139" s="149" t="str">
        <f t="shared" si="71"/>
        <v/>
      </c>
      <c r="E139" s="166"/>
      <c r="F139" s="167"/>
      <c r="G139" s="334" t="str">
        <f t="shared" si="72"/>
        <v/>
      </c>
      <c r="H139" s="150" t="str">
        <f>IFERROR(VLOOKUP(F139,'Mahlzeit-Übernachtung'!C:AA,5,FALSE),"")</f>
        <v/>
      </c>
      <c r="I139" s="150" t="str">
        <f t="shared" si="73"/>
        <v/>
      </c>
      <c r="J139" s="221" t="str">
        <f>IFERROR(I139*Intern!H$2,"")</f>
        <v/>
      </c>
      <c r="K139" s="167"/>
      <c r="L139" s="331" t="str">
        <f t="shared" si="74"/>
        <v/>
      </c>
      <c r="M139" s="150" t="str">
        <f>IFERROR(VLOOKUP(K139,'Mahlzeit-Übernachtung'!C:AA,5,FALSE),"")</f>
        <v/>
      </c>
      <c r="N139" s="151" t="str">
        <f t="shared" si="75"/>
        <v/>
      </c>
      <c r="O139" s="221" t="str">
        <f>IFERROR(N139*Intern!H$2,"")</f>
        <v/>
      </c>
      <c r="P139" s="168"/>
      <c r="Q139" s="169"/>
      <c r="R139" s="169"/>
      <c r="S139" s="169"/>
      <c r="T139" s="151" t="str">
        <f t="shared" si="79"/>
        <v>---</v>
      </c>
      <c r="U139" s="331" t="e">
        <f>VLOOKUP(TEXT(T139,"@"),'Mahlzeit-Übernachtung'!A$30:G$111,7,FALSE)</f>
        <v>#N/A</v>
      </c>
      <c r="V139" s="151" t="str">
        <f t="shared" si="76"/>
        <v/>
      </c>
      <c r="W139" s="220" t="str">
        <f>IFERROR(V139*Intern!H$2,"")</f>
        <v/>
      </c>
      <c r="X139" s="167"/>
      <c r="Y139" s="170"/>
      <c r="Z139" s="164"/>
      <c r="AA139" s="151" t="str">
        <f>IFERROR(VLOOKUP(X139,Mobilität!A:I,7,FALSE),"")</f>
        <v/>
      </c>
      <c r="AB139" s="151" t="str">
        <f t="shared" si="77"/>
        <v/>
      </c>
      <c r="AC139" s="220" t="str">
        <f>IFERROR(AB139*Intern!H$2,"")</f>
        <v/>
      </c>
      <c r="AD139" s="167"/>
      <c r="AE139" s="170"/>
      <c r="AF139" s="164"/>
      <c r="AG139" s="151" t="str">
        <f>IFERROR(VLOOKUP(AD139,Mobilität!A:I,7,FALSE),"")</f>
        <v/>
      </c>
      <c r="AH139" s="151" t="str">
        <f t="shared" si="60"/>
        <v/>
      </c>
      <c r="AI139" s="220" t="str">
        <f>IFERROR(AH139*Intern!H$2,"")</f>
        <v/>
      </c>
      <c r="AJ139" s="171"/>
      <c r="AK139" s="219">
        <f t="shared" si="61"/>
        <v>0</v>
      </c>
      <c r="AL139" s="206"/>
      <c r="AM139" s="151" t="str">
        <f>IFERROR(VLOOKUP(AJ139,Mobilität!A:I,7,FALSE),"")</f>
        <v/>
      </c>
      <c r="AN139" s="151" t="str">
        <f t="shared" si="62"/>
        <v/>
      </c>
      <c r="AO139" s="154" t="str">
        <f>IFERROR(AN139*Intern!H$2,"")</f>
        <v/>
      </c>
      <c r="AP139" s="171"/>
      <c r="AQ139" s="151">
        <f t="shared" si="63"/>
        <v>0</v>
      </c>
      <c r="AR139" s="209"/>
      <c r="AS139" s="151" t="str">
        <f>IFERROR(VLOOKUP(AP139,Mobilität!A:I,7,FALSE),"")</f>
        <v/>
      </c>
      <c r="AT139" s="151" t="str">
        <f t="shared" si="78"/>
        <v/>
      </c>
      <c r="AU139" s="154" t="str">
        <f>IFERROR(AT139*Intern!H$2,"")</f>
        <v/>
      </c>
      <c r="AV139" s="171"/>
      <c r="AW139" s="151">
        <f t="shared" si="64"/>
        <v>0</v>
      </c>
      <c r="AX139" s="206"/>
      <c r="AY139" s="151" t="str">
        <f>IFERROR(VLOOKUP(AV139,Mobilität!A:O,7,FALSE),"")</f>
        <v/>
      </c>
      <c r="AZ139" s="151" t="str">
        <f t="shared" si="65"/>
        <v/>
      </c>
      <c r="BA139" s="220" t="str">
        <f>IFERROR(AZ139*Intern!H$2,"")</f>
        <v/>
      </c>
      <c r="BB139" s="338"/>
      <c r="BC139" s="339"/>
      <c r="BD139" s="340"/>
      <c r="BE139" s="222">
        <f t="shared" si="66"/>
        <v>0</v>
      </c>
      <c r="BF139" s="223">
        <f>IFERROR(BE139*Intern!H$2,"")</f>
        <v>0</v>
      </c>
      <c r="BG139" s="210">
        <f t="shared" si="67"/>
        <v>0</v>
      </c>
      <c r="BH139" s="226">
        <f t="shared" si="68"/>
        <v>0</v>
      </c>
      <c r="BI139" s="363"/>
      <c r="BJ139" s="210" t="e">
        <f t="shared" si="69"/>
        <v>#DIV/0!</v>
      </c>
      <c r="BK139" s="227" t="e">
        <f t="shared" si="70"/>
        <v>#DIV/0!</v>
      </c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</row>
    <row r="140" spans="1:128" s="153" customFormat="1">
      <c r="A140" s="164"/>
      <c r="B140" s="165"/>
      <c r="C140" s="165"/>
      <c r="D140" s="149" t="str">
        <f t="shared" si="71"/>
        <v/>
      </c>
      <c r="E140" s="166"/>
      <c r="F140" s="167"/>
      <c r="G140" s="334" t="str">
        <f t="shared" si="72"/>
        <v/>
      </c>
      <c r="H140" s="150" t="str">
        <f>IFERROR(VLOOKUP(F140,'Mahlzeit-Übernachtung'!C:AA,5,FALSE),"")</f>
        <v/>
      </c>
      <c r="I140" s="150" t="str">
        <f t="shared" si="73"/>
        <v/>
      </c>
      <c r="J140" s="221" t="str">
        <f>IFERROR(I140*Intern!H$2,"")</f>
        <v/>
      </c>
      <c r="K140" s="167"/>
      <c r="L140" s="331" t="str">
        <f t="shared" si="74"/>
        <v/>
      </c>
      <c r="M140" s="150" t="str">
        <f>IFERROR(VLOOKUP(K140,'Mahlzeit-Übernachtung'!C:AA,5,FALSE),"")</f>
        <v/>
      </c>
      <c r="N140" s="151" t="str">
        <f t="shared" si="75"/>
        <v/>
      </c>
      <c r="O140" s="221" t="str">
        <f>IFERROR(N140*Intern!H$2,"")</f>
        <v/>
      </c>
      <c r="P140" s="168"/>
      <c r="Q140" s="169"/>
      <c r="R140" s="169"/>
      <c r="S140" s="169"/>
      <c r="T140" s="151" t="str">
        <f t="shared" si="79"/>
        <v>---</v>
      </c>
      <c r="U140" s="331" t="e">
        <f>VLOOKUP(TEXT(T140,"@"),'Mahlzeit-Übernachtung'!A$30:G$111,7,FALSE)</f>
        <v>#N/A</v>
      </c>
      <c r="V140" s="151" t="str">
        <f t="shared" si="76"/>
        <v/>
      </c>
      <c r="W140" s="220" t="str">
        <f>IFERROR(V140*Intern!H$2,"")</f>
        <v/>
      </c>
      <c r="X140" s="167"/>
      <c r="Y140" s="170"/>
      <c r="Z140" s="164"/>
      <c r="AA140" s="151" t="str">
        <f>IFERROR(VLOOKUP(X140,Mobilität!A:I,7,FALSE),"")</f>
        <v/>
      </c>
      <c r="AB140" s="151" t="str">
        <f t="shared" si="77"/>
        <v/>
      </c>
      <c r="AC140" s="220" t="str">
        <f>IFERROR(AB140*Intern!H$2,"")</f>
        <v/>
      </c>
      <c r="AD140" s="167"/>
      <c r="AE140" s="170"/>
      <c r="AF140" s="164"/>
      <c r="AG140" s="151" t="str">
        <f>IFERROR(VLOOKUP(AD140,Mobilität!A:I,7,FALSE),"")</f>
        <v/>
      </c>
      <c r="AH140" s="151" t="str">
        <f t="shared" si="60"/>
        <v/>
      </c>
      <c r="AI140" s="220" t="str">
        <f>IFERROR(AH140*Intern!H$2,"")</f>
        <v/>
      </c>
      <c r="AJ140" s="171"/>
      <c r="AK140" s="219">
        <f t="shared" si="61"/>
        <v>0</v>
      </c>
      <c r="AL140" s="206"/>
      <c r="AM140" s="151" t="str">
        <f>IFERROR(VLOOKUP(AJ140,Mobilität!A:I,7,FALSE),"")</f>
        <v/>
      </c>
      <c r="AN140" s="151" t="str">
        <f t="shared" si="62"/>
        <v/>
      </c>
      <c r="AO140" s="154" t="str">
        <f>IFERROR(AN140*Intern!H$2,"")</f>
        <v/>
      </c>
      <c r="AP140" s="171"/>
      <c r="AQ140" s="151">
        <f t="shared" si="63"/>
        <v>0</v>
      </c>
      <c r="AR140" s="209"/>
      <c r="AS140" s="151" t="str">
        <f>IFERROR(VLOOKUP(AP140,Mobilität!A:I,7,FALSE),"")</f>
        <v/>
      </c>
      <c r="AT140" s="151" t="str">
        <f t="shared" si="78"/>
        <v/>
      </c>
      <c r="AU140" s="154" t="str">
        <f>IFERROR(AT140*Intern!H$2,"")</f>
        <v/>
      </c>
      <c r="AV140" s="171"/>
      <c r="AW140" s="151">
        <f t="shared" si="64"/>
        <v>0</v>
      </c>
      <c r="AX140" s="206"/>
      <c r="AY140" s="151" t="str">
        <f>IFERROR(VLOOKUP(AV140,Mobilität!A:O,7,FALSE),"")</f>
        <v/>
      </c>
      <c r="AZ140" s="151" t="str">
        <f t="shared" si="65"/>
        <v/>
      </c>
      <c r="BA140" s="220" t="str">
        <f>IFERROR(AZ140*Intern!H$2,"")</f>
        <v/>
      </c>
      <c r="BB140" s="338"/>
      <c r="BC140" s="339"/>
      <c r="BD140" s="340"/>
      <c r="BE140" s="222">
        <f t="shared" si="66"/>
        <v>0</v>
      </c>
      <c r="BF140" s="223">
        <f>IFERROR(BE140*Intern!H$2,"")</f>
        <v>0</v>
      </c>
      <c r="BG140" s="210">
        <f t="shared" si="67"/>
        <v>0</v>
      </c>
      <c r="BH140" s="226">
        <f t="shared" si="68"/>
        <v>0</v>
      </c>
      <c r="BI140" s="363"/>
      <c r="BJ140" s="210" t="e">
        <f t="shared" si="69"/>
        <v>#DIV/0!</v>
      </c>
      <c r="BK140" s="227" t="e">
        <f t="shared" si="70"/>
        <v>#DIV/0!</v>
      </c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</row>
    <row r="141" spans="1:128" s="153" customFormat="1">
      <c r="A141" s="164"/>
      <c r="B141" s="165"/>
      <c r="C141" s="165"/>
      <c r="D141" s="149" t="str">
        <f t="shared" si="71"/>
        <v/>
      </c>
      <c r="E141" s="166"/>
      <c r="F141" s="167"/>
      <c r="G141" s="334" t="str">
        <f t="shared" si="72"/>
        <v/>
      </c>
      <c r="H141" s="150" t="str">
        <f>IFERROR(VLOOKUP(F141,'Mahlzeit-Übernachtung'!C:AA,5,FALSE),"")</f>
        <v/>
      </c>
      <c r="I141" s="150" t="str">
        <f t="shared" si="73"/>
        <v/>
      </c>
      <c r="J141" s="221" t="str">
        <f>IFERROR(I141*Intern!H$2,"")</f>
        <v/>
      </c>
      <c r="K141" s="167"/>
      <c r="L141" s="331" t="str">
        <f t="shared" si="74"/>
        <v/>
      </c>
      <c r="M141" s="150" t="str">
        <f>IFERROR(VLOOKUP(K141,'Mahlzeit-Übernachtung'!C:AA,5,FALSE),"")</f>
        <v/>
      </c>
      <c r="N141" s="151" t="str">
        <f t="shared" si="75"/>
        <v/>
      </c>
      <c r="O141" s="221" t="str">
        <f>IFERROR(N141*Intern!H$2,"")</f>
        <v/>
      </c>
      <c r="P141" s="168"/>
      <c r="Q141" s="169"/>
      <c r="R141" s="169"/>
      <c r="S141" s="169"/>
      <c r="T141" s="151" t="str">
        <f t="shared" si="79"/>
        <v>---</v>
      </c>
      <c r="U141" s="331" t="e">
        <f>VLOOKUP(TEXT(T141,"@"),'Mahlzeit-Übernachtung'!A$30:G$111,7,FALSE)</f>
        <v>#N/A</v>
      </c>
      <c r="V141" s="151" t="str">
        <f t="shared" si="76"/>
        <v/>
      </c>
      <c r="W141" s="220" t="str">
        <f>IFERROR(V141*Intern!H$2,"")</f>
        <v/>
      </c>
      <c r="X141" s="167"/>
      <c r="Y141" s="170"/>
      <c r="Z141" s="164"/>
      <c r="AA141" s="151" t="str">
        <f>IFERROR(VLOOKUP(X141,Mobilität!A:I,7,FALSE),"")</f>
        <v/>
      </c>
      <c r="AB141" s="151" t="str">
        <f t="shared" si="77"/>
        <v/>
      </c>
      <c r="AC141" s="220" t="str">
        <f>IFERROR(AB141*Intern!H$2,"")</f>
        <v/>
      </c>
      <c r="AD141" s="167"/>
      <c r="AE141" s="170"/>
      <c r="AF141" s="164"/>
      <c r="AG141" s="151" t="str">
        <f>IFERROR(VLOOKUP(AD141,Mobilität!A:I,7,FALSE),"")</f>
        <v/>
      </c>
      <c r="AH141" s="151" t="str">
        <f t="shared" si="60"/>
        <v/>
      </c>
      <c r="AI141" s="220" t="str">
        <f>IFERROR(AH141*Intern!H$2,"")</f>
        <v/>
      </c>
      <c r="AJ141" s="171"/>
      <c r="AK141" s="219">
        <f t="shared" si="61"/>
        <v>0</v>
      </c>
      <c r="AL141" s="206"/>
      <c r="AM141" s="151" t="str">
        <f>IFERROR(VLOOKUP(AJ141,Mobilität!A:I,7,FALSE),"")</f>
        <v/>
      </c>
      <c r="AN141" s="151" t="str">
        <f t="shared" si="62"/>
        <v/>
      </c>
      <c r="AO141" s="154" t="str">
        <f>IFERROR(AN141*Intern!H$2,"")</f>
        <v/>
      </c>
      <c r="AP141" s="171"/>
      <c r="AQ141" s="151">
        <f t="shared" si="63"/>
        <v>0</v>
      </c>
      <c r="AR141" s="209"/>
      <c r="AS141" s="151" t="str">
        <f>IFERROR(VLOOKUP(AP141,Mobilität!A:I,7,FALSE),"")</f>
        <v/>
      </c>
      <c r="AT141" s="151" t="str">
        <f t="shared" si="78"/>
        <v/>
      </c>
      <c r="AU141" s="154" t="str">
        <f>IFERROR(AT141*Intern!H$2,"")</f>
        <v/>
      </c>
      <c r="AV141" s="171"/>
      <c r="AW141" s="151">
        <f t="shared" si="64"/>
        <v>0</v>
      </c>
      <c r="AX141" s="206"/>
      <c r="AY141" s="151" t="str">
        <f>IFERROR(VLOOKUP(AV141,Mobilität!A:O,7,FALSE),"")</f>
        <v/>
      </c>
      <c r="AZ141" s="151" t="str">
        <f t="shared" si="65"/>
        <v/>
      </c>
      <c r="BA141" s="220" t="str">
        <f>IFERROR(AZ141*Intern!H$2,"")</f>
        <v/>
      </c>
      <c r="BB141" s="338"/>
      <c r="BC141" s="339"/>
      <c r="BD141" s="340"/>
      <c r="BE141" s="222">
        <f t="shared" si="66"/>
        <v>0</v>
      </c>
      <c r="BF141" s="223">
        <f>IFERROR(BE141*Intern!H$2,"")</f>
        <v>0</v>
      </c>
      <c r="BG141" s="210">
        <f t="shared" si="67"/>
        <v>0</v>
      </c>
      <c r="BH141" s="226">
        <f t="shared" si="68"/>
        <v>0</v>
      </c>
      <c r="BI141" s="363"/>
      <c r="BJ141" s="210" t="e">
        <f t="shared" si="69"/>
        <v>#DIV/0!</v>
      </c>
      <c r="BK141" s="227" t="e">
        <f t="shared" si="70"/>
        <v>#DIV/0!</v>
      </c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28" s="153" customFormat="1">
      <c r="A142" s="164"/>
      <c r="B142" s="165"/>
      <c r="C142" s="165"/>
      <c r="D142" s="149" t="str">
        <f t="shared" si="71"/>
        <v/>
      </c>
      <c r="E142" s="166"/>
      <c r="F142" s="167"/>
      <c r="G142" s="334" t="str">
        <f t="shared" si="72"/>
        <v/>
      </c>
      <c r="H142" s="150" t="str">
        <f>IFERROR(VLOOKUP(F142,'Mahlzeit-Übernachtung'!C:AA,5,FALSE),"")</f>
        <v/>
      </c>
      <c r="I142" s="150" t="str">
        <f t="shared" si="73"/>
        <v/>
      </c>
      <c r="J142" s="221" t="str">
        <f>IFERROR(I142*Intern!H$2,"")</f>
        <v/>
      </c>
      <c r="K142" s="167"/>
      <c r="L142" s="331" t="str">
        <f t="shared" si="74"/>
        <v/>
      </c>
      <c r="M142" s="150" t="str">
        <f>IFERROR(VLOOKUP(K142,'Mahlzeit-Übernachtung'!C:AA,5,FALSE),"")</f>
        <v/>
      </c>
      <c r="N142" s="151" t="str">
        <f t="shared" si="75"/>
        <v/>
      </c>
      <c r="O142" s="221" t="str">
        <f>IFERROR(N142*Intern!H$2,"")</f>
        <v/>
      </c>
      <c r="P142" s="168"/>
      <c r="Q142" s="169"/>
      <c r="R142" s="169"/>
      <c r="S142" s="169"/>
      <c r="T142" s="151" t="str">
        <f t="shared" si="79"/>
        <v>---</v>
      </c>
      <c r="U142" s="331" t="e">
        <f>VLOOKUP(TEXT(T142,"@"),'Mahlzeit-Übernachtung'!A$30:G$111,7,FALSE)</f>
        <v>#N/A</v>
      </c>
      <c r="V142" s="151" t="str">
        <f t="shared" si="76"/>
        <v/>
      </c>
      <c r="W142" s="220" t="str">
        <f>IFERROR(V142*Intern!H$2,"")</f>
        <v/>
      </c>
      <c r="X142" s="167"/>
      <c r="Y142" s="170"/>
      <c r="Z142" s="164"/>
      <c r="AA142" s="151" t="str">
        <f>IFERROR(VLOOKUP(X142,Mobilität!A:I,7,FALSE),"")</f>
        <v/>
      </c>
      <c r="AB142" s="151" t="str">
        <f t="shared" si="77"/>
        <v/>
      </c>
      <c r="AC142" s="220" t="str">
        <f>IFERROR(AB142*Intern!H$2,"")</f>
        <v/>
      </c>
      <c r="AD142" s="167"/>
      <c r="AE142" s="170"/>
      <c r="AF142" s="164"/>
      <c r="AG142" s="151" t="str">
        <f>IFERROR(VLOOKUP(AD142,Mobilität!A:I,7,FALSE),"")</f>
        <v/>
      </c>
      <c r="AH142" s="151" t="str">
        <f t="shared" si="60"/>
        <v/>
      </c>
      <c r="AI142" s="220" t="str">
        <f>IFERROR(AH142*Intern!H$2,"")</f>
        <v/>
      </c>
      <c r="AJ142" s="171"/>
      <c r="AK142" s="219">
        <f t="shared" si="61"/>
        <v>0</v>
      </c>
      <c r="AL142" s="206"/>
      <c r="AM142" s="151" t="str">
        <f>IFERROR(VLOOKUP(AJ142,Mobilität!A:I,7,FALSE),"")</f>
        <v/>
      </c>
      <c r="AN142" s="151" t="str">
        <f t="shared" si="62"/>
        <v/>
      </c>
      <c r="AO142" s="154" t="str">
        <f>IFERROR(AN142*Intern!H$2,"")</f>
        <v/>
      </c>
      <c r="AP142" s="171"/>
      <c r="AQ142" s="151">
        <f t="shared" si="63"/>
        <v>0</v>
      </c>
      <c r="AR142" s="209"/>
      <c r="AS142" s="151" t="str">
        <f>IFERROR(VLOOKUP(AP142,Mobilität!A:I,7,FALSE),"")</f>
        <v/>
      </c>
      <c r="AT142" s="151" t="str">
        <f t="shared" si="78"/>
        <v/>
      </c>
      <c r="AU142" s="154" t="str">
        <f>IFERROR(AT142*Intern!H$2,"")</f>
        <v/>
      </c>
      <c r="AV142" s="171"/>
      <c r="AW142" s="151">
        <f t="shared" si="64"/>
        <v>0</v>
      </c>
      <c r="AX142" s="206"/>
      <c r="AY142" s="151" t="str">
        <f>IFERROR(VLOOKUP(AV142,Mobilität!A:O,7,FALSE),"")</f>
        <v/>
      </c>
      <c r="AZ142" s="151" t="str">
        <f t="shared" si="65"/>
        <v/>
      </c>
      <c r="BA142" s="220" t="str">
        <f>IFERROR(AZ142*Intern!H$2,"")</f>
        <v/>
      </c>
      <c r="BB142" s="338"/>
      <c r="BC142" s="339"/>
      <c r="BD142" s="340"/>
      <c r="BE142" s="222">
        <f t="shared" si="66"/>
        <v>0</v>
      </c>
      <c r="BF142" s="223">
        <f>IFERROR(BE142*Intern!H$2,"")</f>
        <v>0</v>
      </c>
      <c r="BG142" s="210">
        <f t="shared" si="67"/>
        <v>0</v>
      </c>
      <c r="BH142" s="226">
        <f t="shared" si="68"/>
        <v>0</v>
      </c>
      <c r="BI142" s="363"/>
      <c r="BJ142" s="210" t="e">
        <f t="shared" si="69"/>
        <v>#DIV/0!</v>
      </c>
      <c r="BK142" s="227" t="e">
        <f t="shared" si="70"/>
        <v>#DIV/0!</v>
      </c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</row>
    <row r="143" spans="1:128" s="153" customFormat="1">
      <c r="A143" s="164"/>
      <c r="B143" s="165"/>
      <c r="C143" s="165"/>
      <c r="D143" s="149" t="str">
        <f t="shared" si="71"/>
        <v/>
      </c>
      <c r="E143" s="166"/>
      <c r="F143" s="167"/>
      <c r="G143" s="334" t="str">
        <f t="shared" si="72"/>
        <v/>
      </c>
      <c r="H143" s="150" t="str">
        <f>IFERROR(VLOOKUP(F143,'Mahlzeit-Übernachtung'!C:AA,5,FALSE),"")</f>
        <v/>
      </c>
      <c r="I143" s="150" t="str">
        <f t="shared" si="73"/>
        <v/>
      </c>
      <c r="J143" s="221" t="str">
        <f>IFERROR(I143*Intern!H$2,"")</f>
        <v/>
      </c>
      <c r="K143" s="167"/>
      <c r="L143" s="331" t="str">
        <f t="shared" si="74"/>
        <v/>
      </c>
      <c r="M143" s="150" t="str">
        <f>IFERROR(VLOOKUP(K143,'Mahlzeit-Übernachtung'!C:AA,5,FALSE),"")</f>
        <v/>
      </c>
      <c r="N143" s="151" t="str">
        <f t="shared" si="75"/>
        <v/>
      </c>
      <c r="O143" s="221" t="str">
        <f>IFERROR(N143*Intern!H$2,"")</f>
        <v/>
      </c>
      <c r="P143" s="168"/>
      <c r="Q143" s="169"/>
      <c r="R143" s="169"/>
      <c r="S143" s="169"/>
      <c r="T143" s="151" t="str">
        <f t="shared" si="79"/>
        <v>---</v>
      </c>
      <c r="U143" s="331" t="e">
        <f>VLOOKUP(TEXT(T143,"@"),'Mahlzeit-Übernachtung'!A$30:G$111,7,FALSE)</f>
        <v>#N/A</v>
      </c>
      <c r="V143" s="151" t="str">
        <f t="shared" si="76"/>
        <v/>
      </c>
      <c r="W143" s="220" t="str">
        <f>IFERROR(V143*Intern!H$2,"")</f>
        <v/>
      </c>
      <c r="X143" s="167"/>
      <c r="Y143" s="170"/>
      <c r="Z143" s="164"/>
      <c r="AA143" s="151" t="str">
        <f>IFERROR(VLOOKUP(X143,Mobilität!A:I,7,FALSE),"")</f>
        <v/>
      </c>
      <c r="AB143" s="151" t="str">
        <f t="shared" si="77"/>
        <v/>
      </c>
      <c r="AC143" s="220" t="str">
        <f>IFERROR(AB143*Intern!H$2,"")</f>
        <v/>
      </c>
      <c r="AD143" s="167"/>
      <c r="AE143" s="170"/>
      <c r="AF143" s="164"/>
      <c r="AG143" s="151" t="str">
        <f>IFERROR(VLOOKUP(AD143,Mobilität!A:I,7,FALSE),"")</f>
        <v/>
      </c>
      <c r="AH143" s="151" t="str">
        <f t="shared" si="60"/>
        <v/>
      </c>
      <c r="AI143" s="220" t="str">
        <f>IFERROR(AH143*Intern!H$2,"")</f>
        <v/>
      </c>
      <c r="AJ143" s="171"/>
      <c r="AK143" s="219">
        <f t="shared" si="61"/>
        <v>0</v>
      </c>
      <c r="AL143" s="206"/>
      <c r="AM143" s="151" t="str">
        <f>IFERROR(VLOOKUP(AJ143,Mobilität!A:I,7,FALSE),"")</f>
        <v/>
      </c>
      <c r="AN143" s="151" t="str">
        <f t="shared" si="62"/>
        <v/>
      </c>
      <c r="AO143" s="154" t="str">
        <f>IFERROR(AN143*Intern!H$2,"")</f>
        <v/>
      </c>
      <c r="AP143" s="171"/>
      <c r="AQ143" s="151">
        <f t="shared" si="63"/>
        <v>0</v>
      </c>
      <c r="AR143" s="209"/>
      <c r="AS143" s="151" t="str">
        <f>IFERROR(VLOOKUP(AP143,Mobilität!A:I,7,FALSE),"")</f>
        <v/>
      </c>
      <c r="AT143" s="151" t="str">
        <f t="shared" si="78"/>
        <v/>
      </c>
      <c r="AU143" s="154" t="str">
        <f>IFERROR(AT143*Intern!H$2,"")</f>
        <v/>
      </c>
      <c r="AV143" s="171"/>
      <c r="AW143" s="151">
        <f t="shared" si="64"/>
        <v>0</v>
      </c>
      <c r="AX143" s="206"/>
      <c r="AY143" s="151" t="str">
        <f>IFERROR(VLOOKUP(AV143,Mobilität!A:O,7,FALSE),"")</f>
        <v/>
      </c>
      <c r="AZ143" s="151" t="str">
        <f t="shared" si="65"/>
        <v/>
      </c>
      <c r="BA143" s="220" t="str">
        <f>IFERROR(AZ143*Intern!H$2,"")</f>
        <v/>
      </c>
      <c r="BB143" s="338"/>
      <c r="BC143" s="339"/>
      <c r="BD143" s="340"/>
      <c r="BE143" s="222">
        <f t="shared" si="66"/>
        <v>0</v>
      </c>
      <c r="BF143" s="223">
        <f>IFERROR(BE143*Intern!H$2,"")</f>
        <v>0</v>
      </c>
      <c r="BG143" s="210">
        <f t="shared" si="67"/>
        <v>0</v>
      </c>
      <c r="BH143" s="226">
        <f t="shared" si="68"/>
        <v>0</v>
      </c>
      <c r="BI143" s="363"/>
      <c r="BJ143" s="210" t="e">
        <f t="shared" si="69"/>
        <v>#DIV/0!</v>
      </c>
      <c r="BK143" s="227" t="e">
        <f t="shared" si="70"/>
        <v>#DIV/0!</v>
      </c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</row>
    <row r="144" spans="1:128" s="153" customFormat="1">
      <c r="A144" s="164"/>
      <c r="B144" s="165"/>
      <c r="C144" s="165"/>
      <c r="D144" s="149" t="str">
        <f t="shared" si="71"/>
        <v/>
      </c>
      <c r="E144" s="166"/>
      <c r="F144" s="167"/>
      <c r="G144" s="334" t="str">
        <f t="shared" si="72"/>
        <v/>
      </c>
      <c r="H144" s="150" t="str">
        <f>IFERROR(VLOOKUP(F144,'Mahlzeit-Übernachtung'!C:AA,5,FALSE),"")</f>
        <v/>
      </c>
      <c r="I144" s="150" t="str">
        <f t="shared" si="73"/>
        <v/>
      </c>
      <c r="J144" s="221" t="str">
        <f>IFERROR(I144*Intern!H$2,"")</f>
        <v/>
      </c>
      <c r="K144" s="167"/>
      <c r="L144" s="331" t="str">
        <f t="shared" si="74"/>
        <v/>
      </c>
      <c r="M144" s="150" t="str">
        <f>IFERROR(VLOOKUP(K144,'Mahlzeit-Übernachtung'!C:AA,5,FALSE),"")</f>
        <v/>
      </c>
      <c r="N144" s="151" t="str">
        <f t="shared" si="75"/>
        <v/>
      </c>
      <c r="O144" s="221" t="str">
        <f>IFERROR(N144*Intern!H$2,"")</f>
        <v/>
      </c>
      <c r="P144" s="168"/>
      <c r="Q144" s="169"/>
      <c r="R144" s="169"/>
      <c r="S144" s="169"/>
      <c r="T144" s="151" t="str">
        <f t="shared" si="79"/>
        <v>---</v>
      </c>
      <c r="U144" s="331" t="e">
        <f>VLOOKUP(TEXT(T144,"@"),'Mahlzeit-Übernachtung'!A$30:G$111,7,FALSE)</f>
        <v>#N/A</v>
      </c>
      <c r="V144" s="151" t="str">
        <f t="shared" si="76"/>
        <v/>
      </c>
      <c r="W144" s="220" t="str">
        <f>IFERROR(V144*Intern!H$2,"")</f>
        <v/>
      </c>
      <c r="X144" s="167"/>
      <c r="Y144" s="170"/>
      <c r="Z144" s="164"/>
      <c r="AA144" s="151" t="str">
        <f>IFERROR(VLOOKUP(X144,Mobilität!A:I,7,FALSE),"")</f>
        <v/>
      </c>
      <c r="AB144" s="151" t="str">
        <f t="shared" si="77"/>
        <v/>
      </c>
      <c r="AC144" s="220" t="str">
        <f>IFERROR(AB144*Intern!H$2,"")</f>
        <v/>
      </c>
      <c r="AD144" s="167"/>
      <c r="AE144" s="170"/>
      <c r="AF144" s="164"/>
      <c r="AG144" s="151" t="str">
        <f>IFERROR(VLOOKUP(AD144,Mobilität!A:I,7,FALSE),"")</f>
        <v/>
      </c>
      <c r="AH144" s="151" t="str">
        <f t="shared" si="60"/>
        <v/>
      </c>
      <c r="AI144" s="220" t="str">
        <f>IFERROR(AH144*Intern!H$2,"")</f>
        <v/>
      </c>
      <c r="AJ144" s="171"/>
      <c r="AK144" s="219">
        <f t="shared" si="61"/>
        <v>0</v>
      </c>
      <c r="AL144" s="206"/>
      <c r="AM144" s="151" t="str">
        <f>IFERROR(VLOOKUP(AJ144,Mobilität!A:I,7,FALSE),"")</f>
        <v/>
      </c>
      <c r="AN144" s="151" t="str">
        <f t="shared" si="62"/>
        <v/>
      </c>
      <c r="AO144" s="154" t="str">
        <f>IFERROR(AN144*Intern!H$2,"")</f>
        <v/>
      </c>
      <c r="AP144" s="171"/>
      <c r="AQ144" s="151">
        <f t="shared" si="63"/>
        <v>0</v>
      </c>
      <c r="AR144" s="209"/>
      <c r="AS144" s="151" t="str">
        <f>IFERROR(VLOOKUP(AP144,Mobilität!A:I,7,FALSE),"")</f>
        <v/>
      </c>
      <c r="AT144" s="151" t="str">
        <f t="shared" si="78"/>
        <v/>
      </c>
      <c r="AU144" s="154" t="str">
        <f>IFERROR(AT144*Intern!H$2,"")</f>
        <v/>
      </c>
      <c r="AV144" s="171"/>
      <c r="AW144" s="151">
        <f t="shared" si="64"/>
        <v>0</v>
      </c>
      <c r="AX144" s="206"/>
      <c r="AY144" s="151" t="str">
        <f>IFERROR(VLOOKUP(AV144,Mobilität!A:O,7,FALSE),"")</f>
        <v/>
      </c>
      <c r="AZ144" s="151" t="str">
        <f t="shared" si="65"/>
        <v/>
      </c>
      <c r="BA144" s="220" t="str">
        <f>IFERROR(AZ144*Intern!H$2,"")</f>
        <v/>
      </c>
      <c r="BB144" s="338"/>
      <c r="BC144" s="339"/>
      <c r="BD144" s="340"/>
      <c r="BE144" s="222">
        <f t="shared" si="66"/>
        <v>0</v>
      </c>
      <c r="BF144" s="223">
        <f>IFERROR(BE144*Intern!H$2,"")</f>
        <v>0</v>
      </c>
      <c r="BG144" s="210">
        <f t="shared" si="67"/>
        <v>0</v>
      </c>
      <c r="BH144" s="226">
        <f t="shared" si="68"/>
        <v>0</v>
      </c>
      <c r="BI144" s="363"/>
      <c r="BJ144" s="210" t="e">
        <f t="shared" si="69"/>
        <v>#DIV/0!</v>
      </c>
      <c r="BK144" s="227" t="e">
        <f t="shared" si="70"/>
        <v>#DIV/0!</v>
      </c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28" s="153" customFormat="1">
      <c r="A145" s="164"/>
      <c r="B145" s="165"/>
      <c r="C145" s="165"/>
      <c r="D145" s="149" t="str">
        <f t="shared" si="71"/>
        <v/>
      </c>
      <c r="E145" s="166"/>
      <c r="F145" s="167"/>
      <c r="G145" s="334" t="str">
        <f t="shared" si="72"/>
        <v/>
      </c>
      <c r="H145" s="150" t="str">
        <f>IFERROR(VLOOKUP(F145,'Mahlzeit-Übernachtung'!C:AA,5,FALSE),"")</f>
        <v/>
      </c>
      <c r="I145" s="150" t="str">
        <f t="shared" si="73"/>
        <v/>
      </c>
      <c r="J145" s="221" t="str">
        <f>IFERROR(I145*Intern!H$2,"")</f>
        <v/>
      </c>
      <c r="K145" s="167"/>
      <c r="L145" s="331" t="str">
        <f t="shared" si="74"/>
        <v/>
      </c>
      <c r="M145" s="150" t="str">
        <f>IFERROR(VLOOKUP(K145,'Mahlzeit-Übernachtung'!C:AA,5,FALSE),"")</f>
        <v/>
      </c>
      <c r="N145" s="151" t="str">
        <f t="shared" si="75"/>
        <v/>
      </c>
      <c r="O145" s="221" t="str">
        <f>IFERROR(N145*Intern!H$2,"")</f>
        <v/>
      </c>
      <c r="P145" s="168"/>
      <c r="Q145" s="169"/>
      <c r="R145" s="169"/>
      <c r="S145" s="169"/>
      <c r="T145" s="151" t="str">
        <f t="shared" si="79"/>
        <v>---</v>
      </c>
      <c r="U145" s="331" t="e">
        <f>VLOOKUP(TEXT(T145,"@"),'Mahlzeit-Übernachtung'!A$30:G$111,7,FALSE)</f>
        <v>#N/A</v>
      </c>
      <c r="V145" s="151" t="str">
        <f t="shared" si="76"/>
        <v/>
      </c>
      <c r="W145" s="220" t="str">
        <f>IFERROR(V145*Intern!H$2,"")</f>
        <v/>
      </c>
      <c r="X145" s="167"/>
      <c r="Y145" s="170"/>
      <c r="Z145" s="164"/>
      <c r="AA145" s="151" t="str">
        <f>IFERROR(VLOOKUP(X145,Mobilität!A:I,7,FALSE),"")</f>
        <v/>
      </c>
      <c r="AB145" s="151" t="str">
        <f t="shared" si="77"/>
        <v/>
      </c>
      <c r="AC145" s="220" t="str">
        <f>IFERROR(AB145*Intern!H$2,"")</f>
        <v/>
      </c>
      <c r="AD145" s="167"/>
      <c r="AE145" s="170"/>
      <c r="AF145" s="164"/>
      <c r="AG145" s="151" t="str">
        <f>IFERROR(VLOOKUP(AD145,Mobilität!A:I,7,FALSE),"")</f>
        <v/>
      </c>
      <c r="AH145" s="151" t="str">
        <f t="shared" si="60"/>
        <v/>
      </c>
      <c r="AI145" s="220" t="str">
        <f>IFERROR(AH145*Intern!H$2,"")</f>
        <v/>
      </c>
      <c r="AJ145" s="171"/>
      <c r="AK145" s="219">
        <f t="shared" si="61"/>
        <v>0</v>
      </c>
      <c r="AL145" s="206"/>
      <c r="AM145" s="151" t="str">
        <f>IFERROR(VLOOKUP(AJ145,Mobilität!A:I,7,FALSE),"")</f>
        <v/>
      </c>
      <c r="AN145" s="151" t="str">
        <f t="shared" si="62"/>
        <v/>
      </c>
      <c r="AO145" s="154" t="str">
        <f>IFERROR(AN145*Intern!H$2,"")</f>
        <v/>
      </c>
      <c r="AP145" s="171"/>
      <c r="AQ145" s="151">
        <f t="shared" si="63"/>
        <v>0</v>
      </c>
      <c r="AR145" s="209"/>
      <c r="AS145" s="151" t="str">
        <f>IFERROR(VLOOKUP(AP145,Mobilität!A:I,7,FALSE),"")</f>
        <v/>
      </c>
      <c r="AT145" s="151" t="str">
        <f t="shared" si="78"/>
        <v/>
      </c>
      <c r="AU145" s="154" t="str">
        <f>IFERROR(AT145*Intern!H$2,"")</f>
        <v/>
      </c>
      <c r="AV145" s="171"/>
      <c r="AW145" s="151">
        <f t="shared" si="64"/>
        <v>0</v>
      </c>
      <c r="AX145" s="206"/>
      <c r="AY145" s="151" t="str">
        <f>IFERROR(VLOOKUP(AV145,Mobilität!A:O,7,FALSE),"")</f>
        <v/>
      </c>
      <c r="AZ145" s="151" t="str">
        <f t="shared" si="65"/>
        <v/>
      </c>
      <c r="BA145" s="220" t="str">
        <f>IFERROR(AZ145*Intern!H$2,"")</f>
        <v/>
      </c>
      <c r="BB145" s="338"/>
      <c r="BC145" s="339"/>
      <c r="BD145" s="340"/>
      <c r="BE145" s="222">
        <f t="shared" si="66"/>
        <v>0</v>
      </c>
      <c r="BF145" s="223">
        <f>IFERROR(BE145*Intern!H$2,"")</f>
        <v>0</v>
      </c>
      <c r="BG145" s="210">
        <f t="shared" si="67"/>
        <v>0</v>
      </c>
      <c r="BH145" s="226">
        <f t="shared" si="68"/>
        <v>0</v>
      </c>
      <c r="BI145" s="363"/>
      <c r="BJ145" s="210" t="e">
        <f t="shared" si="69"/>
        <v>#DIV/0!</v>
      </c>
      <c r="BK145" s="227" t="e">
        <f t="shared" si="70"/>
        <v>#DIV/0!</v>
      </c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</row>
    <row r="146" spans="1:128" s="153" customFormat="1">
      <c r="A146" s="164"/>
      <c r="B146" s="165"/>
      <c r="C146" s="165"/>
      <c r="D146" s="149" t="str">
        <f t="shared" si="71"/>
        <v/>
      </c>
      <c r="E146" s="166"/>
      <c r="F146" s="167"/>
      <c r="G146" s="334" t="str">
        <f t="shared" si="72"/>
        <v/>
      </c>
      <c r="H146" s="150" t="str">
        <f>IFERROR(VLOOKUP(F146,'Mahlzeit-Übernachtung'!C:AA,5,FALSE),"")</f>
        <v/>
      </c>
      <c r="I146" s="150" t="str">
        <f t="shared" si="73"/>
        <v/>
      </c>
      <c r="J146" s="221" t="str">
        <f>IFERROR(I146*Intern!H$2,"")</f>
        <v/>
      </c>
      <c r="K146" s="167"/>
      <c r="L146" s="331" t="str">
        <f t="shared" si="74"/>
        <v/>
      </c>
      <c r="M146" s="150" t="str">
        <f>IFERROR(VLOOKUP(K146,'Mahlzeit-Übernachtung'!C:AA,5,FALSE),"")</f>
        <v/>
      </c>
      <c r="N146" s="151" t="str">
        <f t="shared" si="75"/>
        <v/>
      </c>
      <c r="O146" s="221" t="str">
        <f>IFERROR(N146*Intern!H$2,"")</f>
        <v/>
      </c>
      <c r="P146" s="168"/>
      <c r="Q146" s="169"/>
      <c r="R146" s="169"/>
      <c r="S146" s="169"/>
      <c r="T146" s="151" t="str">
        <f t="shared" si="79"/>
        <v>---</v>
      </c>
      <c r="U146" s="331" t="e">
        <f>VLOOKUP(TEXT(T146,"@"),'Mahlzeit-Übernachtung'!A$30:G$111,7,FALSE)</f>
        <v>#N/A</v>
      </c>
      <c r="V146" s="151" t="str">
        <f t="shared" si="76"/>
        <v/>
      </c>
      <c r="W146" s="220" t="str">
        <f>IFERROR(V146*Intern!H$2,"")</f>
        <v/>
      </c>
      <c r="X146" s="167"/>
      <c r="Y146" s="170"/>
      <c r="Z146" s="164"/>
      <c r="AA146" s="151" t="str">
        <f>IFERROR(VLOOKUP(X146,Mobilität!A:I,7,FALSE),"")</f>
        <v/>
      </c>
      <c r="AB146" s="151" t="str">
        <f t="shared" si="77"/>
        <v/>
      </c>
      <c r="AC146" s="220" t="str">
        <f>IFERROR(AB146*Intern!H$2,"")</f>
        <v/>
      </c>
      <c r="AD146" s="167"/>
      <c r="AE146" s="170"/>
      <c r="AF146" s="164"/>
      <c r="AG146" s="151" t="str">
        <f>IFERROR(VLOOKUP(AD146,Mobilität!A:I,7,FALSE),"")</f>
        <v/>
      </c>
      <c r="AH146" s="151" t="str">
        <f t="shared" si="60"/>
        <v/>
      </c>
      <c r="AI146" s="220" t="str">
        <f>IFERROR(AH146*Intern!H$2,"")</f>
        <v/>
      </c>
      <c r="AJ146" s="171"/>
      <c r="AK146" s="219">
        <f t="shared" si="61"/>
        <v>0</v>
      </c>
      <c r="AL146" s="206"/>
      <c r="AM146" s="151" t="str">
        <f>IFERROR(VLOOKUP(AJ146,Mobilität!A:I,7,FALSE),"")</f>
        <v/>
      </c>
      <c r="AN146" s="151" t="str">
        <f t="shared" si="62"/>
        <v/>
      </c>
      <c r="AO146" s="154" t="str">
        <f>IFERROR(AN146*Intern!H$2,"")</f>
        <v/>
      </c>
      <c r="AP146" s="171"/>
      <c r="AQ146" s="151">
        <f t="shared" si="63"/>
        <v>0</v>
      </c>
      <c r="AR146" s="209"/>
      <c r="AS146" s="151" t="str">
        <f>IFERROR(VLOOKUP(AP146,Mobilität!A:I,7,FALSE),"")</f>
        <v/>
      </c>
      <c r="AT146" s="151" t="str">
        <f t="shared" si="78"/>
        <v/>
      </c>
      <c r="AU146" s="154" t="str">
        <f>IFERROR(AT146*Intern!H$2,"")</f>
        <v/>
      </c>
      <c r="AV146" s="171"/>
      <c r="AW146" s="151">
        <f t="shared" si="64"/>
        <v>0</v>
      </c>
      <c r="AX146" s="206"/>
      <c r="AY146" s="151" t="str">
        <f>IFERROR(VLOOKUP(AV146,Mobilität!A:O,7,FALSE),"")</f>
        <v/>
      </c>
      <c r="AZ146" s="151" t="str">
        <f t="shared" si="65"/>
        <v/>
      </c>
      <c r="BA146" s="220" t="str">
        <f>IFERROR(AZ146*Intern!H$2,"")</f>
        <v/>
      </c>
      <c r="BB146" s="338"/>
      <c r="BC146" s="339"/>
      <c r="BD146" s="340"/>
      <c r="BE146" s="222">
        <f t="shared" si="66"/>
        <v>0</v>
      </c>
      <c r="BF146" s="223">
        <f>IFERROR(BE146*Intern!H$2,"")</f>
        <v>0</v>
      </c>
      <c r="BG146" s="210">
        <f t="shared" si="67"/>
        <v>0</v>
      </c>
      <c r="BH146" s="226">
        <f t="shared" si="68"/>
        <v>0</v>
      </c>
      <c r="BI146" s="363"/>
      <c r="BJ146" s="210" t="e">
        <f t="shared" si="69"/>
        <v>#DIV/0!</v>
      </c>
      <c r="BK146" s="227" t="e">
        <f t="shared" si="70"/>
        <v>#DIV/0!</v>
      </c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</row>
    <row r="147" spans="1:128" s="153" customFormat="1">
      <c r="A147" s="164"/>
      <c r="B147" s="165"/>
      <c r="C147" s="165"/>
      <c r="D147" s="149" t="str">
        <f t="shared" si="71"/>
        <v/>
      </c>
      <c r="E147" s="166"/>
      <c r="F147" s="167"/>
      <c r="G147" s="334" t="str">
        <f t="shared" si="72"/>
        <v/>
      </c>
      <c r="H147" s="150" t="str">
        <f>IFERROR(VLOOKUP(F147,'Mahlzeit-Übernachtung'!C:AA,5,FALSE),"")</f>
        <v/>
      </c>
      <c r="I147" s="150" t="str">
        <f t="shared" si="73"/>
        <v/>
      </c>
      <c r="J147" s="221" t="str">
        <f>IFERROR(I147*Intern!H$2,"")</f>
        <v/>
      </c>
      <c r="K147" s="167"/>
      <c r="L147" s="331" t="str">
        <f t="shared" si="74"/>
        <v/>
      </c>
      <c r="M147" s="150" t="str">
        <f>IFERROR(VLOOKUP(K147,'Mahlzeit-Übernachtung'!C:AA,5,FALSE),"")</f>
        <v/>
      </c>
      <c r="N147" s="151" t="str">
        <f t="shared" si="75"/>
        <v/>
      </c>
      <c r="O147" s="221" t="str">
        <f>IFERROR(N147*Intern!H$2,"")</f>
        <v/>
      </c>
      <c r="P147" s="168"/>
      <c r="Q147" s="169"/>
      <c r="R147" s="169"/>
      <c r="S147" s="169"/>
      <c r="T147" s="151" t="str">
        <f t="shared" si="79"/>
        <v>---</v>
      </c>
      <c r="U147" s="331" t="e">
        <f>VLOOKUP(TEXT(T147,"@"),'Mahlzeit-Übernachtung'!A$30:G$111,7,FALSE)</f>
        <v>#N/A</v>
      </c>
      <c r="V147" s="151" t="str">
        <f t="shared" si="76"/>
        <v/>
      </c>
      <c r="W147" s="220" t="str">
        <f>IFERROR(V147*Intern!H$2,"")</f>
        <v/>
      </c>
      <c r="X147" s="167"/>
      <c r="Y147" s="170"/>
      <c r="Z147" s="164"/>
      <c r="AA147" s="151" t="str">
        <f>IFERROR(VLOOKUP(X147,Mobilität!A:I,7,FALSE),"")</f>
        <v/>
      </c>
      <c r="AB147" s="151" t="str">
        <f t="shared" si="77"/>
        <v/>
      </c>
      <c r="AC147" s="220" t="str">
        <f>IFERROR(AB147*Intern!H$2,"")</f>
        <v/>
      </c>
      <c r="AD147" s="167"/>
      <c r="AE147" s="170"/>
      <c r="AF147" s="164"/>
      <c r="AG147" s="151" t="str">
        <f>IFERROR(VLOOKUP(AD147,Mobilität!A:I,7,FALSE),"")</f>
        <v/>
      </c>
      <c r="AH147" s="151" t="str">
        <f t="shared" si="60"/>
        <v/>
      </c>
      <c r="AI147" s="220" t="str">
        <f>IFERROR(AH147*Intern!H$2,"")</f>
        <v/>
      </c>
      <c r="AJ147" s="171"/>
      <c r="AK147" s="219">
        <f t="shared" si="61"/>
        <v>0</v>
      </c>
      <c r="AL147" s="206"/>
      <c r="AM147" s="151" t="str">
        <f>IFERROR(VLOOKUP(AJ147,Mobilität!A:I,7,FALSE),"")</f>
        <v/>
      </c>
      <c r="AN147" s="151" t="str">
        <f t="shared" si="62"/>
        <v/>
      </c>
      <c r="AO147" s="154" t="str">
        <f>IFERROR(AN147*Intern!H$2,"")</f>
        <v/>
      </c>
      <c r="AP147" s="171"/>
      <c r="AQ147" s="151">
        <f t="shared" si="63"/>
        <v>0</v>
      </c>
      <c r="AR147" s="209"/>
      <c r="AS147" s="151" t="str">
        <f>IFERROR(VLOOKUP(AP147,Mobilität!A:I,7,FALSE),"")</f>
        <v/>
      </c>
      <c r="AT147" s="151" t="str">
        <f t="shared" si="78"/>
        <v/>
      </c>
      <c r="AU147" s="154" t="str">
        <f>IFERROR(AT147*Intern!H$2,"")</f>
        <v/>
      </c>
      <c r="AV147" s="171"/>
      <c r="AW147" s="151">
        <f t="shared" si="64"/>
        <v>0</v>
      </c>
      <c r="AX147" s="206"/>
      <c r="AY147" s="151" t="str">
        <f>IFERROR(VLOOKUP(AV147,Mobilität!A:O,7,FALSE),"")</f>
        <v/>
      </c>
      <c r="AZ147" s="151" t="str">
        <f t="shared" si="65"/>
        <v/>
      </c>
      <c r="BA147" s="220" t="str">
        <f>IFERROR(AZ147*Intern!H$2,"")</f>
        <v/>
      </c>
      <c r="BB147" s="338"/>
      <c r="BC147" s="339"/>
      <c r="BD147" s="340"/>
      <c r="BE147" s="222">
        <f t="shared" si="66"/>
        <v>0</v>
      </c>
      <c r="BF147" s="223">
        <f>IFERROR(BE147*Intern!H$2,"")</f>
        <v>0</v>
      </c>
      <c r="BG147" s="210">
        <f t="shared" si="67"/>
        <v>0</v>
      </c>
      <c r="BH147" s="226">
        <f t="shared" si="68"/>
        <v>0</v>
      </c>
      <c r="BI147" s="363"/>
      <c r="BJ147" s="210" t="e">
        <f t="shared" si="69"/>
        <v>#DIV/0!</v>
      </c>
      <c r="BK147" s="227" t="e">
        <f t="shared" si="70"/>
        <v>#DIV/0!</v>
      </c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</row>
    <row r="148" spans="1:128" s="153" customFormat="1">
      <c r="A148" s="164"/>
      <c r="B148" s="165"/>
      <c r="C148" s="165"/>
      <c r="D148" s="149" t="str">
        <f t="shared" si="71"/>
        <v/>
      </c>
      <c r="E148" s="166"/>
      <c r="F148" s="167"/>
      <c r="G148" s="334" t="str">
        <f t="shared" si="72"/>
        <v/>
      </c>
      <c r="H148" s="150" t="str">
        <f>IFERROR(VLOOKUP(F148,'Mahlzeit-Übernachtung'!C:AA,5,FALSE),"")</f>
        <v/>
      </c>
      <c r="I148" s="150" t="str">
        <f t="shared" si="73"/>
        <v/>
      </c>
      <c r="J148" s="221" t="str">
        <f>IFERROR(I148*Intern!H$2,"")</f>
        <v/>
      </c>
      <c r="K148" s="167"/>
      <c r="L148" s="331" t="str">
        <f t="shared" si="74"/>
        <v/>
      </c>
      <c r="M148" s="150" t="str">
        <f>IFERROR(VLOOKUP(K148,'Mahlzeit-Übernachtung'!C:AA,5,FALSE),"")</f>
        <v/>
      </c>
      <c r="N148" s="151" t="str">
        <f t="shared" si="75"/>
        <v/>
      </c>
      <c r="O148" s="221" t="str">
        <f>IFERROR(N148*Intern!H$2,"")</f>
        <v/>
      </c>
      <c r="P148" s="168"/>
      <c r="Q148" s="169"/>
      <c r="R148" s="169"/>
      <c r="S148" s="169"/>
      <c r="T148" s="151" t="str">
        <f t="shared" si="79"/>
        <v>---</v>
      </c>
      <c r="U148" s="331" t="e">
        <f>VLOOKUP(TEXT(T148,"@"),'Mahlzeit-Übernachtung'!A$30:G$111,7,FALSE)</f>
        <v>#N/A</v>
      </c>
      <c r="V148" s="151" t="str">
        <f t="shared" si="76"/>
        <v/>
      </c>
      <c r="W148" s="220" t="str">
        <f>IFERROR(V148*Intern!H$2,"")</f>
        <v/>
      </c>
      <c r="X148" s="167"/>
      <c r="Y148" s="170"/>
      <c r="Z148" s="164"/>
      <c r="AA148" s="151" t="str">
        <f>IFERROR(VLOOKUP(X148,Mobilität!A:I,7,FALSE),"")</f>
        <v/>
      </c>
      <c r="AB148" s="151" t="str">
        <f t="shared" si="77"/>
        <v/>
      </c>
      <c r="AC148" s="220" t="str">
        <f>IFERROR(AB148*Intern!H$2,"")</f>
        <v/>
      </c>
      <c r="AD148" s="167"/>
      <c r="AE148" s="170"/>
      <c r="AF148" s="164"/>
      <c r="AG148" s="151" t="str">
        <f>IFERROR(VLOOKUP(AD148,Mobilität!A:I,7,FALSE),"")</f>
        <v/>
      </c>
      <c r="AH148" s="151" t="str">
        <f t="shared" si="60"/>
        <v/>
      </c>
      <c r="AI148" s="220" t="str">
        <f>IFERROR(AH148*Intern!H$2,"")</f>
        <v/>
      </c>
      <c r="AJ148" s="171"/>
      <c r="AK148" s="219">
        <f t="shared" si="61"/>
        <v>0</v>
      </c>
      <c r="AL148" s="206"/>
      <c r="AM148" s="151" t="str">
        <f>IFERROR(VLOOKUP(AJ148,Mobilität!A:I,7,FALSE),"")</f>
        <v/>
      </c>
      <c r="AN148" s="151" t="str">
        <f t="shared" si="62"/>
        <v/>
      </c>
      <c r="AO148" s="154" t="str">
        <f>IFERROR(AN148*Intern!H$2,"")</f>
        <v/>
      </c>
      <c r="AP148" s="171"/>
      <c r="AQ148" s="151">
        <f t="shared" si="63"/>
        <v>0</v>
      </c>
      <c r="AR148" s="209"/>
      <c r="AS148" s="151" t="str">
        <f>IFERROR(VLOOKUP(AP148,Mobilität!A:I,7,FALSE),"")</f>
        <v/>
      </c>
      <c r="AT148" s="151" t="str">
        <f t="shared" si="78"/>
        <v/>
      </c>
      <c r="AU148" s="154" t="str">
        <f>IFERROR(AT148*Intern!H$2,"")</f>
        <v/>
      </c>
      <c r="AV148" s="171"/>
      <c r="AW148" s="151">
        <f t="shared" si="64"/>
        <v>0</v>
      </c>
      <c r="AX148" s="206"/>
      <c r="AY148" s="151" t="str">
        <f>IFERROR(VLOOKUP(AV148,Mobilität!A:O,7,FALSE),"")</f>
        <v/>
      </c>
      <c r="AZ148" s="151" t="str">
        <f t="shared" si="65"/>
        <v/>
      </c>
      <c r="BA148" s="220" t="str">
        <f>IFERROR(AZ148*Intern!H$2,"")</f>
        <v/>
      </c>
      <c r="BB148" s="338"/>
      <c r="BC148" s="339"/>
      <c r="BD148" s="340"/>
      <c r="BE148" s="222">
        <f t="shared" si="66"/>
        <v>0</v>
      </c>
      <c r="BF148" s="223">
        <f>IFERROR(BE148*Intern!H$2,"")</f>
        <v>0</v>
      </c>
      <c r="BG148" s="210">
        <f t="shared" si="67"/>
        <v>0</v>
      </c>
      <c r="BH148" s="226">
        <f t="shared" si="68"/>
        <v>0</v>
      </c>
      <c r="BI148" s="363"/>
      <c r="BJ148" s="210" t="e">
        <f t="shared" si="69"/>
        <v>#DIV/0!</v>
      </c>
      <c r="BK148" s="227" t="e">
        <f t="shared" si="70"/>
        <v>#DIV/0!</v>
      </c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</row>
    <row r="149" spans="1:128" s="153" customFormat="1">
      <c r="A149" s="164"/>
      <c r="B149" s="165"/>
      <c r="C149" s="165"/>
      <c r="D149" s="149" t="str">
        <f t="shared" si="71"/>
        <v/>
      </c>
      <c r="E149" s="166"/>
      <c r="F149" s="167"/>
      <c r="G149" s="334" t="str">
        <f t="shared" si="72"/>
        <v/>
      </c>
      <c r="H149" s="150" t="str">
        <f>IFERROR(VLOOKUP(F149,'Mahlzeit-Übernachtung'!C:AA,5,FALSE),"")</f>
        <v/>
      </c>
      <c r="I149" s="150" t="str">
        <f t="shared" si="73"/>
        <v/>
      </c>
      <c r="J149" s="221" t="str">
        <f>IFERROR(I149*Intern!H$2,"")</f>
        <v/>
      </c>
      <c r="K149" s="167"/>
      <c r="L149" s="331" t="str">
        <f t="shared" si="74"/>
        <v/>
      </c>
      <c r="M149" s="150" t="str">
        <f>IFERROR(VLOOKUP(K149,'Mahlzeit-Übernachtung'!C:AA,5,FALSE),"")</f>
        <v/>
      </c>
      <c r="N149" s="151" t="str">
        <f t="shared" si="75"/>
        <v/>
      </c>
      <c r="O149" s="221" t="str">
        <f>IFERROR(N149*Intern!H$2,"")</f>
        <v/>
      </c>
      <c r="P149" s="168"/>
      <c r="Q149" s="169"/>
      <c r="R149" s="169"/>
      <c r="S149" s="169"/>
      <c r="T149" s="151" t="str">
        <f t="shared" si="79"/>
        <v>---</v>
      </c>
      <c r="U149" s="331" t="e">
        <f>VLOOKUP(TEXT(T149,"@"),'Mahlzeit-Übernachtung'!A$30:G$111,7,FALSE)</f>
        <v>#N/A</v>
      </c>
      <c r="V149" s="151" t="str">
        <f t="shared" si="76"/>
        <v/>
      </c>
      <c r="W149" s="220" t="str">
        <f>IFERROR(V149*Intern!H$2,"")</f>
        <v/>
      </c>
      <c r="X149" s="167"/>
      <c r="Y149" s="170"/>
      <c r="Z149" s="164"/>
      <c r="AA149" s="151" t="str">
        <f>IFERROR(VLOOKUP(X149,Mobilität!A:I,7,FALSE),"")</f>
        <v/>
      </c>
      <c r="AB149" s="151" t="str">
        <f t="shared" si="77"/>
        <v/>
      </c>
      <c r="AC149" s="220" t="str">
        <f>IFERROR(AB149*Intern!H$2,"")</f>
        <v/>
      </c>
      <c r="AD149" s="167"/>
      <c r="AE149" s="170"/>
      <c r="AF149" s="164"/>
      <c r="AG149" s="151" t="str">
        <f>IFERROR(VLOOKUP(AD149,Mobilität!A:I,7,FALSE),"")</f>
        <v/>
      </c>
      <c r="AH149" s="151" t="str">
        <f t="shared" si="60"/>
        <v/>
      </c>
      <c r="AI149" s="220" t="str">
        <f>IFERROR(AH149*Intern!H$2,"")</f>
        <v/>
      </c>
      <c r="AJ149" s="171"/>
      <c r="AK149" s="219">
        <f t="shared" si="61"/>
        <v>0</v>
      </c>
      <c r="AL149" s="206"/>
      <c r="AM149" s="151" t="str">
        <f>IFERROR(VLOOKUP(AJ149,Mobilität!A:I,7,FALSE),"")</f>
        <v/>
      </c>
      <c r="AN149" s="151" t="str">
        <f t="shared" si="62"/>
        <v/>
      </c>
      <c r="AO149" s="154" t="str">
        <f>IFERROR(AN149*Intern!H$2,"")</f>
        <v/>
      </c>
      <c r="AP149" s="171"/>
      <c r="AQ149" s="151">
        <f t="shared" si="63"/>
        <v>0</v>
      </c>
      <c r="AR149" s="209"/>
      <c r="AS149" s="151" t="str">
        <f>IFERROR(VLOOKUP(AP149,Mobilität!A:I,7,FALSE),"")</f>
        <v/>
      </c>
      <c r="AT149" s="151" t="str">
        <f t="shared" si="78"/>
        <v/>
      </c>
      <c r="AU149" s="154" t="str">
        <f>IFERROR(AT149*Intern!H$2,"")</f>
        <v/>
      </c>
      <c r="AV149" s="171"/>
      <c r="AW149" s="151">
        <f t="shared" si="64"/>
        <v>0</v>
      </c>
      <c r="AX149" s="206"/>
      <c r="AY149" s="151" t="str">
        <f>IFERROR(VLOOKUP(AV149,Mobilität!A:O,7,FALSE),"")</f>
        <v/>
      </c>
      <c r="AZ149" s="151" t="str">
        <f t="shared" si="65"/>
        <v/>
      </c>
      <c r="BA149" s="220" t="str">
        <f>IFERROR(AZ149*Intern!H$2,"")</f>
        <v/>
      </c>
      <c r="BB149" s="338"/>
      <c r="BC149" s="339"/>
      <c r="BD149" s="340"/>
      <c r="BE149" s="222">
        <f t="shared" si="66"/>
        <v>0</v>
      </c>
      <c r="BF149" s="223">
        <f>IFERROR(BE149*Intern!H$2,"")</f>
        <v>0</v>
      </c>
      <c r="BG149" s="210">
        <f t="shared" si="67"/>
        <v>0</v>
      </c>
      <c r="BH149" s="226">
        <f t="shared" si="68"/>
        <v>0</v>
      </c>
      <c r="BI149" s="363"/>
      <c r="BJ149" s="210" t="e">
        <f t="shared" si="69"/>
        <v>#DIV/0!</v>
      </c>
      <c r="BK149" s="227" t="e">
        <f t="shared" si="70"/>
        <v>#DIV/0!</v>
      </c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</row>
    <row r="150" spans="1:128" s="153" customFormat="1">
      <c r="A150" s="164"/>
      <c r="B150" s="165"/>
      <c r="C150" s="165"/>
      <c r="D150" s="149" t="str">
        <f t="shared" si="71"/>
        <v/>
      </c>
      <c r="E150" s="166"/>
      <c r="F150" s="167"/>
      <c r="G150" s="334" t="str">
        <f t="shared" si="72"/>
        <v/>
      </c>
      <c r="H150" s="150" t="str">
        <f>IFERROR(VLOOKUP(F150,'Mahlzeit-Übernachtung'!C:AA,5,FALSE),"")</f>
        <v/>
      </c>
      <c r="I150" s="150" t="str">
        <f t="shared" si="73"/>
        <v/>
      </c>
      <c r="J150" s="221" t="str">
        <f>IFERROR(I150*Intern!H$2,"")</f>
        <v/>
      </c>
      <c r="K150" s="167"/>
      <c r="L150" s="331" t="str">
        <f t="shared" si="74"/>
        <v/>
      </c>
      <c r="M150" s="150" t="str">
        <f>IFERROR(VLOOKUP(K150,'Mahlzeit-Übernachtung'!C:AA,5,FALSE),"")</f>
        <v/>
      </c>
      <c r="N150" s="151" t="str">
        <f t="shared" si="75"/>
        <v/>
      </c>
      <c r="O150" s="221" t="str">
        <f>IFERROR(N150*Intern!H$2,"")</f>
        <v/>
      </c>
      <c r="P150" s="168"/>
      <c r="Q150" s="169"/>
      <c r="R150" s="169"/>
      <c r="S150" s="169"/>
      <c r="T150" s="151" t="str">
        <f t="shared" si="79"/>
        <v>---</v>
      </c>
      <c r="U150" s="331" t="e">
        <f>VLOOKUP(TEXT(T150,"@"),'Mahlzeit-Übernachtung'!A$30:G$111,7,FALSE)</f>
        <v>#N/A</v>
      </c>
      <c r="V150" s="151" t="str">
        <f t="shared" si="76"/>
        <v/>
      </c>
      <c r="W150" s="220" t="str">
        <f>IFERROR(V150*Intern!H$2,"")</f>
        <v/>
      </c>
      <c r="X150" s="167"/>
      <c r="Y150" s="170"/>
      <c r="Z150" s="164"/>
      <c r="AA150" s="151" t="str">
        <f>IFERROR(VLOOKUP(X150,Mobilität!A:I,7,FALSE),"")</f>
        <v/>
      </c>
      <c r="AB150" s="151" t="str">
        <f t="shared" si="77"/>
        <v/>
      </c>
      <c r="AC150" s="220" t="str">
        <f>IFERROR(AB150*Intern!H$2,"")</f>
        <v/>
      </c>
      <c r="AD150" s="167"/>
      <c r="AE150" s="170"/>
      <c r="AF150" s="164"/>
      <c r="AG150" s="151" t="str">
        <f>IFERROR(VLOOKUP(AD150,Mobilität!A:I,7,FALSE),"")</f>
        <v/>
      </c>
      <c r="AH150" s="151" t="str">
        <f t="shared" si="60"/>
        <v/>
      </c>
      <c r="AI150" s="220" t="str">
        <f>IFERROR(AH150*Intern!H$2,"")</f>
        <v/>
      </c>
      <c r="AJ150" s="171"/>
      <c r="AK150" s="219">
        <f t="shared" si="61"/>
        <v>0</v>
      </c>
      <c r="AL150" s="206"/>
      <c r="AM150" s="151" t="str">
        <f>IFERROR(VLOOKUP(AJ150,Mobilität!A:I,7,FALSE),"")</f>
        <v/>
      </c>
      <c r="AN150" s="151" t="str">
        <f t="shared" si="62"/>
        <v/>
      </c>
      <c r="AO150" s="154" t="str">
        <f>IFERROR(AN150*Intern!H$2,"")</f>
        <v/>
      </c>
      <c r="AP150" s="171"/>
      <c r="AQ150" s="151">
        <f t="shared" si="63"/>
        <v>0</v>
      </c>
      <c r="AR150" s="209"/>
      <c r="AS150" s="151" t="str">
        <f>IFERROR(VLOOKUP(AP150,Mobilität!A:I,7,FALSE),"")</f>
        <v/>
      </c>
      <c r="AT150" s="151" t="str">
        <f t="shared" si="78"/>
        <v/>
      </c>
      <c r="AU150" s="154" t="str">
        <f>IFERROR(AT150*Intern!H$2,"")</f>
        <v/>
      </c>
      <c r="AV150" s="171"/>
      <c r="AW150" s="151">
        <f t="shared" si="64"/>
        <v>0</v>
      </c>
      <c r="AX150" s="206"/>
      <c r="AY150" s="151" t="str">
        <f>IFERROR(VLOOKUP(AV150,Mobilität!A:O,7,FALSE),"")</f>
        <v/>
      </c>
      <c r="AZ150" s="151" t="str">
        <f t="shared" si="65"/>
        <v/>
      </c>
      <c r="BA150" s="220" t="str">
        <f>IFERROR(AZ150*Intern!H$2,"")</f>
        <v/>
      </c>
      <c r="BB150" s="338"/>
      <c r="BC150" s="339"/>
      <c r="BD150" s="340"/>
      <c r="BE150" s="222">
        <f t="shared" si="66"/>
        <v>0</v>
      </c>
      <c r="BF150" s="223">
        <f>IFERROR(BE150*Intern!H$2,"")</f>
        <v>0</v>
      </c>
      <c r="BG150" s="210">
        <f t="shared" si="67"/>
        <v>0</v>
      </c>
      <c r="BH150" s="226">
        <f t="shared" si="68"/>
        <v>0</v>
      </c>
      <c r="BI150" s="363"/>
      <c r="BJ150" s="210" t="e">
        <f t="shared" si="69"/>
        <v>#DIV/0!</v>
      </c>
      <c r="BK150" s="227" t="e">
        <f t="shared" si="70"/>
        <v>#DIV/0!</v>
      </c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</row>
    <row r="151" spans="1:128" s="153" customFormat="1">
      <c r="A151" s="164"/>
      <c r="B151" s="165"/>
      <c r="C151" s="165"/>
      <c r="D151" s="149" t="str">
        <f t="shared" si="71"/>
        <v/>
      </c>
      <c r="E151" s="166"/>
      <c r="F151" s="167"/>
      <c r="G151" s="334" t="str">
        <f t="shared" si="72"/>
        <v/>
      </c>
      <c r="H151" s="150" t="str">
        <f>IFERROR(VLOOKUP(F151,'Mahlzeit-Übernachtung'!C:AA,5,FALSE),"")</f>
        <v/>
      </c>
      <c r="I151" s="150" t="str">
        <f t="shared" si="73"/>
        <v/>
      </c>
      <c r="J151" s="221" t="str">
        <f>IFERROR(I151*Intern!H$2,"")</f>
        <v/>
      </c>
      <c r="K151" s="167"/>
      <c r="L151" s="331" t="str">
        <f t="shared" si="74"/>
        <v/>
      </c>
      <c r="M151" s="150" t="str">
        <f>IFERROR(VLOOKUP(K151,'Mahlzeit-Übernachtung'!C:AA,5,FALSE),"")</f>
        <v/>
      </c>
      <c r="N151" s="151" t="str">
        <f t="shared" si="75"/>
        <v/>
      </c>
      <c r="O151" s="221" t="str">
        <f>IFERROR(N151*Intern!H$2,"")</f>
        <v/>
      </c>
      <c r="P151" s="168"/>
      <c r="Q151" s="169"/>
      <c r="R151" s="169"/>
      <c r="S151" s="169"/>
      <c r="T151" s="151" t="str">
        <f t="shared" si="79"/>
        <v>---</v>
      </c>
      <c r="U151" s="331" t="e">
        <f>VLOOKUP(TEXT(T151,"@"),'Mahlzeit-Übernachtung'!A$30:G$111,7,FALSE)</f>
        <v>#N/A</v>
      </c>
      <c r="V151" s="151" t="str">
        <f t="shared" si="76"/>
        <v/>
      </c>
      <c r="W151" s="220" t="str">
        <f>IFERROR(V151*Intern!H$2,"")</f>
        <v/>
      </c>
      <c r="X151" s="167"/>
      <c r="Y151" s="170"/>
      <c r="Z151" s="164"/>
      <c r="AA151" s="151" t="str">
        <f>IFERROR(VLOOKUP(X151,Mobilität!A:I,7,FALSE),"")</f>
        <v/>
      </c>
      <c r="AB151" s="151" t="str">
        <f t="shared" si="77"/>
        <v/>
      </c>
      <c r="AC151" s="220" t="str">
        <f>IFERROR(AB151*Intern!H$2,"")</f>
        <v/>
      </c>
      <c r="AD151" s="167"/>
      <c r="AE151" s="170"/>
      <c r="AF151" s="164"/>
      <c r="AG151" s="151" t="str">
        <f>IFERROR(VLOOKUP(AD151,Mobilität!A:I,7,FALSE),"")</f>
        <v/>
      </c>
      <c r="AH151" s="151" t="str">
        <f t="shared" si="60"/>
        <v/>
      </c>
      <c r="AI151" s="220" t="str">
        <f>IFERROR(AH151*Intern!H$2,"")</f>
        <v/>
      </c>
      <c r="AJ151" s="171"/>
      <c r="AK151" s="219">
        <f t="shared" si="61"/>
        <v>0</v>
      </c>
      <c r="AL151" s="206"/>
      <c r="AM151" s="151" t="str">
        <f>IFERROR(VLOOKUP(AJ151,Mobilität!A:I,7,FALSE),"")</f>
        <v/>
      </c>
      <c r="AN151" s="151" t="str">
        <f t="shared" si="62"/>
        <v/>
      </c>
      <c r="AO151" s="154" t="str">
        <f>IFERROR(AN151*Intern!H$2,"")</f>
        <v/>
      </c>
      <c r="AP151" s="171"/>
      <c r="AQ151" s="151">
        <f t="shared" si="63"/>
        <v>0</v>
      </c>
      <c r="AR151" s="209"/>
      <c r="AS151" s="151" t="str">
        <f>IFERROR(VLOOKUP(AP151,Mobilität!A:I,7,FALSE),"")</f>
        <v/>
      </c>
      <c r="AT151" s="151" t="str">
        <f t="shared" si="78"/>
        <v/>
      </c>
      <c r="AU151" s="154" t="str">
        <f>IFERROR(AT151*Intern!H$2,"")</f>
        <v/>
      </c>
      <c r="AV151" s="171"/>
      <c r="AW151" s="151">
        <f t="shared" si="64"/>
        <v>0</v>
      </c>
      <c r="AX151" s="206"/>
      <c r="AY151" s="151" t="str">
        <f>IFERROR(VLOOKUP(AV151,Mobilität!A:O,7,FALSE),"")</f>
        <v/>
      </c>
      <c r="AZ151" s="151" t="str">
        <f t="shared" si="65"/>
        <v/>
      </c>
      <c r="BA151" s="220" t="str">
        <f>IFERROR(AZ151*Intern!H$2,"")</f>
        <v/>
      </c>
      <c r="BB151" s="338"/>
      <c r="BC151" s="339"/>
      <c r="BD151" s="340"/>
      <c r="BE151" s="222">
        <f t="shared" si="66"/>
        <v>0</v>
      </c>
      <c r="BF151" s="223">
        <f>IFERROR(BE151*Intern!H$2,"")</f>
        <v>0</v>
      </c>
      <c r="BG151" s="210">
        <f t="shared" si="67"/>
        <v>0</v>
      </c>
      <c r="BH151" s="226">
        <f t="shared" si="68"/>
        <v>0</v>
      </c>
      <c r="BI151" s="363"/>
      <c r="BJ151" s="210" t="e">
        <f t="shared" si="69"/>
        <v>#DIV/0!</v>
      </c>
      <c r="BK151" s="227" t="e">
        <f t="shared" si="70"/>
        <v>#DIV/0!</v>
      </c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</row>
    <row r="152" spans="1:128" s="153" customFormat="1">
      <c r="A152" s="164"/>
      <c r="B152" s="165"/>
      <c r="C152" s="165"/>
      <c r="D152" s="149" t="str">
        <f t="shared" si="71"/>
        <v/>
      </c>
      <c r="E152" s="166"/>
      <c r="F152" s="167"/>
      <c r="G152" s="334" t="str">
        <f t="shared" si="72"/>
        <v/>
      </c>
      <c r="H152" s="150" t="str">
        <f>IFERROR(VLOOKUP(F152,'Mahlzeit-Übernachtung'!C:AA,5,FALSE),"")</f>
        <v/>
      </c>
      <c r="I152" s="150" t="str">
        <f t="shared" si="73"/>
        <v/>
      </c>
      <c r="J152" s="221" t="str">
        <f>IFERROR(I152*Intern!H$2,"")</f>
        <v/>
      </c>
      <c r="K152" s="167"/>
      <c r="L152" s="331" t="str">
        <f t="shared" si="74"/>
        <v/>
      </c>
      <c r="M152" s="150" t="str">
        <f>IFERROR(VLOOKUP(K152,'Mahlzeit-Übernachtung'!C:AA,5,FALSE),"")</f>
        <v/>
      </c>
      <c r="N152" s="151" t="str">
        <f t="shared" si="75"/>
        <v/>
      </c>
      <c r="O152" s="221" t="str">
        <f>IFERROR(N152*Intern!H$2,"")</f>
        <v/>
      </c>
      <c r="P152" s="168"/>
      <c r="Q152" s="169"/>
      <c r="R152" s="169"/>
      <c r="S152" s="169"/>
      <c r="T152" s="151" t="str">
        <f t="shared" si="79"/>
        <v>---</v>
      </c>
      <c r="U152" s="331" t="e">
        <f>VLOOKUP(TEXT(T152,"@"),'Mahlzeit-Übernachtung'!A$30:G$111,7,FALSE)</f>
        <v>#N/A</v>
      </c>
      <c r="V152" s="151" t="str">
        <f t="shared" si="76"/>
        <v/>
      </c>
      <c r="W152" s="220" t="str">
        <f>IFERROR(V152*Intern!H$2,"")</f>
        <v/>
      </c>
      <c r="X152" s="167"/>
      <c r="Y152" s="170"/>
      <c r="Z152" s="164"/>
      <c r="AA152" s="151" t="str">
        <f>IFERROR(VLOOKUP(X152,Mobilität!A:I,7,FALSE),"")</f>
        <v/>
      </c>
      <c r="AB152" s="151" t="str">
        <f t="shared" si="77"/>
        <v/>
      </c>
      <c r="AC152" s="220" t="str">
        <f>IFERROR(AB152*Intern!H$2,"")</f>
        <v/>
      </c>
      <c r="AD152" s="167"/>
      <c r="AE152" s="170"/>
      <c r="AF152" s="164"/>
      <c r="AG152" s="151" t="str">
        <f>IFERROR(VLOOKUP(AD152,Mobilität!A:I,7,FALSE),"")</f>
        <v/>
      </c>
      <c r="AH152" s="151" t="str">
        <f t="shared" si="60"/>
        <v/>
      </c>
      <c r="AI152" s="220" t="str">
        <f>IFERROR(AH152*Intern!H$2,"")</f>
        <v/>
      </c>
      <c r="AJ152" s="171"/>
      <c r="AK152" s="219">
        <f t="shared" si="61"/>
        <v>0</v>
      </c>
      <c r="AL152" s="206"/>
      <c r="AM152" s="151" t="str">
        <f>IFERROR(VLOOKUP(AJ152,Mobilität!A:I,7,FALSE),"")</f>
        <v/>
      </c>
      <c r="AN152" s="151" t="str">
        <f t="shared" si="62"/>
        <v/>
      </c>
      <c r="AO152" s="154" t="str">
        <f>IFERROR(AN152*Intern!H$2,"")</f>
        <v/>
      </c>
      <c r="AP152" s="171"/>
      <c r="AQ152" s="151">
        <f t="shared" si="63"/>
        <v>0</v>
      </c>
      <c r="AR152" s="209"/>
      <c r="AS152" s="151" t="str">
        <f>IFERROR(VLOOKUP(AP152,Mobilität!A:I,7,FALSE),"")</f>
        <v/>
      </c>
      <c r="AT152" s="151" t="str">
        <f t="shared" si="78"/>
        <v/>
      </c>
      <c r="AU152" s="154" t="str">
        <f>IFERROR(AT152*Intern!H$2,"")</f>
        <v/>
      </c>
      <c r="AV152" s="171"/>
      <c r="AW152" s="151">
        <f t="shared" si="64"/>
        <v>0</v>
      </c>
      <c r="AX152" s="206"/>
      <c r="AY152" s="151" t="str">
        <f>IFERROR(VLOOKUP(AV152,Mobilität!A:O,7,FALSE),"")</f>
        <v/>
      </c>
      <c r="AZ152" s="151" t="str">
        <f t="shared" si="65"/>
        <v/>
      </c>
      <c r="BA152" s="220" t="str">
        <f>IFERROR(AZ152*Intern!H$2,"")</f>
        <v/>
      </c>
      <c r="BB152" s="338"/>
      <c r="BC152" s="339"/>
      <c r="BD152" s="340"/>
      <c r="BE152" s="222">
        <f t="shared" si="66"/>
        <v>0</v>
      </c>
      <c r="BF152" s="223">
        <f>IFERROR(BE152*Intern!H$2,"")</f>
        <v>0</v>
      </c>
      <c r="BG152" s="210">
        <f t="shared" si="67"/>
        <v>0</v>
      </c>
      <c r="BH152" s="226">
        <f t="shared" si="68"/>
        <v>0</v>
      </c>
      <c r="BI152" s="363"/>
      <c r="BJ152" s="210" t="e">
        <f t="shared" si="69"/>
        <v>#DIV/0!</v>
      </c>
      <c r="BK152" s="227" t="e">
        <f t="shared" si="70"/>
        <v>#DIV/0!</v>
      </c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</row>
    <row r="153" spans="1:128" s="153" customFormat="1">
      <c r="A153" s="164"/>
      <c r="B153" s="165"/>
      <c r="C153" s="165"/>
      <c r="D153" s="149" t="str">
        <f t="shared" si="71"/>
        <v/>
      </c>
      <c r="E153" s="166"/>
      <c r="F153" s="167"/>
      <c r="G153" s="334" t="str">
        <f t="shared" si="72"/>
        <v/>
      </c>
      <c r="H153" s="150" t="str">
        <f>IFERROR(VLOOKUP(F153,'Mahlzeit-Übernachtung'!C:AA,5,FALSE),"")</f>
        <v/>
      </c>
      <c r="I153" s="150" t="str">
        <f t="shared" si="73"/>
        <v/>
      </c>
      <c r="J153" s="221" t="str">
        <f>IFERROR(I153*Intern!H$2,"")</f>
        <v/>
      </c>
      <c r="K153" s="167"/>
      <c r="L153" s="331" t="str">
        <f t="shared" si="74"/>
        <v/>
      </c>
      <c r="M153" s="150" t="str">
        <f>IFERROR(VLOOKUP(K153,'Mahlzeit-Übernachtung'!C:AA,5,FALSE),"")</f>
        <v/>
      </c>
      <c r="N153" s="151" t="str">
        <f t="shared" si="75"/>
        <v/>
      </c>
      <c r="O153" s="221" t="str">
        <f>IFERROR(N153*Intern!H$2,"")</f>
        <v/>
      </c>
      <c r="P153" s="168"/>
      <c r="Q153" s="169"/>
      <c r="R153" s="169"/>
      <c r="S153" s="169"/>
      <c r="T153" s="151" t="str">
        <f t="shared" si="79"/>
        <v>---</v>
      </c>
      <c r="U153" s="331" t="e">
        <f>VLOOKUP(TEXT(T153,"@"),'Mahlzeit-Übernachtung'!A$30:G$111,7,FALSE)</f>
        <v>#N/A</v>
      </c>
      <c r="V153" s="151" t="str">
        <f t="shared" si="76"/>
        <v/>
      </c>
      <c r="W153" s="220" t="str">
        <f>IFERROR(V153*Intern!H$2,"")</f>
        <v/>
      </c>
      <c r="X153" s="167"/>
      <c r="Y153" s="170"/>
      <c r="Z153" s="164"/>
      <c r="AA153" s="151" t="str">
        <f>IFERROR(VLOOKUP(X153,Mobilität!A:I,7,FALSE),"")</f>
        <v/>
      </c>
      <c r="AB153" s="151" t="str">
        <f t="shared" si="77"/>
        <v/>
      </c>
      <c r="AC153" s="220" t="str">
        <f>IFERROR(AB153*Intern!H$2,"")</f>
        <v/>
      </c>
      <c r="AD153" s="167"/>
      <c r="AE153" s="170"/>
      <c r="AF153" s="164"/>
      <c r="AG153" s="151" t="str">
        <f>IFERROR(VLOOKUP(AD153,Mobilität!A:I,7,FALSE),"")</f>
        <v/>
      </c>
      <c r="AH153" s="151" t="str">
        <f t="shared" si="60"/>
        <v/>
      </c>
      <c r="AI153" s="220" t="str">
        <f>IFERROR(AH153*Intern!H$2,"")</f>
        <v/>
      </c>
      <c r="AJ153" s="171"/>
      <c r="AK153" s="219">
        <f t="shared" si="61"/>
        <v>0</v>
      </c>
      <c r="AL153" s="206"/>
      <c r="AM153" s="151" t="str">
        <f>IFERROR(VLOOKUP(AJ153,Mobilität!A:I,7,FALSE),"")</f>
        <v/>
      </c>
      <c r="AN153" s="151" t="str">
        <f t="shared" si="62"/>
        <v/>
      </c>
      <c r="AO153" s="154" t="str">
        <f>IFERROR(AN153*Intern!H$2,"")</f>
        <v/>
      </c>
      <c r="AP153" s="171"/>
      <c r="AQ153" s="151">
        <f t="shared" si="63"/>
        <v>0</v>
      </c>
      <c r="AR153" s="209"/>
      <c r="AS153" s="151" t="str">
        <f>IFERROR(VLOOKUP(AP153,Mobilität!A:I,7,FALSE),"")</f>
        <v/>
      </c>
      <c r="AT153" s="151" t="str">
        <f t="shared" si="78"/>
        <v/>
      </c>
      <c r="AU153" s="154" t="str">
        <f>IFERROR(AT153*Intern!H$2,"")</f>
        <v/>
      </c>
      <c r="AV153" s="171"/>
      <c r="AW153" s="151">
        <f t="shared" si="64"/>
        <v>0</v>
      </c>
      <c r="AX153" s="206"/>
      <c r="AY153" s="151" t="str">
        <f>IFERROR(VLOOKUP(AV153,Mobilität!A:O,7,FALSE),"")</f>
        <v/>
      </c>
      <c r="AZ153" s="151" t="str">
        <f t="shared" si="65"/>
        <v/>
      </c>
      <c r="BA153" s="220" t="str">
        <f>IFERROR(AZ153*Intern!H$2,"")</f>
        <v/>
      </c>
      <c r="BB153" s="338"/>
      <c r="BC153" s="339"/>
      <c r="BD153" s="340"/>
      <c r="BE153" s="222">
        <f t="shared" si="66"/>
        <v>0</v>
      </c>
      <c r="BF153" s="223">
        <f>IFERROR(BE153*Intern!H$2,"")</f>
        <v>0</v>
      </c>
      <c r="BG153" s="210">
        <f t="shared" si="67"/>
        <v>0</v>
      </c>
      <c r="BH153" s="226">
        <f t="shared" si="68"/>
        <v>0</v>
      </c>
      <c r="BI153" s="363"/>
      <c r="BJ153" s="210" t="e">
        <f t="shared" si="69"/>
        <v>#DIV/0!</v>
      </c>
      <c r="BK153" s="227" t="e">
        <f t="shared" si="70"/>
        <v>#DIV/0!</v>
      </c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</row>
    <row r="154" spans="1:128" s="153" customFormat="1">
      <c r="A154" s="164"/>
      <c r="B154" s="165"/>
      <c r="C154" s="165"/>
      <c r="D154" s="149" t="str">
        <f t="shared" si="71"/>
        <v/>
      </c>
      <c r="E154" s="166"/>
      <c r="F154" s="167"/>
      <c r="G154" s="334" t="str">
        <f t="shared" si="72"/>
        <v/>
      </c>
      <c r="H154" s="150" t="str">
        <f>IFERROR(VLOOKUP(F154,'Mahlzeit-Übernachtung'!C:AA,5,FALSE),"")</f>
        <v/>
      </c>
      <c r="I154" s="150" t="str">
        <f t="shared" si="73"/>
        <v/>
      </c>
      <c r="J154" s="221" t="str">
        <f>IFERROR(I154*Intern!H$2,"")</f>
        <v/>
      </c>
      <c r="K154" s="167"/>
      <c r="L154" s="331" t="str">
        <f t="shared" si="74"/>
        <v/>
      </c>
      <c r="M154" s="150" t="str">
        <f>IFERROR(VLOOKUP(K154,'Mahlzeit-Übernachtung'!C:AA,5,FALSE),"")</f>
        <v/>
      </c>
      <c r="N154" s="151" t="str">
        <f t="shared" si="75"/>
        <v/>
      </c>
      <c r="O154" s="221" t="str">
        <f>IFERROR(N154*Intern!H$2,"")</f>
        <v/>
      </c>
      <c r="P154" s="168"/>
      <c r="Q154" s="169"/>
      <c r="R154" s="169"/>
      <c r="S154" s="169"/>
      <c r="T154" s="151" t="str">
        <f t="shared" si="79"/>
        <v>---</v>
      </c>
      <c r="U154" s="331" t="e">
        <f>VLOOKUP(TEXT(T154,"@"),'Mahlzeit-Übernachtung'!A$30:G$111,7,FALSE)</f>
        <v>#N/A</v>
      </c>
      <c r="V154" s="151" t="str">
        <f t="shared" si="76"/>
        <v/>
      </c>
      <c r="W154" s="220" t="str">
        <f>IFERROR(V154*Intern!H$2,"")</f>
        <v/>
      </c>
      <c r="X154" s="167"/>
      <c r="Y154" s="170"/>
      <c r="Z154" s="164"/>
      <c r="AA154" s="151" t="str">
        <f>IFERROR(VLOOKUP(X154,Mobilität!A:I,7,FALSE),"")</f>
        <v/>
      </c>
      <c r="AB154" s="151" t="str">
        <f t="shared" si="77"/>
        <v/>
      </c>
      <c r="AC154" s="220" t="str">
        <f>IFERROR(AB154*Intern!H$2,"")</f>
        <v/>
      </c>
      <c r="AD154" s="167"/>
      <c r="AE154" s="170"/>
      <c r="AF154" s="164"/>
      <c r="AG154" s="151" t="str">
        <f>IFERROR(VLOOKUP(AD154,Mobilität!A:I,7,FALSE),"")</f>
        <v/>
      </c>
      <c r="AH154" s="151" t="str">
        <f t="shared" si="60"/>
        <v/>
      </c>
      <c r="AI154" s="220" t="str">
        <f>IFERROR(AH154*Intern!H$2,"")</f>
        <v/>
      </c>
      <c r="AJ154" s="171"/>
      <c r="AK154" s="219">
        <f t="shared" si="61"/>
        <v>0</v>
      </c>
      <c r="AL154" s="206"/>
      <c r="AM154" s="151" t="str">
        <f>IFERROR(VLOOKUP(AJ154,Mobilität!A:I,7,FALSE),"")</f>
        <v/>
      </c>
      <c r="AN154" s="151" t="str">
        <f t="shared" si="62"/>
        <v/>
      </c>
      <c r="AO154" s="154" t="str">
        <f>IFERROR(AN154*Intern!H$2,"")</f>
        <v/>
      </c>
      <c r="AP154" s="171"/>
      <c r="AQ154" s="151">
        <f t="shared" si="63"/>
        <v>0</v>
      </c>
      <c r="AR154" s="209"/>
      <c r="AS154" s="151" t="str">
        <f>IFERROR(VLOOKUP(AP154,Mobilität!A:I,7,FALSE),"")</f>
        <v/>
      </c>
      <c r="AT154" s="151" t="str">
        <f t="shared" si="78"/>
        <v/>
      </c>
      <c r="AU154" s="154" t="str">
        <f>IFERROR(AT154*Intern!H$2,"")</f>
        <v/>
      </c>
      <c r="AV154" s="171"/>
      <c r="AW154" s="151">
        <f t="shared" si="64"/>
        <v>0</v>
      </c>
      <c r="AX154" s="206"/>
      <c r="AY154" s="151" t="str">
        <f>IFERROR(VLOOKUP(AV154,Mobilität!A:O,7,FALSE),"")</f>
        <v/>
      </c>
      <c r="AZ154" s="151" t="str">
        <f t="shared" si="65"/>
        <v/>
      </c>
      <c r="BA154" s="220" t="str">
        <f>IFERROR(AZ154*Intern!H$2,"")</f>
        <v/>
      </c>
      <c r="BB154" s="338"/>
      <c r="BC154" s="339"/>
      <c r="BD154" s="340"/>
      <c r="BE154" s="222">
        <f t="shared" si="66"/>
        <v>0</v>
      </c>
      <c r="BF154" s="223">
        <f>IFERROR(BE154*Intern!H$2,"")</f>
        <v>0</v>
      </c>
      <c r="BG154" s="210">
        <f t="shared" si="67"/>
        <v>0</v>
      </c>
      <c r="BH154" s="226">
        <f t="shared" si="68"/>
        <v>0</v>
      </c>
      <c r="BI154" s="363"/>
      <c r="BJ154" s="210" t="e">
        <f t="shared" si="69"/>
        <v>#DIV/0!</v>
      </c>
      <c r="BK154" s="227" t="e">
        <f t="shared" si="70"/>
        <v>#DIV/0!</v>
      </c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</row>
    <row r="155" spans="1:128" s="153" customFormat="1">
      <c r="A155" s="164"/>
      <c r="B155" s="165"/>
      <c r="C155" s="165"/>
      <c r="D155" s="149" t="str">
        <f t="shared" si="71"/>
        <v/>
      </c>
      <c r="E155" s="166"/>
      <c r="F155" s="167"/>
      <c r="G155" s="334" t="str">
        <f t="shared" si="72"/>
        <v/>
      </c>
      <c r="H155" s="150" t="str">
        <f>IFERROR(VLOOKUP(F155,'Mahlzeit-Übernachtung'!C:AA,5,FALSE),"")</f>
        <v/>
      </c>
      <c r="I155" s="150" t="str">
        <f t="shared" si="73"/>
        <v/>
      </c>
      <c r="J155" s="221" t="str">
        <f>IFERROR(I155*Intern!H$2,"")</f>
        <v/>
      </c>
      <c r="K155" s="167"/>
      <c r="L155" s="331" t="str">
        <f t="shared" si="74"/>
        <v/>
      </c>
      <c r="M155" s="150" t="str">
        <f>IFERROR(VLOOKUP(K155,'Mahlzeit-Übernachtung'!C:AA,5,FALSE),"")</f>
        <v/>
      </c>
      <c r="N155" s="151" t="str">
        <f t="shared" si="75"/>
        <v/>
      </c>
      <c r="O155" s="221" t="str">
        <f>IFERROR(N155*Intern!H$2,"")</f>
        <v/>
      </c>
      <c r="P155" s="168"/>
      <c r="Q155" s="169"/>
      <c r="R155" s="169"/>
      <c r="S155" s="169"/>
      <c r="T155" s="151" t="str">
        <f t="shared" si="79"/>
        <v>---</v>
      </c>
      <c r="U155" s="331" t="e">
        <f>VLOOKUP(TEXT(T155,"@"),'Mahlzeit-Übernachtung'!A$30:G$111,7,FALSE)</f>
        <v>#N/A</v>
      </c>
      <c r="V155" s="151" t="str">
        <f t="shared" si="76"/>
        <v/>
      </c>
      <c r="W155" s="220" t="str">
        <f>IFERROR(V155*Intern!H$2,"")</f>
        <v/>
      </c>
      <c r="X155" s="167"/>
      <c r="Y155" s="170"/>
      <c r="Z155" s="164"/>
      <c r="AA155" s="151" t="str">
        <f>IFERROR(VLOOKUP(X155,Mobilität!A:I,7,FALSE),"")</f>
        <v/>
      </c>
      <c r="AB155" s="151" t="str">
        <f t="shared" si="77"/>
        <v/>
      </c>
      <c r="AC155" s="220" t="str">
        <f>IFERROR(AB155*Intern!H$2,"")</f>
        <v/>
      </c>
      <c r="AD155" s="167"/>
      <c r="AE155" s="170"/>
      <c r="AF155" s="164"/>
      <c r="AG155" s="151" t="str">
        <f>IFERROR(VLOOKUP(AD155,Mobilität!A:I,7,FALSE),"")</f>
        <v/>
      </c>
      <c r="AH155" s="151" t="str">
        <f t="shared" si="60"/>
        <v/>
      </c>
      <c r="AI155" s="220" t="str">
        <f>IFERROR(AH155*Intern!H$2,"")</f>
        <v/>
      </c>
      <c r="AJ155" s="171"/>
      <c r="AK155" s="219">
        <f t="shared" si="61"/>
        <v>0</v>
      </c>
      <c r="AL155" s="206"/>
      <c r="AM155" s="151" t="str">
        <f>IFERROR(VLOOKUP(AJ155,Mobilität!A:I,7,FALSE),"")</f>
        <v/>
      </c>
      <c r="AN155" s="151" t="str">
        <f t="shared" si="62"/>
        <v/>
      </c>
      <c r="AO155" s="154" t="str">
        <f>IFERROR(AN155*Intern!H$2,"")</f>
        <v/>
      </c>
      <c r="AP155" s="171"/>
      <c r="AQ155" s="151">
        <f t="shared" si="63"/>
        <v>0</v>
      </c>
      <c r="AR155" s="209"/>
      <c r="AS155" s="151" t="str">
        <f>IFERROR(VLOOKUP(AP155,Mobilität!A:I,7,FALSE),"")</f>
        <v/>
      </c>
      <c r="AT155" s="151" t="str">
        <f t="shared" si="78"/>
        <v/>
      </c>
      <c r="AU155" s="154" t="str">
        <f>IFERROR(AT155*Intern!H$2,"")</f>
        <v/>
      </c>
      <c r="AV155" s="171"/>
      <c r="AW155" s="151">
        <f t="shared" si="64"/>
        <v>0</v>
      </c>
      <c r="AX155" s="206"/>
      <c r="AY155" s="151" t="str">
        <f>IFERROR(VLOOKUP(AV155,Mobilität!A:O,7,FALSE),"")</f>
        <v/>
      </c>
      <c r="AZ155" s="151" t="str">
        <f t="shared" si="65"/>
        <v/>
      </c>
      <c r="BA155" s="220" t="str">
        <f>IFERROR(AZ155*Intern!H$2,"")</f>
        <v/>
      </c>
      <c r="BB155" s="338"/>
      <c r="BC155" s="339"/>
      <c r="BD155" s="340"/>
      <c r="BE155" s="222">
        <f t="shared" si="66"/>
        <v>0</v>
      </c>
      <c r="BF155" s="223">
        <f>IFERROR(BE155*Intern!H$2,"")</f>
        <v>0</v>
      </c>
      <c r="BG155" s="210">
        <f t="shared" si="67"/>
        <v>0</v>
      </c>
      <c r="BH155" s="226">
        <f t="shared" si="68"/>
        <v>0</v>
      </c>
      <c r="BI155" s="363"/>
      <c r="BJ155" s="210" t="e">
        <f t="shared" si="69"/>
        <v>#DIV/0!</v>
      </c>
      <c r="BK155" s="227" t="e">
        <f t="shared" si="70"/>
        <v>#DIV/0!</v>
      </c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</row>
    <row r="156" spans="1:128" s="153" customFormat="1">
      <c r="A156" s="164"/>
      <c r="B156" s="165"/>
      <c r="C156" s="165"/>
      <c r="D156" s="149" t="str">
        <f t="shared" si="71"/>
        <v/>
      </c>
      <c r="E156" s="166"/>
      <c r="F156" s="167"/>
      <c r="G156" s="334" t="str">
        <f t="shared" si="72"/>
        <v/>
      </c>
      <c r="H156" s="150" t="str">
        <f>IFERROR(VLOOKUP(F156,'Mahlzeit-Übernachtung'!C:AA,5,FALSE),"")</f>
        <v/>
      </c>
      <c r="I156" s="150" t="str">
        <f t="shared" si="73"/>
        <v/>
      </c>
      <c r="J156" s="221" t="str">
        <f>IFERROR(I156*Intern!H$2,"")</f>
        <v/>
      </c>
      <c r="K156" s="167"/>
      <c r="L156" s="331" t="str">
        <f t="shared" si="74"/>
        <v/>
      </c>
      <c r="M156" s="150" t="str">
        <f>IFERROR(VLOOKUP(K156,'Mahlzeit-Übernachtung'!C:AA,5,FALSE),"")</f>
        <v/>
      </c>
      <c r="N156" s="151" t="str">
        <f t="shared" si="75"/>
        <v/>
      </c>
      <c r="O156" s="221" t="str">
        <f>IFERROR(N156*Intern!H$2,"")</f>
        <v/>
      </c>
      <c r="P156" s="168"/>
      <c r="Q156" s="169"/>
      <c r="R156" s="169"/>
      <c r="S156" s="169"/>
      <c r="T156" s="151" t="str">
        <f t="shared" si="79"/>
        <v>---</v>
      </c>
      <c r="U156" s="331" t="e">
        <f>VLOOKUP(TEXT(T156,"@"),'Mahlzeit-Übernachtung'!A$30:G$111,7,FALSE)</f>
        <v>#N/A</v>
      </c>
      <c r="V156" s="151" t="str">
        <f t="shared" si="76"/>
        <v/>
      </c>
      <c r="W156" s="220" t="str">
        <f>IFERROR(V156*Intern!H$2,"")</f>
        <v/>
      </c>
      <c r="X156" s="167"/>
      <c r="Y156" s="170"/>
      <c r="Z156" s="164"/>
      <c r="AA156" s="151" t="str">
        <f>IFERROR(VLOOKUP(X156,Mobilität!A:I,7,FALSE),"")</f>
        <v/>
      </c>
      <c r="AB156" s="151" t="str">
        <f t="shared" si="77"/>
        <v/>
      </c>
      <c r="AC156" s="220" t="str">
        <f>IFERROR(AB156*Intern!H$2,"")</f>
        <v/>
      </c>
      <c r="AD156" s="167"/>
      <c r="AE156" s="170"/>
      <c r="AF156" s="164"/>
      <c r="AG156" s="151" t="str">
        <f>IFERROR(VLOOKUP(AD156,Mobilität!A:I,7,FALSE),"")</f>
        <v/>
      </c>
      <c r="AH156" s="151" t="str">
        <f t="shared" si="60"/>
        <v/>
      </c>
      <c r="AI156" s="220" t="str">
        <f>IFERROR(AH156*Intern!H$2,"")</f>
        <v/>
      </c>
      <c r="AJ156" s="171"/>
      <c r="AK156" s="219">
        <f t="shared" si="61"/>
        <v>0</v>
      </c>
      <c r="AL156" s="206"/>
      <c r="AM156" s="151" t="str">
        <f>IFERROR(VLOOKUP(AJ156,Mobilität!A:I,7,FALSE),"")</f>
        <v/>
      </c>
      <c r="AN156" s="151" t="str">
        <f t="shared" si="62"/>
        <v/>
      </c>
      <c r="AO156" s="154" t="str">
        <f>IFERROR(AN156*Intern!H$2,"")</f>
        <v/>
      </c>
      <c r="AP156" s="171"/>
      <c r="AQ156" s="151">
        <f t="shared" si="63"/>
        <v>0</v>
      </c>
      <c r="AR156" s="209"/>
      <c r="AS156" s="151" t="str">
        <f>IFERROR(VLOOKUP(AP156,Mobilität!A:I,7,FALSE),"")</f>
        <v/>
      </c>
      <c r="AT156" s="151" t="str">
        <f t="shared" si="78"/>
        <v/>
      </c>
      <c r="AU156" s="154" t="str">
        <f>IFERROR(AT156*Intern!H$2,"")</f>
        <v/>
      </c>
      <c r="AV156" s="171"/>
      <c r="AW156" s="151">
        <f t="shared" si="64"/>
        <v>0</v>
      </c>
      <c r="AX156" s="206"/>
      <c r="AY156" s="151" t="str">
        <f>IFERROR(VLOOKUP(AV156,Mobilität!A:O,7,FALSE),"")</f>
        <v/>
      </c>
      <c r="AZ156" s="151" t="str">
        <f t="shared" si="65"/>
        <v/>
      </c>
      <c r="BA156" s="220" t="str">
        <f>IFERROR(AZ156*Intern!H$2,"")</f>
        <v/>
      </c>
      <c r="BB156" s="338"/>
      <c r="BC156" s="339"/>
      <c r="BD156" s="340"/>
      <c r="BE156" s="222">
        <f t="shared" si="66"/>
        <v>0</v>
      </c>
      <c r="BF156" s="223">
        <f>IFERROR(BE156*Intern!H$2,"")</f>
        <v>0</v>
      </c>
      <c r="BG156" s="210">
        <f t="shared" si="67"/>
        <v>0</v>
      </c>
      <c r="BH156" s="226">
        <f t="shared" si="68"/>
        <v>0</v>
      </c>
      <c r="BI156" s="363"/>
      <c r="BJ156" s="210" t="e">
        <f t="shared" si="69"/>
        <v>#DIV/0!</v>
      </c>
      <c r="BK156" s="227" t="e">
        <f t="shared" si="70"/>
        <v>#DIV/0!</v>
      </c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</row>
    <row r="157" spans="1:128" s="153" customFormat="1">
      <c r="A157" s="164"/>
      <c r="B157" s="165"/>
      <c r="C157" s="165"/>
      <c r="D157" s="149" t="str">
        <f t="shared" si="71"/>
        <v/>
      </c>
      <c r="E157" s="166"/>
      <c r="F157" s="167"/>
      <c r="G157" s="334" t="str">
        <f t="shared" si="72"/>
        <v/>
      </c>
      <c r="H157" s="150" t="str">
        <f>IFERROR(VLOOKUP(F157,'Mahlzeit-Übernachtung'!C:AA,5,FALSE),"")</f>
        <v/>
      </c>
      <c r="I157" s="150" t="str">
        <f t="shared" si="73"/>
        <v/>
      </c>
      <c r="J157" s="221" t="str">
        <f>IFERROR(I157*Intern!H$2,"")</f>
        <v/>
      </c>
      <c r="K157" s="167"/>
      <c r="L157" s="331" t="str">
        <f t="shared" si="74"/>
        <v/>
      </c>
      <c r="M157" s="150" t="str">
        <f>IFERROR(VLOOKUP(K157,'Mahlzeit-Übernachtung'!C:AA,5,FALSE),"")</f>
        <v/>
      </c>
      <c r="N157" s="151" t="str">
        <f t="shared" si="75"/>
        <v/>
      </c>
      <c r="O157" s="221" t="str">
        <f>IFERROR(N157*Intern!H$2,"")</f>
        <v/>
      </c>
      <c r="P157" s="168"/>
      <c r="Q157" s="169"/>
      <c r="R157" s="169"/>
      <c r="S157" s="169"/>
      <c r="T157" s="151" t="str">
        <f t="shared" si="79"/>
        <v>---</v>
      </c>
      <c r="U157" s="331" t="e">
        <f>VLOOKUP(TEXT(T157,"@"),'Mahlzeit-Übernachtung'!A$30:G$111,7,FALSE)</f>
        <v>#N/A</v>
      </c>
      <c r="V157" s="151" t="str">
        <f t="shared" si="76"/>
        <v/>
      </c>
      <c r="W157" s="220" t="str">
        <f>IFERROR(V157*Intern!H$2,"")</f>
        <v/>
      </c>
      <c r="X157" s="167"/>
      <c r="Y157" s="170"/>
      <c r="Z157" s="164"/>
      <c r="AA157" s="151" t="str">
        <f>IFERROR(VLOOKUP(X157,Mobilität!A:I,7,FALSE),"")</f>
        <v/>
      </c>
      <c r="AB157" s="151" t="str">
        <f t="shared" si="77"/>
        <v/>
      </c>
      <c r="AC157" s="220" t="str">
        <f>IFERROR(AB157*Intern!H$2,"")</f>
        <v/>
      </c>
      <c r="AD157" s="167"/>
      <c r="AE157" s="170"/>
      <c r="AF157" s="164"/>
      <c r="AG157" s="151" t="str">
        <f>IFERROR(VLOOKUP(AD157,Mobilität!A:I,7,FALSE),"")</f>
        <v/>
      </c>
      <c r="AH157" s="151" t="str">
        <f t="shared" si="60"/>
        <v/>
      </c>
      <c r="AI157" s="220" t="str">
        <f>IFERROR(AH157*Intern!H$2,"")</f>
        <v/>
      </c>
      <c r="AJ157" s="171"/>
      <c r="AK157" s="219">
        <f t="shared" si="61"/>
        <v>0</v>
      </c>
      <c r="AL157" s="206"/>
      <c r="AM157" s="151" t="str">
        <f>IFERROR(VLOOKUP(AJ157,Mobilität!A:I,7,FALSE),"")</f>
        <v/>
      </c>
      <c r="AN157" s="151" t="str">
        <f t="shared" si="62"/>
        <v/>
      </c>
      <c r="AO157" s="154" t="str">
        <f>IFERROR(AN157*Intern!H$2,"")</f>
        <v/>
      </c>
      <c r="AP157" s="171"/>
      <c r="AQ157" s="151">
        <f t="shared" si="63"/>
        <v>0</v>
      </c>
      <c r="AR157" s="209"/>
      <c r="AS157" s="151" t="str">
        <f>IFERROR(VLOOKUP(AP157,Mobilität!A:I,7,FALSE),"")</f>
        <v/>
      </c>
      <c r="AT157" s="151" t="str">
        <f t="shared" si="78"/>
        <v/>
      </c>
      <c r="AU157" s="154" t="str">
        <f>IFERROR(AT157*Intern!H$2,"")</f>
        <v/>
      </c>
      <c r="AV157" s="171"/>
      <c r="AW157" s="151">
        <f t="shared" si="64"/>
        <v>0</v>
      </c>
      <c r="AX157" s="206"/>
      <c r="AY157" s="151" t="str">
        <f>IFERROR(VLOOKUP(AV157,Mobilität!A:O,7,FALSE),"")</f>
        <v/>
      </c>
      <c r="AZ157" s="151" t="str">
        <f t="shared" si="65"/>
        <v/>
      </c>
      <c r="BA157" s="220" t="str">
        <f>IFERROR(AZ157*Intern!H$2,"")</f>
        <v/>
      </c>
      <c r="BB157" s="338"/>
      <c r="BC157" s="339"/>
      <c r="BD157" s="340"/>
      <c r="BE157" s="222">
        <f t="shared" si="66"/>
        <v>0</v>
      </c>
      <c r="BF157" s="223">
        <f>IFERROR(BE157*Intern!H$2,"")</f>
        <v>0</v>
      </c>
      <c r="BG157" s="210">
        <f t="shared" si="67"/>
        <v>0</v>
      </c>
      <c r="BH157" s="226">
        <f t="shared" si="68"/>
        <v>0</v>
      </c>
      <c r="BI157" s="363"/>
      <c r="BJ157" s="210" t="e">
        <f t="shared" si="69"/>
        <v>#DIV/0!</v>
      </c>
      <c r="BK157" s="227" t="e">
        <f t="shared" si="70"/>
        <v>#DIV/0!</v>
      </c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</row>
    <row r="158" spans="1:128" s="153" customFormat="1">
      <c r="A158" s="164"/>
      <c r="B158" s="165"/>
      <c r="C158" s="165"/>
      <c r="D158" s="149" t="str">
        <f t="shared" si="71"/>
        <v/>
      </c>
      <c r="E158" s="166"/>
      <c r="F158" s="167"/>
      <c r="G158" s="334" t="str">
        <f t="shared" si="72"/>
        <v/>
      </c>
      <c r="H158" s="150" t="str">
        <f>IFERROR(VLOOKUP(F158,'Mahlzeit-Übernachtung'!C:AA,5,FALSE),"")</f>
        <v/>
      </c>
      <c r="I158" s="150" t="str">
        <f t="shared" si="73"/>
        <v/>
      </c>
      <c r="J158" s="221" t="str">
        <f>IFERROR(I158*Intern!H$2,"")</f>
        <v/>
      </c>
      <c r="K158" s="167"/>
      <c r="L158" s="331" t="str">
        <f t="shared" si="74"/>
        <v/>
      </c>
      <c r="M158" s="150" t="str">
        <f>IFERROR(VLOOKUP(K158,'Mahlzeit-Übernachtung'!C:AA,5,FALSE),"")</f>
        <v/>
      </c>
      <c r="N158" s="151" t="str">
        <f t="shared" si="75"/>
        <v/>
      </c>
      <c r="O158" s="221" t="str">
        <f>IFERROR(N158*Intern!H$2,"")</f>
        <v/>
      </c>
      <c r="P158" s="168"/>
      <c r="Q158" s="169"/>
      <c r="R158" s="169"/>
      <c r="S158" s="169"/>
      <c r="T158" s="151" t="str">
        <f t="shared" si="79"/>
        <v>---</v>
      </c>
      <c r="U158" s="331" t="e">
        <f>VLOOKUP(TEXT(T158,"@"),'Mahlzeit-Übernachtung'!A$30:G$111,7,FALSE)</f>
        <v>#N/A</v>
      </c>
      <c r="V158" s="151" t="str">
        <f t="shared" si="76"/>
        <v/>
      </c>
      <c r="W158" s="220" t="str">
        <f>IFERROR(V158*Intern!H$2,"")</f>
        <v/>
      </c>
      <c r="X158" s="167"/>
      <c r="Y158" s="170"/>
      <c r="Z158" s="164"/>
      <c r="AA158" s="151" t="str">
        <f>IFERROR(VLOOKUP(X158,Mobilität!A:I,7,FALSE),"")</f>
        <v/>
      </c>
      <c r="AB158" s="151" t="str">
        <f t="shared" si="77"/>
        <v/>
      </c>
      <c r="AC158" s="220" t="str">
        <f>IFERROR(AB158*Intern!H$2,"")</f>
        <v/>
      </c>
      <c r="AD158" s="167"/>
      <c r="AE158" s="170"/>
      <c r="AF158" s="164"/>
      <c r="AG158" s="151" t="str">
        <f>IFERROR(VLOOKUP(AD158,Mobilität!A:I,7,FALSE),"")</f>
        <v/>
      </c>
      <c r="AH158" s="151" t="str">
        <f t="shared" si="60"/>
        <v/>
      </c>
      <c r="AI158" s="220" t="str">
        <f>IFERROR(AH158*Intern!H$2,"")</f>
        <v/>
      </c>
      <c r="AJ158" s="171"/>
      <c r="AK158" s="219">
        <f t="shared" si="61"/>
        <v>0</v>
      </c>
      <c r="AL158" s="206"/>
      <c r="AM158" s="151" t="str">
        <f>IFERROR(VLOOKUP(AJ158,Mobilität!A:I,7,FALSE),"")</f>
        <v/>
      </c>
      <c r="AN158" s="151" t="str">
        <f t="shared" si="62"/>
        <v/>
      </c>
      <c r="AO158" s="154" t="str">
        <f>IFERROR(AN158*Intern!H$2,"")</f>
        <v/>
      </c>
      <c r="AP158" s="171"/>
      <c r="AQ158" s="151">
        <f t="shared" si="63"/>
        <v>0</v>
      </c>
      <c r="AR158" s="209"/>
      <c r="AS158" s="151" t="str">
        <f>IFERROR(VLOOKUP(AP158,Mobilität!A:I,7,FALSE),"")</f>
        <v/>
      </c>
      <c r="AT158" s="151" t="str">
        <f t="shared" si="78"/>
        <v/>
      </c>
      <c r="AU158" s="154" t="str">
        <f>IFERROR(AT158*Intern!H$2,"")</f>
        <v/>
      </c>
      <c r="AV158" s="171"/>
      <c r="AW158" s="151">
        <f t="shared" si="64"/>
        <v>0</v>
      </c>
      <c r="AX158" s="206"/>
      <c r="AY158" s="151" t="str">
        <f>IFERROR(VLOOKUP(AV158,Mobilität!A:O,7,FALSE),"")</f>
        <v/>
      </c>
      <c r="AZ158" s="151" t="str">
        <f t="shared" si="65"/>
        <v/>
      </c>
      <c r="BA158" s="220" t="str">
        <f>IFERROR(AZ158*Intern!H$2,"")</f>
        <v/>
      </c>
      <c r="BB158" s="338"/>
      <c r="BC158" s="339"/>
      <c r="BD158" s="340"/>
      <c r="BE158" s="222">
        <f t="shared" si="66"/>
        <v>0</v>
      </c>
      <c r="BF158" s="223">
        <f>IFERROR(BE158*Intern!H$2,"")</f>
        <v>0</v>
      </c>
      <c r="BG158" s="210">
        <f t="shared" si="67"/>
        <v>0</v>
      </c>
      <c r="BH158" s="226">
        <f t="shared" si="68"/>
        <v>0</v>
      </c>
      <c r="BI158" s="363"/>
      <c r="BJ158" s="210" t="e">
        <f t="shared" si="69"/>
        <v>#DIV/0!</v>
      </c>
      <c r="BK158" s="227" t="e">
        <f t="shared" si="70"/>
        <v>#DIV/0!</v>
      </c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</row>
    <row r="159" spans="1:128" s="153" customFormat="1">
      <c r="A159" s="164"/>
      <c r="B159" s="165"/>
      <c r="C159" s="165"/>
      <c r="D159" s="149" t="str">
        <f t="shared" si="71"/>
        <v/>
      </c>
      <c r="E159" s="166"/>
      <c r="F159" s="167"/>
      <c r="G159" s="334" t="str">
        <f t="shared" si="72"/>
        <v/>
      </c>
      <c r="H159" s="150" t="str">
        <f>IFERROR(VLOOKUP(F159,'Mahlzeit-Übernachtung'!C:AA,5,FALSE),"")</f>
        <v/>
      </c>
      <c r="I159" s="150" t="str">
        <f t="shared" si="73"/>
        <v/>
      </c>
      <c r="J159" s="221" t="str">
        <f>IFERROR(I159*Intern!H$2,"")</f>
        <v/>
      </c>
      <c r="K159" s="167"/>
      <c r="L159" s="331" t="str">
        <f t="shared" si="74"/>
        <v/>
      </c>
      <c r="M159" s="150" t="str">
        <f>IFERROR(VLOOKUP(K159,'Mahlzeit-Übernachtung'!C:AA,5,FALSE),"")</f>
        <v/>
      </c>
      <c r="N159" s="151" t="str">
        <f t="shared" si="75"/>
        <v/>
      </c>
      <c r="O159" s="221" t="str">
        <f>IFERROR(N159*Intern!H$2,"")</f>
        <v/>
      </c>
      <c r="P159" s="168"/>
      <c r="Q159" s="169"/>
      <c r="R159" s="169"/>
      <c r="S159" s="169"/>
      <c r="T159" s="151" t="str">
        <f t="shared" si="79"/>
        <v>---</v>
      </c>
      <c r="U159" s="331" t="e">
        <f>VLOOKUP(TEXT(T159,"@"),'Mahlzeit-Übernachtung'!A$30:G$111,7,FALSE)</f>
        <v>#N/A</v>
      </c>
      <c r="V159" s="151" t="str">
        <f t="shared" si="76"/>
        <v/>
      </c>
      <c r="W159" s="220" t="str">
        <f>IFERROR(V159*Intern!H$2,"")</f>
        <v/>
      </c>
      <c r="X159" s="167"/>
      <c r="Y159" s="170"/>
      <c r="Z159" s="164"/>
      <c r="AA159" s="151" t="str">
        <f>IFERROR(VLOOKUP(X159,Mobilität!A:I,7,FALSE),"")</f>
        <v/>
      </c>
      <c r="AB159" s="151" t="str">
        <f t="shared" si="77"/>
        <v/>
      </c>
      <c r="AC159" s="220" t="str">
        <f>IFERROR(AB159*Intern!H$2,"")</f>
        <v/>
      </c>
      <c r="AD159" s="167"/>
      <c r="AE159" s="170"/>
      <c r="AF159" s="164"/>
      <c r="AG159" s="151" t="str">
        <f>IFERROR(VLOOKUP(AD159,Mobilität!A:I,7,FALSE),"")</f>
        <v/>
      </c>
      <c r="AH159" s="151" t="str">
        <f t="shared" si="60"/>
        <v/>
      </c>
      <c r="AI159" s="220" t="str">
        <f>IFERROR(AH159*Intern!H$2,"")</f>
        <v/>
      </c>
      <c r="AJ159" s="171"/>
      <c r="AK159" s="219">
        <f t="shared" si="61"/>
        <v>0</v>
      </c>
      <c r="AL159" s="206"/>
      <c r="AM159" s="151" t="str">
        <f>IFERROR(VLOOKUP(AJ159,Mobilität!A:I,7,FALSE),"")</f>
        <v/>
      </c>
      <c r="AN159" s="151" t="str">
        <f t="shared" si="62"/>
        <v/>
      </c>
      <c r="AO159" s="154" t="str">
        <f>IFERROR(AN159*Intern!H$2,"")</f>
        <v/>
      </c>
      <c r="AP159" s="171"/>
      <c r="AQ159" s="151">
        <f t="shared" si="63"/>
        <v>0</v>
      </c>
      <c r="AR159" s="209"/>
      <c r="AS159" s="151" t="str">
        <f>IFERROR(VLOOKUP(AP159,Mobilität!A:I,7,FALSE),"")</f>
        <v/>
      </c>
      <c r="AT159" s="151" t="str">
        <f t="shared" si="78"/>
        <v/>
      </c>
      <c r="AU159" s="154" t="str">
        <f>IFERROR(AT159*Intern!H$2,"")</f>
        <v/>
      </c>
      <c r="AV159" s="171"/>
      <c r="AW159" s="151">
        <f t="shared" si="64"/>
        <v>0</v>
      </c>
      <c r="AX159" s="206"/>
      <c r="AY159" s="151" t="str">
        <f>IFERROR(VLOOKUP(AV159,Mobilität!A:O,7,FALSE),"")</f>
        <v/>
      </c>
      <c r="AZ159" s="151" t="str">
        <f t="shared" si="65"/>
        <v/>
      </c>
      <c r="BA159" s="220" t="str">
        <f>IFERROR(AZ159*Intern!H$2,"")</f>
        <v/>
      </c>
      <c r="BB159" s="338"/>
      <c r="BC159" s="339"/>
      <c r="BD159" s="340"/>
      <c r="BE159" s="222">
        <f t="shared" si="66"/>
        <v>0</v>
      </c>
      <c r="BF159" s="223">
        <f>IFERROR(BE159*Intern!H$2,"")</f>
        <v>0</v>
      </c>
      <c r="BG159" s="210">
        <f t="shared" si="67"/>
        <v>0</v>
      </c>
      <c r="BH159" s="226">
        <f t="shared" si="68"/>
        <v>0</v>
      </c>
      <c r="BI159" s="363"/>
      <c r="BJ159" s="210" t="e">
        <f t="shared" si="69"/>
        <v>#DIV/0!</v>
      </c>
      <c r="BK159" s="227" t="e">
        <f t="shared" si="70"/>
        <v>#DIV/0!</v>
      </c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</row>
    <row r="160" spans="1:128" s="153" customFormat="1">
      <c r="A160" s="164"/>
      <c r="B160" s="165"/>
      <c r="C160" s="165"/>
      <c r="D160" s="149" t="str">
        <f t="shared" si="71"/>
        <v/>
      </c>
      <c r="E160" s="166"/>
      <c r="F160" s="167"/>
      <c r="G160" s="334" t="str">
        <f t="shared" si="72"/>
        <v/>
      </c>
      <c r="H160" s="150" t="str">
        <f>IFERROR(VLOOKUP(F160,'Mahlzeit-Übernachtung'!C:AA,5,FALSE),"")</f>
        <v/>
      </c>
      <c r="I160" s="150" t="str">
        <f t="shared" si="73"/>
        <v/>
      </c>
      <c r="J160" s="221" t="str">
        <f>IFERROR(I160*Intern!H$2,"")</f>
        <v/>
      </c>
      <c r="K160" s="167"/>
      <c r="L160" s="331" t="str">
        <f t="shared" si="74"/>
        <v/>
      </c>
      <c r="M160" s="150" t="str">
        <f>IFERROR(VLOOKUP(K160,'Mahlzeit-Übernachtung'!C:AA,5,FALSE),"")</f>
        <v/>
      </c>
      <c r="N160" s="151" t="str">
        <f t="shared" si="75"/>
        <v/>
      </c>
      <c r="O160" s="221" t="str">
        <f>IFERROR(N160*Intern!H$2,"")</f>
        <v/>
      </c>
      <c r="P160" s="168"/>
      <c r="Q160" s="169"/>
      <c r="R160" s="169"/>
      <c r="S160" s="169"/>
      <c r="T160" s="151" t="str">
        <f t="shared" si="79"/>
        <v>---</v>
      </c>
      <c r="U160" s="331" t="e">
        <f>VLOOKUP(TEXT(T160,"@"),'Mahlzeit-Übernachtung'!A$30:G$111,7,FALSE)</f>
        <v>#N/A</v>
      </c>
      <c r="V160" s="151" t="str">
        <f t="shared" si="76"/>
        <v/>
      </c>
      <c r="W160" s="220" t="str">
        <f>IFERROR(V160*Intern!H$2,"")</f>
        <v/>
      </c>
      <c r="X160" s="167"/>
      <c r="Y160" s="170"/>
      <c r="Z160" s="164"/>
      <c r="AA160" s="151" t="str">
        <f>IFERROR(VLOOKUP(X160,Mobilität!A:I,7,FALSE),"")</f>
        <v/>
      </c>
      <c r="AB160" s="151" t="str">
        <f t="shared" si="77"/>
        <v/>
      </c>
      <c r="AC160" s="220" t="str">
        <f>IFERROR(AB160*Intern!H$2,"")</f>
        <v/>
      </c>
      <c r="AD160" s="167"/>
      <c r="AE160" s="170"/>
      <c r="AF160" s="164"/>
      <c r="AG160" s="151" t="str">
        <f>IFERROR(VLOOKUP(AD160,Mobilität!A:I,7,FALSE),"")</f>
        <v/>
      </c>
      <c r="AH160" s="151" t="str">
        <f t="shared" si="60"/>
        <v/>
      </c>
      <c r="AI160" s="220" t="str">
        <f>IFERROR(AH160*Intern!H$2,"")</f>
        <v/>
      </c>
      <c r="AJ160" s="171"/>
      <c r="AK160" s="219">
        <f t="shared" si="61"/>
        <v>0</v>
      </c>
      <c r="AL160" s="206"/>
      <c r="AM160" s="151" t="str">
        <f>IFERROR(VLOOKUP(AJ160,Mobilität!A:I,7,FALSE),"")</f>
        <v/>
      </c>
      <c r="AN160" s="151" t="str">
        <f t="shared" si="62"/>
        <v/>
      </c>
      <c r="AO160" s="154" t="str">
        <f>IFERROR(AN160*Intern!H$2,"")</f>
        <v/>
      </c>
      <c r="AP160" s="171"/>
      <c r="AQ160" s="151">
        <f t="shared" si="63"/>
        <v>0</v>
      </c>
      <c r="AR160" s="209"/>
      <c r="AS160" s="151" t="str">
        <f>IFERROR(VLOOKUP(AP160,Mobilität!A:I,7,FALSE),"")</f>
        <v/>
      </c>
      <c r="AT160" s="151" t="str">
        <f t="shared" si="78"/>
        <v/>
      </c>
      <c r="AU160" s="154" t="str">
        <f>IFERROR(AT160*Intern!H$2,"")</f>
        <v/>
      </c>
      <c r="AV160" s="171"/>
      <c r="AW160" s="151">
        <f t="shared" si="64"/>
        <v>0</v>
      </c>
      <c r="AX160" s="206"/>
      <c r="AY160" s="151" t="str">
        <f>IFERROR(VLOOKUP(AV160,Mobilität!A:O,7,FALSE),"")</f>
        <v/>
      </c>
      <c r="AZ160" s="151" t="str">
        <f t="shared" si="65"/>
        <v/>
      </c>
      <c r="BA160" s="220" t="str">
        <f>IFERROR(AZ160*Intern!H$2,"")</f>
        <v/>
      </c>
      <c r="BB160" s="338"/>
      <c r="BC160" s="339"/>
      <c r="BD160" s="340"/>
      <c r="BE160" s="222">
        <f t="shared" si="66"/>
        <v>0</v>
      </c>
      <c r="BF160" s="223">
        <f>IFERROR(BE160*Intern!H$2,"")</f>
        <v>0</v>
      </c>
      <c r="BG160" s="210">
        <f t="shared" si="67"/>
        <v>0</v>
      </c>
      <c r="BH160" s="226">
        <f t="shared" si="68"/>
        <v>0</v>
      </c>
      <c r="BI160" s="363"/>
      <c r="BJ160" s="210" t="e">
        <f t="shared" si="69"/>
        <v>#DIV/0!</v>
      </c>
      <c r="BK160" s="227" t="e">
        <f t="shared" si="70"/>
        <v>#DIV/0!</v>
      </c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</row>
    <row r="161" spans="1:128" s="153" customFormat="1">
      <c r="A161" s="164"/>
      <c r="B161" s="165"/>
      <c r="C161" s="165"/>
      <c r="D161" s="149" t="str">
        <f t="shared" si="71"/>
        <v/>
      </c>
      <c r="E161" s="166"/>
      <c r="F161" s="167"/>
      <c r="G161" s="334" t="str">
        <f t="shared" si="72"/>
        <v/>
      </c>
      <c r="H161" s="150" t="str">
        <f>IFERROR(VLOOKUP(F161,'Mahlzeit-Übernachtung'!C:AA,5,FALSE),"")</f>
        <v/>
      </c>
      <c r="I161" s="150" t="str">
        <f t="shared" si="73"/>
        <v/>
      </c>
      <c r="J161" s="221" t="str">
        <f>IFERROR(I161*Intern!H$2,"")</f>
        <v/>
      </c>
      <c r="K161" s="167"/>
      <c r="L161" s="331" t="str">
        <f t="shared" si="74"/>
        <v/>
      </c>
      <c r="M161" s="150" t="str">
        <f>IFERROR(VLOOKUP(K161,'Mahlzeit-Übernachtung'!C:AA,5,FALSE),"")</f>
        <v/>
      </c>
      <c r="N161" s="151" t="str">
        <f t="shared" si="75"/>
        <v/>
      </c>
      <c r="O161" s="221" t="str">
        <f>IFERROR(N161*Intern!H$2,"")</f>
        <v/>
      </c>
      <c r="P161" s="168"/>
      <c r="Q161" s="169"/>
      <c r="R161" s="169"/>
      <c r="S161" s="169"/>
      <c r="T161" s="151" t="str">
        <f t="shared" si="79"/>
        <v>---</v>
      </c>
      <c r="U161" s="331" t="e">
        <f>VLOOKUP(TEXT(T161,"@"),'Mahlzeit-Übernachtung'!A$30:G$111,7,FALSE)</f>
        <v>#N/A</v>
      </c>
      <c r="V161" s="151" t="str">
        <f t="shared" si="76"/>
        <v/>
      </c>
      <c r="W161" s="220" t="str">
        <f>IFERROR(V161*Intern!H$2,"")</f>
        <v/>
      </c>
      <c r="X161" s="167"/>
      <c r="Y161" s="170"/>
      <c r="Z161" s="164"/>
      <c r="AA161" s="151" t="str">
        <f>IFERROR(VLOOKUP(X161,Mobilität!A:I,7,FALSE),"")</f>
        <v/>
      </c>
      <c r="AB161" s="151" t="str">
        <f t="shared" si="77"/>
        <v/>
      </c>
      <c r="AC161" s="220" t="str">
        <f>IFERROR(AB161*Intern!H$2,"")</f>
        <v/>
      </c>
      <c r="AD161" s="167"/>
      <c r="AE161" s="170"/>
      <c r="AF161" s="164"/>
      <c r="AG161" s="151" t="str">
        <f>IFERROR(VLOOKUP(AD161,Mobilität!A:I,7,FALSE),"")</f>
        <v/>
      </c>
      <c r="AH161" s="151" t="str">
        <f t="shared" si="60"/>
        <v/>
      </c>
      <c r="AI161" s="220" t="str">
        <f>IFERROR(AH161*Intern!H$2,"")</f>
        <v/>
      </c>
      <c r="AJ161" s="171"/>
      <c r="AK161" s="219">
        <f t="shared" si="61"/>
        <v>0</v>
      </c>
      <c r="AL161" s="206"/>
      <c r="AM161" s="151" t="str">
        <f>IFERROR(VLOOKUP(AJ161,Mobilität!A:I,7,FALSE),"")</f>
        <v/>
      </c>
      <c r="AN161" s="151" t="str">
        <f t="shared" si="62"/>
        <v/>
      </c>
      <c r="AO161" s="154" t="str">
        <f>IFERROR(AN161*Intern!H$2,"")</f>
        <v/>
      </c>
      <c r="AP161" s="171"/>
      <c r="AQ161" s="151">
        <f t="shared" si="63"/>
        <v>0</v>
      </c>
      <c r="AR161" s="209"/>
      <c r="AS161" s="151" t="str">
        <f>IFERROR(VLOOKUP(AP161,Mobilität!A:I,7,FALSE),"")</f>
        <v/>
      </c>
      <c r="AT161" s="151" t="str">
        <f t="shared" si="78"/>
        <v/>
      </c>
      <c r="AU161" s="154" t="str">
        <f>IFERROR(AT161*Intern!H$2,"")</f>
        <v/>
      </c>
      <c r="AV161" s="171"/>
      <c r="AW161" s="151">
        <f t="shared" si="64"/>
        <v>0</v>
      </c>
      <c r="AX161" s="206"/>
      <c r="AY161" s="151" t="str">
        <f>IFERROR(VLOOKUP(AV161,Mobilität!A:O,7,FALSE),"")</f>
        <v/>
      </c>
      <c r="AZ161" s="151" t="str">
        <f t="shared" si="65"/>
        <v/>
      </c>
      <c r="BA161" s="220" t="str">
        <f>IFERROR(AZ161*Intern!H$2,"")</f>
        <v/>
      </c>
      <c r="BB161" s="338"/>
      <c r="BC161" s="339"/>
      <c r="BD161" s="340"/>
      <c r="BE161" s="222">
        <f t="shared" si="66"/>
        <v>0</v>
      </c>
      <c r="BF161" s="223">
        <f>IFERROR(BE161*Intern!H$2,"")</f>
        <v>0</v>
      </c>
      <c r="BG161" s="210">
        <f t="shared" si="67"/>
        <v>0</v>
      </c>
      <c r="BH161" s="226">
        <f t="shared" si="68"/>
        <v>0</v>
      </c>
      <c r="BI161" s="363"/>
      <c r="BJ161" s="210" t="e">
        <f t="shared" si="69"/>
        <v>#DIV/0!</v>
      </c>
      <c r="BK161" s="227" t="e">
        <f t="shared" si="70"/>
        <v>#DIV/0!</v>
      </c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</row>
    <row r="162" spans="1:128" s="153" customFormat="1">
      <c r="A162" s="164"/>
      <c r="B162" s="165"/>
      <c r="C162" s="165"/>
      <c r="D162" s="149" t="str">
        <f t="shared" si="71"/>
        <v/>
      </c>
      <c r="E162" s="166"/>
      <c r="F162" s="167"/>
      <c r="G162" s="334" t="str">
        <f t="shared" si="72"/>
        <v/>
      </c>
      <c r="H162" s="150" t="str">
        <f>IFERROR(VLOOKUP(F162,'Mahlzeit-Übernachtung'!C:AA,5,FALSE),"")</f>
        <v/>
      </c>
      <c r="I162" s="150" t="str">
        <f t="shared" si="73"/>
        <v/>
      </c>
      <c r="J162" s="221" t="str">
        <f>IFERROR(I162*Intern!H$2,"")</f>
        <v/>
      </c>
      <c r="K162" s="167"/>
      <c r="L162" s="331" t="str">
        <f t="shared" si="74"/>
        <v/>
      </c>
      <c r="M162" s="150" t="str">
        <f>IFERROR(VLOOKUP(K162,'Mahlzeit-Übernachtung'!C:AA,5,FALSE),"")</f>
        <v/>
      </c>
      <c r="N162" s="151" t="str">
        <f t="shared" si="75"/>
        <v/>
      </c>
      <c r="O162" s="221" t="str">
        <f>IFERROR(N162*Intern!H$2,"")</f>
        <v/>
      </c>
      <c r="P162" s="168"/>
      <c r="Q162" s="169"/>
      <c r="R162" s="169"/>
      <c r="S162" s="169"/>
      <c r="T162" s="151" t="str">
        <f t="shared" si="79"/>
        <v>---</v>
      </c>
      <c r="U162" s="331" t="e">
        <f>VLOOKUP(TEXT(T162,"@"),'Mahlzeit-Übernachtung'!A$30:G$111,7,FALSE)</f>
        <v>#N/A</v>
      </c>
      <c r="V162" s="151" t="str">
        <f t="shared" si="76"/>
        <v/>
      </c>
      <c r="W162" s="220" t="str">
        <f>IFERROR(V162*Intern!H$2,"")</f>
        <v/>
      </c>
      <c r="X162" s="167"/>
      <c r="Y162" s="170"/>
      <c r="Z162" s="164"/>
      <c r="AA162" s="151" t="str">
        <f>IFERROR(VLOOKUP(X162,Mobilität!A:I,7,FALSE),"")</f>
        <v/>
      </c>
      <c r="AB162" s="151" t="str">
        <f t="shared" si="77"/>
        <v/>
      </c>
      <c r="AC162" s="220" t="str">
        <f>IFERROR(AB162*Intern!H$2,"")</f>
        <v/>
      </c>
      <c r="AD162" s="167"/>
      <c r="AE162" s="170"/>
      <c r="AF162" s="164"/>
      <c r="AG162" s="151" t="str">
        <f>IFERROR(VLOOKUP(AD162,Mobilität!A:I,7,FALSE),"")</f>
        <v/>
      </c>
      <c r="AH162" s="151" t="str">
        <f t="shared" si="60"/>
        <v/>
      </c>
      <c r="AI162" s="220" t="str">
        <f>IFERROR(AH162*Intern!H$2,"")</f>
        <v/>
      </c>
      <c r="AJ162" s="171"/>
      <c r="AK162" s="219">
        <f t="shared" si="61"/>
        <v>0</v>
      </c>
      <c r="AL162" s="206"/>
      <c r="AM162" s="151" t="str">
        <f>IFERROR(VLOOKUP(AJ162,Mobilität!A:I,7,FALSE),"")</f>
        <v/>
      </c>
      <c r="AN162" s="151" t="str">
        <f t="shared" si="62"/>
        <v/>
      </c>
      <c r="AO162" s="154" t="str">
        <f>IFERROR(AN162*Intern!H$2,"")</f>
        <v/>
      </c>
      <c r="AP162" s="171"/>
      <c r="AQ162" s="151">
        <f t="shared" si="63"/>
        <v>0</v>
      </c>
      <c r="AR162" s="209"/>
      <c r="AS162" s="151" t="str">
        <f>IFERROR(VLOOKUP(AP162,Mobilität!A:I,7,FALSE),"")</f>
        <v/>
      </c>
      <c r="AT162" s="151" t="str">
        <f t="shared" si="78"/>
        <v/>
      </c>
      <c r="AU162" s="154" t="str">
        <f>IFERROR(AT162*Intern!H$2,"")</f>
        <v/>
      </c>
      <c r="AV162" s="171"/>
      <c r="AW162" s="151">
        <f t="shared" si="64"/>
        <v>0</v>
      </c>
      <c r="AX162" s="206"/>
      <c r="AY162" s="151" t="str">
        <f>IFERROR(VLOOKUP(AV162,Mobilität!A:O,7,FALSE),"")</f>
        <v/>
      </c>
      <c r="AZ162" s="151" t="str">
        <f t="shared" si="65"/>
        <v/>
      </c>
      <c r="BA162" s="220" t="str">
        <f>IFERROR(AZ162*Intern!H$2,"")</f>
        <v/>
      </c>
      <c r="BB162" s="338"/>
      <c r="BC162" s="339"/>
      <c r="BD162" s="340"/>
      <c r="BE162" s="222">
        <f t="shared" si="66"/>
        <v>0</v>
      </c>
      <c r="BF162" s="223">
        <f>IFERROR(BE162*Intern!H$2,"")</f>
        <v>0</v>
      </c>
      <c r="BG162" s="210">
        <f t="shared" si="67"/>
        <v>0</v>
      </c>
      <c r="BH162" s="226">
        <f t="shared" si="68"/>
        <v>0</v>
      </c>
      <c r="BI162" s="363"/>
      <c r="BJ162" s="210" t="e">
        <f t="shared" si="69"/>
        <v>#DIV/0!</v>
      </c>
      <c r="BK162" s="227" t="e">
        <f t="shared" si="70"/>
        <v>#DIV/0!</v>
      </c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</row>
    <row r="163" spans="1:128" s="153" customFormat="1">
      <c r="A163" s="164"/>
      <c r="B163" s="165"/>
      <c r="C163" s="165"/>
      <c r="D163" s="149" t="str">
        <f t="shared" si="71"/>
        <v/>
      </c>
      <c r="E163" s="166"/>
      <c r="F163" s="167"/>
      <c r="G163" s="334" t="str">
        <f t="shared" si="72"/>
        <v/>
      </c>
      <c r="H163" s="150" t="str">
        <f>IFERROR(VLOOKUP(F163,'Mahlzeit-Übernachtung'!C:AA,5,FALSE),"")</f>
        <v/>
      </c>
      <c r="I163" s="150" t="str">
        <f t="shared" si="73"/>
        <v/>
      </c>
      <c r="J163" s="221" t="str">
        <f>IFERROR(I163*Intern!H$2,"")</f>
        <v/>
      </c>
      <c r="K163" s="167"/>
      <c r="L163" s="331" t="str">
        <f t="shared" si="74"/>
        <v/>
      </c>
      <c r="M163" s="150" t="str">
        <f>IFERROR(VLOOKUP(K163,'Mahlzeit-Übernachtung'!C:AA,5,FALSE),"")</f>
        <v/>
      </c>
      <c r="N163" s="151" t="str">
        <f t="shared" si="75"/>
        <v/>
      </c>
      <c r="O163" s="221" t="str">
        <f>IFERROR(N163*Intern!H$2,"")</f>
        <v/>
      </c>
      <c r="P163" s="168"/>
      <c r="Q163" s="169"/>
      <c r="R163" s="169"/>
      <c r="S163" s="169"/>
      <c r="T163" s="151" t="str">
        <f t="shared" si="79"/>
        <v>---</v>
      </c>
      <c r="U163" s="331" t="e">
        <f>VLOOKUP(TEXT(T163,"@"),'Mahlzeit-Übernachtung'!A$30:G$111,7,FALSE)</f>
        <v>#N/A</v>
      </c>
      <c r="V163" s="151" t="str">
        <f t="shared" si="76"/>
        <v/>
      </c>
      <c r="W163" s="220" t="str">
        <f>IFERROR(V163*Intern!H$2,"")</f>
        <v/>
      </c>
      <c r="X163" s="167"/>
      <c r="Y163" s="170"/>
      <c r="Z163" s="164"/>
      <c r="AA163" s="151" t="str">
        <f>IFERROR(VLOOKUP(X163,Mobilität!A:I,7,FALSE),"")</f>
        <v/>
      </c>
      <c r="AB163" s="151" t="str">
        <f t="shared" si="77"/>
        <v/>
      </c>
      <c r="AC163" s="220" t="str">
        <f>IFERROR(AB163*Intern!H$2,"")</f>
        <v/>
      </c>
      <c r="AD163" s="167"/>
      <c r="AE163" s="170"/>
      <c r="AF163" s="164"/>
      <c r="AG163" s="151" t="str">
        <f>IFERROR(VLOOKUP(AD163,Mobilität!A:I,7,FALSE),"")</f>
        <v/>
      </c>
      <c r="AH163" s="151" t="str">
        <f t="shared" si="60"/>
        <v/>
      </c>
      <c r="AI163" s="220" t="str">
        <f>IFERROR(AH163*Intern!H$2,"")</f>
        <v/>
      </c>
      <c r="AJ163" s="171"/>
      <c r="AK163" s="219">
        <f t="shared" si="61"/>
        <v>0</v>
      </c>
      <c r="AL163" s="206"/>
      <c r="AM163" s="151" t="str">
        <f>IFERROR(VLOOKUP(AJ163,Mobilität!A:I,7,FALSE),"")</f>
        <v/>
      </c>
      <c r="AN163" s="151" t="str">
        <f t="shared" si="62"/>
        <v/>
      </c>
      <c r="AO163" s="154" t="str">
        <f>IFERROR(AN163*Intern!H$2,"")</f>
        <v/>
      </c>
      <c r="AP163" s="171"/>
      <c r="AQ163" s="151">
        <f t="shared" si="63"/>
        <v>0</v>
      </c>
      <c r="AR163" s="209"/>
      <c r="AS163" s="151" t="str">
        <f>IFERROR(VLOOKUP(AP163,Mobilität!A:I,7,FALSE),"")</f>
        <v/>
      </c>
      <c r="AT163" s="151" t="str">
        <f t="shared" si="78"/>
        <v/>
      </c>
      <c r="AU163" s="154" t="str">
        <f>IFERROR(AT163*Intern!H$2,"")</f>
        <v/>
      </c>
      <c r="AV163" s="171"/>
      <c r="AW163" s="151">
        <f t="shared" si="64"/>
        <v>0</v>
      </c>
      <c r="AX163" s="206"/>
      <c r="AY163" s="151" t="str">
        <f>IFERROR(VLOOKUP(AV163,Mobilität!A:O,7,FALSE),"")</f>
        <v/>
      </c>
      <c r="AZ163" s="151" t="str">
        <f t="shared" si="65"/>
        <v/>
      </c>
      <c r="BA163" s="220" t="str">
        <f>IFERROR(AZ163*Intern!H$2,"")</f>
        <v/>
      </c>
      <c r="BB163" s="338"/>
      <c r="BC163" s="339"/>
      <c r="BD163" s="340"/>
      <c r="BE163" s="222">
        <f t="shared" si="66"/>
        <v>0</v>
      </c>
      <c r="BF163" s="223">
        <f>IFERROR(BE163*Intern!H$2,"")</f>
        <v>0</v>
      </c>
      <c r="BG163" s="210">
        <f t="shared" si="67"/>
        <v>0</v>
      </c>
      <c r="BH163" s="226">
        <f t="shared" si="68"/>
        <v>0</v>
      </c>
      <c r="BI163" s="363"/>
      <c r="BJ163" s="210" t="e">
        <f t="shared" si="69"/>
        <v>#DIV/0!</v>
      </c>
      <c r="BK163" s="227" t="e">
        <f t="shared" si="70"/>
        <v>#DIV/0!</v>
      </c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</row>
    <row r="164" spans="1:128" s="153" customFormat="1">
      <c r="A164" s="164"/>
      <c r="B164" s="165"/>
      <c r="C164" s="165"/>
      <c r="D164" s="149" t="str">
        <f t="shared" si="71"/>
        <v/>
      </c>
      <c r="E164" s="166"/>
      <c r="F164" s="167"/>
      <c r="G164" s="334" t="str">
        <f t="shared" si="72"/>
        <v/>
      </c>
      <c r="H164" s="150" t="str">
        <f>IFERROR(VLOOKUP(F164,'Mahlzeit-Übernachtung'!C:AA,5,FALSE),"")</f>
        <v/>
      </c>
      <c r="I164" s="150" t="str">
        <f t="shared" si="73"/>
        <v/>
      </c>
      <c r="J164" s="221" t="str">
        <f>IFERROR(I164*Intern!H$2,"")</f>
        <v/>
      </c>
      <c r="K164" s="167"/>
      <c r="L164" s="331" t="str">
        <f t="shared" si="74"/>
        <v/>
      </c>
      <c r="M164" s="150" t="str">
        <f>IFERROR(VLOOKUP(K164,'Mahlzeit-Übernachtung'!C:AA,5,FALSE),"")</f>
        <v/>
      </c>
      <c r="N164" s="151" t="str">
        <f t="shared" si="75"/>
        <v/>
      </c>
      <c r="O164" s="221" t="str">
        <f>IFERROR(N164*Intern!H$2,"")</f>
        <v/>
      </c>
      <c r="P164" s="168"/>
      <c r="Q164" s="169"/>
      <c r="R164" s="169"/>
      <c r="S164" s="169"/>
      <c r="T164" s="151" t="str">
        <f t="shared" si="79"/>
        <v>---</v>
      </c>
      <c r="U164" s="331" t="e">
        <f>VLOOKUP(TEXT(T164,"@"),'Mahlzeit-Übernachtung'!A$30:G$111,7,FALSE)</f>
        <v>#N/A</v>
      </c>
      <c r="V164" s="151" t="str">
        <f t="shared" si="76"/>
        <v/>
      </c>
      <c r="W164" s="220" t="str">
        <f>IFERROR(V164*Intern!H$2,"")</f>
        <v/>
      </c>
      <c r="X164" s="167"/>
      <c r="Y164" s="170"/>
      <c r="Z164" s="164"/>
      <c r="AA164" s="151" t="str">
        <f>IFERROR(VLOOKUP(X164,Mobilität!A:I,7,FALSE),"")</f>
        <v/>
      </c>
      <c r="AB164" s="151" t="str">
        <f t="shared" si="77"/>
        <v/>
      </c>
      <c r="AC164" s="220" t="str">
        <f>IFERROR(AB164*Intern!H$2,"")</f>
        <v/>
      </c>
      <c r="AD164" s="167"/>
      <c r="AE164" s="170"/>
      <c r="AF164" s="164"/>
      <c r="AG164" s="151" t="str">
        <f>IFERROR(VLOOKUP(AD164,Mobilität!A:I,7,FALSE),"")</f>
        <v/>
      </c>
      <c r="AH164" s="151" t="str">
        <f t="shared" si="60"/>
        <v/>
      </c>
      <c r="AI164" s="220" t="str">
        <f>IFERROR(AH164*Intern!H$2,"")</f>
        <v/>
      </c>
      <c r="AJ164" s="171"/>
      <c r="AK164" s="219">
        <f t="shared" si="61"/>
        <v>0</v>
      </c>
      <c r="AL164" s="206"/>
      <c r="AM164" s="151" t="str">
        <f>IFERROR(VLOOKUP(AJ164,Mobilität!A:I,7,FALSE),"")</f>
        <v/>
      </c>
      <c r="AN164" s="151" t="str">
        <f t="shared" si="62"/>
        <v/>
      </c>
      <c r="AO164" s="154" t="str">
        <f>IFERROR(AN164*Intern!H$2,"")</f>
        <v/>
      </c>
      <c r="AP164" s="171"/>
      <c r="AQ164" s="151">
        <f t="shared" si="63"/>
        <v>0</v>
      </c>
      <c r="AR164" s="209"/>
      <c r="AS164" s="151" t="str">
        <f>IFERROR(VLOOKUP(AP164,Mobilität!A:I,7,FALSE),"")</f>
        <v/>
      </c>
      <c r="AT164" s="151" t="str">
        <f t="shared" si="78"/>
        <v/>
      </c>
      <c r="AU164" s="154" t="str">
        <f>IFERROR(AT164*Intern!H$2,"")</f>
        <v/>
      </c>
      <c r="AV164" s="171"/>
      <c r="AW164" s="151">
        <f t="shared" si="64"/>
        <v>0</v>
      </c>
      <c r="AX164" s="206"/>
      <c r="AY164" s="151" t="str">
        <f>IFERROR(VLOOKUP(AV164,Mobilität!A:O,7,FALSE),"")</f>
        <v/>
      </c>
      <c r="AZ164" s="151" t="str">
        <f t="shared" si="65"/>
        <v/>
      </c>
      <c r="BA164" s="220" t="str">
        <f>IFERROR(AZ164*Intern!H$2,"")</f>
        <v/>
      </c>
      <c r="BB164" s="338"/>
      <c r="BC164" s="339"/>
      <c r="BD164" s="340"/>
      <c r="BE164" s="222">
        <f t="shared" si="66"/>
        <v>0</v>
      </c>
      <c r="BF164" s="223">
        <f>IFERROR(BE164*Intern!H$2,"")</f>
        <v>0</v>
      </c>
      <c r="BG164" s="210">
        <f t="shared" si="67"/>
        <v>0</v>
      </c>
      <c r="BH164" s="226">
        <f t="shared" si="68"/>
        <v>0</v>
      </c>
      <c r="BI164" s="363"/>
      <c r="BJ164" s="210" t="e">
        <f t="shared" si="69"/>
        <v>#DIV/0!</v>
      </c>
      <c r="BK164" s="227" t="e">
        <f t="shared" si="70"/>
        <v>#DIV/0!</v>
      </c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</row>
    <row r="165" spans="1:128" s="153" customFormat="1">
      <c r="A165" s="164"/>
      <c r="B165" s="165"/>
      <c r="C165" s="165"/>
      <c r="D165" s="149" t="str">
        <f t="shared" si="71"/>
        <v/>
      </c>
      <c r="E165" s="166"/>
      <c r="F165" s="167"/>
      <c r="G165" s="334" t="str">
        <f t="shared" si="72"/>
        <v/>
      </c>
      <c r="H165" s="150" t="str">
        <f>IFERROR(VLOOKUP(F165,'Mahlzeit-Übernachtung'!C:AA,5,FALSE),"")</f>
        <v/>
      </c>
      <c r="I165" s="150" t="str">
        <f t="shared" si="73"/>
        <v/>
      </c>
      <c r="J165" s="221" t="str">
        <f>IFERROR(I165*Intern!H$2,"")</f>
        <v/>
      </c>
      <c r="K165" s="167"/>
      <c r="L165" s="331" t="str">
        <f t="shared" si="74"/>
        <v/>
      </c>
      <c r="M165" s="150" t="str">
        <f>IFERROR(VLOOKUP(K165,'Mahlzeit-Übernachtung'!C:AA,5,FALSE),"")</f>
        <v/>
      </c>
      <c r="N165" s="151" t="str">
        <f t="shared" si="75"/>
        <v/>
      </c>
      <c r="O165" s="221" t="str">
        <f>IFERROR(N165*Intern!H$2,"")</f>
        <v/>
      </c>
      <c r="P165" s="168"/>
      <c r="Q165" s="169"/>
      <c r="R165" s="169"/>
      <c r="S165" s="169"/>
      <c r="T165" s="151" t="str">
        <f t="shared" si="79"/>
        <v>---</v>
      </c>
      <c r="U165" s="331" t="e">
        <f>VLOOKUP(TEXT(T165,"@"),'Mahlzeit-Übernachtung'!A$30:G$111,7,FALSE)</f>
        <v>#N/A</v>
      </c>
      <c r="V165" s="151" t="str">
        <f t="shared" si="76"/>
        <v/>
      </c>
      <c r="W165" s="220" t="str">
        <f>IFERROR(V165*Intern!H$2,"")</f>
        <v/>
      </c>
      <c r="X165" s="167"/>
      <c r="Y165" s="170"/>
      <c r="Z165" s="164"/>
      <c r="AA165" s="151" t="str">
        <f>IFERROR(VLOOKUP(X165,Mobilität!A:I,7,FALSE),"")</f>
        <v/>
      </c>
      <c r="AB165" s="151" t="str">
        <f t="shared" si="77"/>
        <v/>
      </c>
      <c r="AC165" s="220" t="str">
        <f>IFERROR(AB165*Intern!H$2,"")</f>
        <v/>
      </c>
      <c r="AD165" s="167"/>
      <c r="AE165" s="170"/>
      <c r="AF165" s="164"/>
      <c r="AG165" s="151" t="str">
        <f>IFERROR(VLOOKUP(AD165,Mobilität!A:I,7,FALSE),"")</f>
        <v/>
      </c>
      <c r="AH165" s="151" t="str">
        <f t="shared" si="60"/>
        <v/>
      </c>
      <c r="AI165" s="220" t="str">
        <f>IFERROR(AH165*Intern!H$2,"")</f>
        <v/>
      </c>
      <c r="AJ165" s="171"/>
      <c r="AK165" s="219">
        <f t="shared" si="61"/>
        <v>0</v>
      </c>
      <c r="AL165" s="206"/>
      <c r="AM165" s="151" t="str">
        <f>IFERROR(VLOOKUP(AJ165,Mobilität!A:I,7,FALSE),"")</f>
        <v/>
      </c>
      <c r="AN165" s="151" t="str">
        <f t="shared" si="62"/>
        <v/>
      </c>
      <c r="AO165" s="154" t="str">
        <f>IFERROR(AN165*Intern!H$2,"")</f>
        <v/>
      </c>
      <c r="AP165" s="171"/>
      <c r="AQ165" s="151">
        <f t="shared" si="63"/>
        <v>0</v>
      </c>
      <c r="AR165" s="209"/>
      <c r="AS165" s="151" t="str">
        <f>IFERROR(VLOOKUP(AP165,Mobilität!A:I,7,FALSE),"")</f>
        <v/>
      </c>
      <c r="AT165" s="151" t="str">
        <f t="shared" si="78"/>
        <v/>
      </c>
      <c r="AU165" s="154" t="str">
        <f>IFERROR(AT165*Intern!H$2,"")</f>
        <v/>
      </c>
      <c r="AV165" s="171"/>
      <c r="AW165" s="151">
        <f t="shared" si="64"/>
        <v>0</v>
      </c>
      <c r="AX165" s="206"/>
      <c r="AY165" s="151" t="str">
        <f>IFERROR(VLOOKUP(AV165,Mobilität!A:O,7,FALSE),"")</f>
        <v/>
      </c>
      <c r="AZ165" s="151" t="str">
        <f t="shared" si="65"/>
        <v/>
      </c>
      <c r="BA165" s="220" t="str">
        <f>IFERROR(AZ165*Intern!H$2,"")</f>
        <v/>
      </c>
      <c r="BB165" s="338"/>
      <c r="BC165" s="339"/>
      <c r="BD165" s="340"/>
      <c r="BE165" s="222">
        <f t="shared" si="66"/>
        <v>0</v>
      </c>
      <c r="BF165" s="223">
        <f>IFERROR(BE165*Intern!H$2,"")</f>
        <v>0</v>
      </c>
      <c r="BG165" s="210">
        <f t="shared" si="67"/>
        <v>0</v>
      </c>
      <c r="BH165" s="226">
        <f t="shared" si="68"/>
        <v>0</v>
      </c>
      <c r="BI165" s="363"/>
      <c r="BJ165" s="210" t="e">
        <f t="shared" si="69"/>
        <v>#DIV/0!</v>
      </c>
      <c r="BK165" s="227" t="e">
        <f t="shared" si="70"/>
        <v>#DIV/0!</v>
      </c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</row>
    <row r="166" spans="1:128" s="153" customFormat="1">
      <c r="A166" s="164"/>
      <c r="B166" s="165"/>
      <c r="C166" s="165"/>
      <c r="D166" s="149" t="str">
        <f t="shared" si="71"/>
        <v/>
      </c>
      <c r="E166" s="166"/>
      <c r="F166" s="167"/>
      <c r="G166" s="334" t="str">
        <f t="shared" si="72"/>
        <v/>
      </c>
      <c r="H166" s="150" t="str">
        <f>IFERROR(VLOOKUP(F166,'Mahlzeit-Übernachtung'!C:AA,5,FALSE),"")</f>
        <v/>
      </c>
      <c r="I166" s="150" t="str">
        <f t="shared" si="73"/>
        <v/>
      </c>
      <c r="J166" s="221" t="str">
        <f>IFERROR(I166*Intern!H$2,"")</f>
        <v/>
      </c>
      <c r="K166" s="167"/>
      <c r="L166" s="331" t="str">
        <f t="shared" si="74"/>
        <v/>
      </c>
      <c r="M166" s="150" t="str">
        <f>IFERROR(VLOOKUP(K166,'Mahlzeit-Übernachtung'!C:AA,5,FALSE),"")</f>
        <v/>
      </c>
      <c r="N166" s="151" t="str">
        <f t="shared" si="75"/>
        <v/>
      </c>
      <c r="O166" s="221" t="str">
        <f>IFERROR(N166*Intern!H$2,"")</f>
        <v/>
      </c>
      <c r="P166" s="168"/>
      <c r="Q166" s="169"/>
      <c r="R166" s="169"/>
      <c r="S166" s="169"/>
      <c r="T166" s="151" t="str">
        <f t="shared" si="79"/>
        <v>---</v>
      </c>
      <c r="U166" s="331" t="e">
        <f>VLOOKUP(TEXT(T166,"@"),'Mahlzeit-Übernachtung'!A$30:G$111,7,FALSE)</f>
        <v>#N/A</v>
      </c>
      <c r="V166" s="151" t="str">
        <f t="shared" si="76"/>
        <v/>
      </c>
      <c r="W166" s="220" t="str">
        <f>IFERROR(V166*Intern!H$2,"")</f>
        <v/>
      </c>
      <c r="X166" s="167"/>
      <c r="Y166" s="170"/>
      <c r="Z166" s="164"/>
      <c r="AA166" s="151" t="str">
        <f>IFERROR(VLOOKUP(X166,Mobilität!A:I,7,FALSE),"")</f>
        <v/>
      </c>
      <c r="AB166" s="151" t="str">
        <f t="shared" si="77"/>
        <v/>
      </c>
      <c r="AC166" s="220" t="str">
        <f>IFERROR(AB166*Intern!H$2,"")</f>
        <v/>
      </c>
      <c r="AD166" s="167"/>
      <c r="AE166" s="170"/>
      <c r="AF166" s="164"/>
      <c r="AG166" s="151" t="str">
        <f>IFERROR(VLOOKUP(AD166,Mobilität!A:I,7,FALSE),"")</f>
        <v/>
      </c>
      <c r="AH166" s="151" t="str">
        <f t="shared" si="60"/>
        <v/>
      </c>
      <c r="AI166" s="220" t="str">
        <f>IFERROR(AH166*Intern!H$2,"")</f>
        <v/>
      </c>
      <c r="AJ166" s="171"/>
      <c r="AK166" s="219">
        <f t="shared" si="61"/>
        <v>0</v>
      </c>
      <c r="AL166" s="206"/>
      <c r="AM166" s="151" t="str">
        <f>IFERROR(VLOOKUP(AJ166,Mobilität!A:I,7,FALSE),"")</f>
        <v/>
      </c>
      <c r="AN166" s="151" t="str">
        <f t="shared" si="62"/>
        <v/>
      </c>
      <c r="AO166" s="154" t="str">
        <f>IFERROR(AN166*Intern!H$2,"")</f>
        <v/>
      </c>
      <c r="AP166" s="171"/>
      <c r="AQ166" s="151">
        <f t="shared" si="63"/>
        <v>0</v>
      </c>
      <c r="AR166" s="209"/>
      <c r="AS166" s="151" t="str">
        <f>IFERROR(VLOOKUP(AP166,Mobilität!A:I,7,FALSE),"")</f>
        <v/>
      </c>
      <c r="AT166" s="151" t="str">
        <f t="shared" si="78"/>
        <v/>
      </c>
      <c r="AU166" s="154" t="str">
        <f>IFERROR(AT166*Intern!H$2,"")</f>
        <v/>
      </c>
      <c r="AV166" s="171"/>
      <c r="AW166" s="151">
        <f t="shared" si="64"/>
        <v>0</v>
      </c>
      <c r="AX166" s="206"/>
      <c r="AY166" s="151" t="str">
        <f>IFERROR(VLOOKUP(AV166,Mobilität!A:O,7,FALSE),"")</f>
        <v/>
      </c>
      <c r="AZ166" s="151" t="str">
        <f t="shared" si="65"/>
        <v/>
      </c>
      <c r="BA166" s="220" t="str">
        <f>IFERROR(AZ166*Intern!H$2,"")</f>
        <v/>
      </c>
      <c r="BB166" s="338"/>
      <c r="BC166" s="339"/>
      <c r="BD166" s="340"/>
      <c r="BE166" s="222">
        <f t="shared" si="66"/>
        <v>0</v>
      </c>
      <c r="BF166" s="223">
        <f>IFERROR(BE166*Intern!H$2,"")</f>
        <v>0</v>
      </c>
      <c r="BG166" s="210">
        <f t="shared" si="67"/>
        <v>0</v>
      </c>
      <c r="BH166" s="226">
        <f t="shared" si="68"/>
        <v>0</v>
      </c>
      <c r="BI166" s="363"/>
      <c r="BJ166" s="210" t="e">
        <f t="shared" si="69"/>
        <v>#DIV/0!</v>
      </c>
      <c r="BK166" s="227" t="e">
        <f t="shared" si="70"/>
        <v>#DIV/0!</v>
      </c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</row>
    <row r="167" spans="1:128" s="153" customFormat="1">
      <c r="A167" s="164"/>
      <c r="B167" s="165"/>
      <c r="C167" s="165"/>
      <c r="D167" s="149" t="str">
        <f t="shared" si="71"/>
        <v/>
      </c>
      <c r="E167" s="166"/>
      <c r="F167" s="167"/>
      <c r="G167" s="334" t="str">
        <f t="shared" si="72"/>
        <v/>
      </c>
      <c r="H167" s="150" t="str">
        <f>IFERROR(VLOOKUP(F167,'Mahlzeit-Übernachtung'!C:AA,5,FALSE),"")</f>
        <v/>
      </c>
      <c r="I167" s="150" t="str">
        <f t="shared" si="73"/>
        <v/>
      </c>
      <c r="J167" s="221" t="str">
        <f>IFERROR(I167*Intern!H$2,"")</f>
        <v/>
      </c>
      <c r="K167" s="167"/>
      <c r="L167" s="331" t="str">
        <f t="shared" si="74"/>
        <v/>
      </c>
      <c r="M167" s="150" t="str">
        <f>IFERROR(VLOOKUP(K167,'Mahlzeit-Übernachtung'!C:AA,5,FALSE),"")</f>
        <v/>
      </c>
      <c r="N167" s="151" t="str">
        <f t="shared" si="75"/>
        <v/>
      </c>
      <c r="O167" s="221" t="str">
        <f>IFERROR(N167*Intern!H$2,"")</f>
        <v/>
      </c>
      <c r="P167" s="168"/>
      <c r="Q167" s="169"/>
      <c r="R167" s="169"/>
      <c r="S167" s="169"/>
      <c r="T167" s="151" t="str">
        <f t="shared" si="79"/>
        <v>---</v>
      </c>
      <c r="U167" s="331" t="e">
        <f>VLOOKUP(TEXT(T167,"@"),'Mahlzeit-Übernachtung'!A$30:G$111,7,FALSE)</f>
        <v>#N/A</v>
      </c>
      <c r="V167" s="151" t="str">
        <f t="shared" si="76"/>
        <v/>
      </c>
      <c r="W167" s="220" t="str">
        <f>IFERROR(V167*Intern!H$2,"")</f>
        <v/>
      </c>
      <c r="X167" s="167"/>
      <c r="Y167" s="170"/>
      <c r="Z167" s="164"/>
      <c r="AA167" s="151" t="str">
        <f>IFERROR(VLOOKUP(X167,Mobilität!A:I,7,FALSE),"")</f>
        <v/>
      </c>
      <c r="AB167" s="151" t="str">
        <f t="shared" si="77"/>
        <v/>
      </c>
      <c r="AC167" s="220" t="str">
        <f>IFERROR(AB167*Intern!H$2,"")</f>
        <v/>
      </c>
      <c r="AD167" s="167"/>
      <c r="AE167" s="170"/>
      <c r="AF167" s="164"/>
      <c r="AG167" s="151" t="str">
        <f>IFERROR(VLOOKUP(AD167,Mobilität!A:I,7,FALSE),"")</f>
        <v/>
      </c>
      <c r="AH167" s="151" t="str">
        <f t="shared" si="60"/>
        <v/>
      </c>
      <c r="AI167" s="220" t="str">
        <f>IFERROR(AH167*Intern!H$2,"")</f>
        <v/>
      </c>
      <c r="AJ167" s="171"/>
      <c r="AK167" s="219">
        <f t="shared" si="61"/>
        <v>0</v>
      </c>
      <c r="AL167" s="206"/>
      <c r="AM167" s="151" t="str">
        <f>IFERROR(VLOOKUP(AJ167,Mobilität!A:I,7,FALSE),"")</f>
        <v/>
      </c>
      <c r="AN167" s="151" t="str">
        <f t="shared" si="62"/>
        <v/>
      </c>
      <c r="AO167" s="154" t="str">
        <f>IFERROR(AN167*Intern!H$2,"")</f>
        <v/>
      </c>
      <c r="AP167" s="171"/>
      <c r="AQ167" s="151">
        <f t="shared" si="63"/>
        <v>0</v>
      </c>
      <c r="AR167" s="209"/>
      <c r="AS167" s="151" t="str">
        <f>IFERROR(VLOOKUP(AP167,Mobilität!A:I,7,FALSE),"")</f>
        <v/>
      </c>
      <c r="AT167" s="151" t="str">
        <f t="shared" si="78"/>
        <v/>
      </c>
      <c r="AU167" s="154" t="str">
        <f>IFERROR(AT167*Intern!H$2,"")</f>
        <v/>
      </c>
      <c r="AV167" s="171"/>
      <c r="AW167" s="151">
        <f t="shared" si="64"/>
        <v>0</v>
      </c>
      <c r="AX167" s="206"/>
      <c r="AY167" s="151" t="str">
        <f>IFERROR(VLOOKUP(AV167,Mobilität!A:O,7,FALSE),"")</f>
        <v/>
      </c>
      <c r="AZ167" s="151" t="str">
        <f t="shared" si="65"/>
        <v/>
      </c>
      <c r="BA167" s="220" t="str">
        <f>IFERROR(AZ167*Intern!H$2,"")</f>
        <v/>
      </c>
      <c r="BB167" s="338"/>
      <c r="BC167" s="339"/>
      <c r="BD167" s="340"/>
      <c r="BE167" s="222">
        <f t="shared" si="66"/>
        <v>0</v>
      </c>
      <c r="BF167" s="223">
        <f>IFERROR(BE167*Intern!H$2,"")</f>
        <v>0</v>
      </c>
      <c r="BG167" s="210">
        <f t="shared" si="67"/>
        <v>0</v>
      </c>
      <c r="BH167" s="226">
        <f t="shared" si="68"/>
        <v>0</v>
      </c>
      <c r="BI167" s="363"/>
      <c r="BJ167" s="210" t="e">
        <f t="shared" si="69"/>
        <v>#DIV/0!</v>
      </c>
      <c r="BK167" s="227" t="e">
        <f t="shared" si="70"/>
        <v>#DIV/0!</v>
      </c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</row>
    <row r="168" spans="1:128" s="153" customFormat="1">
      <c r="A168" s="164"/>
      <c r="B168" s="165"/>
      <c r="C168" s="165"/>
      <c r="D168" s="149" t="str">
        <f t="shared" si="71"/>
        <v/>
      </c>
      <c r="E168" s="166"/>
      <c r="F168" s="167"/>
      <c r="G168" s="334" t="str">
        <f t="shared" si="72"/>
        <v/>
      </c>
      <c r="H168" s="150" t="str">
        <f>IFERROR(VLOOKUP(F168,'Mahlzeit-Übernachtung'!C:AA,5,FALSE),"")</f>
        <v/>
      </c>
      <c r="I168" s="150" t="str">
        <f t="shared" si="73"/>
        <v/>
      </c>
      <c r="J168" s="221" t="str">
        <f>IFERROR(I168*Intern!H$2,"")</f>
        <v/>
      </c>
      <c r="K168" s="167"/>
      <c r="L168" s="331" t="str">
        <f t="shared" si="74"/>
        <v/>
      </c>
      <c r="M168" s="150" t="str">
        <f>IFERROR(VLOOKUP(K168,'Mahlzeit-Übernachtung'!C:AA,5,FALSE),"")</f>
        <v/>
      </c>
      <c r="N168" s="151" t="str">
        <f t="shared" si="75"/>
        <v/>
      </c>
      <c r="O168" s="221" t="str">
        <f>IFERROR(N168*Intern!H$2,"")</f>
        <v/>
      </c>
      <c r="P168" s="168"/>
      <c r="Q168" s="169"/>
      <c r="R168" s="169"/>
      <c r="S168" s="169"/>
      <c r="T168" s="151" t="str">
        <f t="shared" si="79"/>
        <v>---</v>
      </c>
      <c r="U168" s="331" t="e">
        <f>VLOOKUP(TEXT(T168,"@"),'Mahlzeit-Übernachtung'!A$30:G$111,7,FALSE)</f>
        <v>#N/A</v>
      </c>
      <c r="V168" s="151" t="str">
        <f t="shared" si="76"/>
        <v/>
      </c>
      <c r="W168" s="220" t="str">
        <f>IFERROR(V168*Intern!H$2,"")</f>
        <v/>
      </c>
      <c r="X168" s="167"/>
      <c r="Y168" s="170"/>
      <c r="Z168" s="164"/>
      <c r="AA168" s="151" t="str">
        <f>IFERROR(VLOOKUP(X168,Mobilität!A:I,7,FALSE),"")</f>
        <v/>
      </c>
      <c r="AB168" s="151" t="str">
        <f t="shared" si="77"/>
        <v/>
      </c>
      <c r="AC168" s="220" t="str">
        <f>IFERROR(AB168*Intern!H$2,"")</f>
        <v/>
      </c>
      <c r="AD168" s="167"/>
      <c r="AE168" s="170"/>
      <c r="AF168" s="164"/>
      <c r="AG168" s="151" t="str">
        <f>IFERROR(VLOOKUP(AD168,Mobilität!A:I,7,FALSE),"")</f>
        <v/>
      </c>
      <c r="AH168" s="151" t="str">
        <f t="shared" si="60"/>
        <v/>
      </c>
      <c r="AI168" s="220" t="str">
        <f>IFERROR(AH168*Intern!H$2,"")</f>
        <v/>
      </c>
      <c r="AJ168" s="171"/>
      <c r="AK168" s="219">
        <f t="shared" si="61"/>
        <v>0</v>
      </c>
      <c r="AL168" s="206"/>
      <c r="AM168" s="151" t="str">
        <f>IFERROR(VLOOKUP(AJ168,Mobilität!A:I,7,FALSE),"")</f>
        <v/>
      </c>
      <c r="AN168" s="151" t="str">
        <f t="shared" si="62"/>
        <v/>
      </c>
      <c r="AO168" s="154" t="str">
        <f>IFERROR(AN168*Intern!H$2,"")</f>
        <v/>
      </c>
      <c r="AP168" s="171"/>
      <c r="AQ168" s="151">
        <f t="shared" si="63"/>
        <v>0</v>
      </c>
      <c r="AR168" s="209"/>
      <c r="AS168" s="151" t="str">
        <f>IFERROR(VLOOKUP(AP168,Mobilität!A:I,7,FALSE),"")</f>
        <v/>
      </c>
      <c r="AT168" s="151" t="str">
        <f t="shared" si="78"/>
        <v/>
      </c>
      <c r="AU168" s="154" t="str">
        <f>IFERROR(AT168*Intern!H$2,"")</f>
        <v/>
      </c>
      <c r="AV168" s="171"/>
      <c r="AW168" s="151">
        <f t="shared" si="64"/>
        <v>0</v>
      </c>
      <c r="AX168" s="206"/>
      <c r="AY168" s="151" t="str">
        <f>IFERROR(VLOOKUP(AV168,Mobilität!A:O,7,FALSE),"")</f>
        <v/>
      </c>
      <c r="AZ168" s="151" t="str">
        <f t="shared" si="65"/>
        <v/>
      </c>
      <c r="BA168" s="220" t="str">
        <f>IFERROR(AZ168*Intern!H$2,"")</f>
        <v/>
      </c>
      <c r="BB168" s="338"/>
      <c r="BC168" s="339"/>
      <c r="BD168" s="340"/>
      <c r="BE168" s="222">
        <f t="shared" si="66"/>
        <v>0</v>
      </c>
      <c r="BF168" s="223">
        <f>IFERROR(BE168*Intern!H$2,"")</f>
        <v>0</v>
      </c>
      <c r="BG168" s="210">
        <f t="shared" si="67"/>
        <v>0</v>
      </c>
      <c r="BH168" s="226">
        <f t="shared" si="68"/>
        <v>0</v>
      </c>
      <c r="BI168" s="363"/>
      <c r="BJ168" s="210" t="e">
        <f t="shared" si="69"/>
        <v>#DIV/0!</v>
      </c>
      <c r="BK168" s="227" t="e">
        <f t="shared" si="70"/>
        <v>#DIV/0!</v>
      </c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</row>
    <row r="169" spans="1:128" s="153" customFormat="1">
      <c r="A169" s="164"/>
      <c r="B169" s="165"/>
      <c r="C169" s="165"/>
      <c r="D169" s="149" t="str">
        <f t="shared" si="71"/>
        <v/>
      </c>
      <c r="E169" s="166"/>
      <c r="F169" s="167"/>
      <c r="G169" s="334" t="str">
        <f t="shared" si="72"/>
        <v/>
      </c>
      <c r="H169" s="150" t="str">
        <f>IFERROR(VLOOKUP(F169,'Mahlzeit-Übernachtung'!C:AA,5,FALSE),"")</f>
        <v/>
      </c>
      <c r="I169" s="150" t="str">
        <f t="shared" si="73"/>
        <v/>
      </c>
      <c r="J169" s="221" t="str">
        <f>IFERROR(I169*Intern!H$2,"")</f>
        <v/>
      </c>
      <c r="K169" s="167"/>
      <c r="L169" s="331" t="str">
        <f t="shared" si="74"/>
        <v/>
      </c>
      <c r="M169" s="150" t="str">
        <f>IFERROR(VLOOKUP(K169,'Mahlzeit-Übernachtung'!C:AA,5,FALSE),"")</f>
        <v/>
      </c>
      <c r="N169" s="151" t="str">
        <f t="shared" si="75"/>
        <v/>
      </c>
      <c r="O169" s="221" t="str">
        <f>IFERROR(N169*Intern!H$2,"")</f>
        <v/>
      </c>
      <c r="P169" s="168"/>
      <c r="Q169" s="169"/>
      <c r="R169" s="169"/>
      <c r="S169" s="169"/>
      <c r="T169" s="151" t="str">
        <f t="shared" si="79"/>
        <v>---</v>
      </c>
      <c r="U169" s="331" t="e">
        <f>VLOOKUP(TEXT(T169,"@"),'Mahlzeit-Übernachtung'!A$30:G$111,7,FALSE)</f>
        <v>#N/A</v>
      </c>
      <c r="V169" s="151" t="str">
        <f t="shared" si="76"/>
        <v/>
      </c>
      <c r="W169" s="220" t="str">
        <f>IFERROR(V169*Intern!H$2,"")</f>
        <v/>
      </c>
      <c r="X169" s="167"/>
      <c r="Y169" s="170"/>
      <c r="Z169" s="164"/>
      <c r="AA169" s="151" t="str">
        <f>IFERROR(VLOOKUP(X169,Mobilität!A:I,7,FALSE),"")</f>
        <v/>
      </c>
      <c r="AB169" s="151" t="str">
        <f t="shared" si="77"/>
        <v/>
      </c>
      <c r="AC169" s="220" t="str">
        <f>IFERROR(AB169*Intern!H$2,"")</f>
        <v/>
      </c>
      <c r="AD169" s="167"/>
      <c r="AE169" s="170"/>
      <c r="AF169" s="164"/>
      <c r="AG169" s="151" t="str">
        <f>IFERROR(VLOOKUP(AD169,Mobilität!A:I,7,FALSE),"")</f>
        <v/>
      </c>
      <c r="AH169" s="151" t="str">
        <f t="shared" si="60"/>
        <v/>
      </c>
      <c r="AI169" s="220" t="str">
        <f>IFERROR(AH169*Intern!H$2,"")</f>
        <v/>
      </c>
      <c r="AJ169" s="171"/>
      <c r="AK169" s="219">
        <f t="shared" si="61"/>
        <v>0</v>
      </c>
      <c r="AL169" s="206"/>
      <c r="AM169" s="151" t="str">
        <f>IFERROR(VLOOKUP(AJ169,Mobilität!A:I,7,FALSE),"")</f>
        <v/>
      </c>
      <c r="AN169" s="151" t="str">
        <f t="shared" si="62"/>
        <v/>
      </c>
      <c r="AO169" s="154" t="str">
        <f>IFERROR(AN169*Intern!H$2,"")</f>
        <v/>
      </c>
      <c r="AP169" s="171"/>
      <c r="AQ169" s="151">
        <f t="shared" si="63"/>
        <v>0</v>
      </c>
      <c r="AR169" s="209"/>
      <c r="AS169" s="151" t="str">
        <f>IFERROR(VLOOKUP(AP169,Mobilität!A:I,7,FALSE),"")</f>
        <v/>
      </c>
      <c r="AT169" s="151" t="str">
        <f t="shared" si="78"/>
        <v/>
      </c>
      <c r="AU169" s="154" t="str">
        <f>IFERROR(AT169*Intern!H$2,"")</f>
        <v/>
      </c>
      <c r="AV169" s="171"/>
      <c r="AW169" s="151">
        <f t="shared" si="64"/>
        <v>0</v>
      </c>
      <c r="AX169" s="206"/>
      <c r="AY169" s="151" t="str">
        <f>IFERROR(VLOOKUP(AV169,Mobilität!A:O,7,FALSE),"")</f>
        <v/>
      </c>
      <c r="AZ169" s="151" t="str">
        <f t="shared" si="65"/>
        <v/>
      </c>
      <c r="BA169" s="220" t="str">
        <f>IFERROR(AZ169*Intern!H$2,"")</f>
        <v/>
      </c>
      <c r="BB169" s="338"/>
      <c r="BC169" s="339"/>
      <c r="BD169" s="340"/>
      <c r="BE169" s="222">
        <f t="shared" si="66"/>
        <v>0</v>
      </c>
      <c r="BF169" s="223">
        <f>IFERROR(BE169*Intern!H$2,"")</f>
        <v>0</v>
      </c>
      <c r="BG169" s="210">
        <f t="shared" si="67"/>
        <v>0</v>
      </c>
      <c r="BH169" s="226">
        <f t="shared" si="68"/>
        <v>0</v>
      </c>
      <c r="BI169" s="363"/>
      <c r="BJ169" s="210" t="e">
        <f t="shared" si="69"/>
        <v>#DIV/0!</v>
      </c>
      <c r="BK169" s="227" t="e">
        <f t="shared" si="70"/>
        <v>#DIV/0!</v>
      </c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</row>
    <row r="170" spans="1:128" s="153" customFormat="1">
      <c r="A170" s="164"/>
      <c r="B170" s="165"/>
      <c r="C170" s="165"/>
      <c r="D170" s="149" t="str">
        <f t="shared" si="71"/>
        <v/>
      </c>
      <c r="E170" s="166"/>
      <c r="F170" s="167"/>
      <c r="G170" s="334" t="str">
        <f t="shared" si="72"/>
        <v/>
      </c>
      <c r="H170" s="150" t="str">
        <f>IFERROR(VLOOKUP(F170,'Mahlzeit-Übernachtung'!C:AA,5,FALSE),"")</f>
        <v/>
      </c>
      <c r="I170" s="150" t="str">
        <f t="shared" si="73"/>
        <v/>
      </c>
      <c r="J170" s="221" t="str">
        <f>IFERROR(I170*Intern!H$2,"")</f>
        <v/>
      </c>
      <c r="K170" s="167"/>
      <c r="L170" s="331" t="str">
        <f t="shared" si="74"/>
        <v/>
      </c>
      <c r="M170" s="150" t="str">
        <f>IFERROR(VLOOKUP(K170,'Mahlzeit-Übernachtung'!C:AA,5,FALSE),"")</f>
        <v/>
      </c>
      <c r="N170" s="151" t="str">
        <f t="shared" si="75"/>
        <v/>
      </c>
      <c r="O170" s="221" t="str">
        <f>IFERROR(N170*Intern!H$2,"")</f>
        <v/>
      </c>
      <c r="P170" s="168"/>
      <c r="Q170" s="169"/>
      <c r="R170" s="169"/>
      <c r="S170" s="169"/>
      <c r="T170" s="151" t="str">
        <f t="shared" si="79"/>
        <v>---</v>
      </c>
      <c r="U170" s="331" t="e">
        <f>VLOOKUP(TEXT(T170,"@"),'Mahlzeit-Übernachtung'!A$30:G$111,7,FALSE)</f>
        <v>#N/A</v>
      </c>
      <c r="V170" s="151" t="str">
        <f t="shared" si="76"/>
        <v/>
      </c>
      <c r="W170" s="220" t="str">
        <f>IFERROR(V170*Intern!H$2,"")</f>
        <v/>
      </c>
      <c r="X170" s="167"/>
      <c r="Y170" s="170"/>
      <c r="Z170" s="164"/>
      <c r="AA170" s="151" t="str">
        <f>IFERROR(VLOOKUP(X170,Mobilität!A:I,7,FALSE),"")</f>
        <v/>
      </c>
      <c r="AB170" s="151" t="str">
        <f t="shared" si="77"/>
        <v/>
      </c>
      <c r="AC170" s="220" t="str">
        <f>IFERROR(AB170*Intern!H$2,"")</f>
        <v/>
      </c>
      <c r="AD170" s="167"/>
      <c r="AE170" s="170"/>
      <c r="AF170" s="164"/>
      <c r="AG170" s="151" t="str">
        <f>IFERROR(VLOOKUP(AD170,Mobilität!A:I,7,FALSE),"")</f>
        <v/>
      </c>
      <c r="AH170" s="151" t="str">
        <f t="shared" si="60"/>
        <v/>
      </c>
      <c r="AI170" s="220" t="str">
        <f>IFERROR(AH170*Intern!H$2,"")</f>
        <v/>
      </c>
      <c r="AJ170" s="171"/>
      <c r="AK170" s="219">
        <f t="shared" si="61"/>
        <v>0</v>
      </c>
      <c r="AL170" s="206"/>
      <c r="AM170" s="151" t="str">
        <f>IFERROR(VLOOKUP(AJ170,Mobilität!A:I,7,FALSE),"")</f>
        <v/>
      </c>
      <c r="AN170" s="151" t="str">
        <f t="shared" si="62"/>
        <v/>
      </c>
      <c r="AO170" s="154" t="str">
        <f>IFERROR(AN170*Intern!H$2,"")</f>
        <v/>
      </c>
      <c r="AP170" s="171"/>
      <c r="AQ170" s="151">
        <f t="shared" si="63"/>
        <v>0</v>
      </c>
      <c r="AR170" s="209"/>
      <c r="AS170" s="151" t="str">
        <f>IFERROR(VLOOKUP(AP170,Mobilität!A:I,7,FALSE),"")</f>
        <v/>
      </c>
      <c r="AT170" s="151" t="str">
        <f t="shared" si="78"/>
        <v/>
      </c>
      <c r="AU170" s="154" t="str">
        <f>IFERROR(AT170*Intern!H$2,"")</f>
        <v/>
      </c>
      <c r="AV170" s="171"/>
      <c r="AW170" s="151">
        <f t="shared" si="64"/>
        <v>0</v>
      </c>
      <c r="AX170" s="206"/>
      <c r="AY170" s="151" t="str">
        <f>IFERROR(VLOOKUP(AV170,Mobilität!A:O,7,FALSE),"")</f>
        <v/>
      </c>
      <c r="AZ170" s="151" t="str">
        <f t="shared" si="65"/>
        <v/>
      </c>
      <c r="BA170" s="220" t="str">
        <f>IFERROR(AZ170*Intern!H$2,"")</f>
        <v/>
      </c>
      <c r="BB170" s="338"/>
      <c r="BC170" s="339"/>
      <c r="BD170" s="340"/>
      <c r="BE170" s="222">
        <f t="shared" si="66"/>
        <v>0</v>
      </c>
      <c r="BF170" s="223">
        <f>IFERROR(BE170*Intern!H$2,"")</f>
        <v>0</v>
      </c>
      <c r="BG170" s="210">
        <f t="shared" si="67"/>
        <v>0</v>
      </c>
      <c r="BH170" s="226">
        <f t="shared" si="68"/>
        <v>0</v>
      </c>
      <c r="BI170" s="363"/>
      <c r="BJ170" s="210" t="e">
        <f t="shared" si="69"/>
        <v>#DIV/0!</v>
      </c>
      <c r="BK170" s="227" t="e">
        <f t="shared" si="70"/>
        <v>#DIV/0!</v>
      </c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</row>
    <row r="171" spans="1:128" s="153" customFormat="1">
      <c r="A171" s="164"/>
      <c r="B171" s="165"/>
      <c r="C171" s="165"/>
      <c r="D171" s="149" t="str">
        <f t="shared" si="71"/>
        <v/>
      </c>
      <c r="E171" s="166"/>
      <c r="F171" s="167"/>
      <c r="G171" s="334" t="str">
        <f t="shared" si="72"/>
        <v/>
      </c>
      <c r="H171" s="150" t="str">
        <f>IFERROR(VLOOKUP(F171,'Mahlzeit-Übernachtung'!C:AA,5,FALSE),"")</f>
        <v/>
      </c>
      <c r="I171" s="150" t="str">
        <f t="shared" si="73"/>
        <v/>
      </c>
      <c r="J171" s="221" t="str">
        <f>IFERROR(I171*Intern!H$2,"")</f>
        <v/>
      </c>
      <c r="K171" s="167"/>
      <c r="L171" s="331" t="str">
        <f t="shared" si="74"/>
        <v/>
      </c>
      <c r="M171" s="150" t="str">
        <f>IFERROR(VLOOKUP(K171,'Mahlzeit-Übernachtung'!C:AA,5,FALSE),"")</f>
        <v/>
      </c>
      <c r="N171" s="151" t="str">
        <f t="shared" si="75"/>
        <v/>
      </c>
      <c r="O171" s="221" t="str">
        <f>IFERROR(N171*Intern!H$2,"")</f>
        <v/>
      </c>
      <c r="P171" s="168"/>
      <c r="Q171" s="169"/>
      <c r="R171" s="169"/>
      <c r="S171" s="169"/>
      <c r="T171" s="151" t="str">
        <f t="shared" si="79"/>
        <v>---</v>
      </c>
      <c r="U171" s="331" t="e">
        <f>VLOOKUP(TEXT(T171,"@"),'Mahlzeit-Übernachtung'!A$30:G$111,7,FALSE)</f>
        <v>#N/A</v>
      </c>
      <c r="V171" s="151" t="str">
        <f t="shared" si="76"/>
        <v/>
      </c>
      <c r="W171" s="220" t="str">
        <f>IFERROR(V171*Intern!H$2,"")</f>
        <v/>
      </c>
      <c r="X171" s="167"/>
      <c r="Y171" s="170"/>
      <c r="Z171" s="164"/>
      <c r="AA171" s="151" t="str">
        <f>IFERROR(VLOOKUP(X171,Mobilität!A:I,7,FALSE),"")</f>
        <v/>
      </c>
      <c r="AB171" s="151" t="str">
        <f t="shared" si="77"/>
        <v/>
      </c>
      <c r="AC171" s="220" t="str">
        <f>IFERROR(AB171*Intern!H$2,"")</f>
        <v/>
      </c>
      <c r="AD171" s="167"/>
      <c r="AE171" s="170"/>
      <c r="AF171" s="164"/>
      <c r="AG171" s="151" t="str">
        <f>IFERROR(VLOOKUP(AD171,Mobilität!A:I,7,FALSE),"")</f>
        <v/>
      </c>
      <c r="AH171" s="151" t="str">
        <f t="shared" si="60"/>
        <v/>
      </c>
      <c r="AI171" s="220" t="str">
        <f>IFERROR(AH171*Intern!H$2,"")</f>
        <v/>
      </c>
      <c r="AJ171" s="171"/>
      <c r="AK171" s="219">
        <f t="shared" si="61"/>
        <v>0</v>
      </c>
      <c r="AL171" s="206"/>
      <c r="AM171" s="151" t="str">
        <f>IFERROR(VLOOKUP(AJ171,Mobilität!A:I,7,FALSE),"")</f>
        <v/>
      </c>
      <c r="AN171" s="151" t="str">
        <f t="shared" si="62"/>
        <v/>
      </c>
      <c r="AO171" s="154" t="str">
        <f>IFERROR(AN171*Intern!H$2,"")</f>
        <v/>
      </c>
      <c r="AP171" s="171"/>
      <c r="AQ171" s="151">
        <f t="shared" si="63"/>
        <v>0</v>
      </c>
      <c r="AR171" s="209"/>
      <c r="AS171" s="151" t="str">
        <f>IFERROR(VLOOKUP(AP171,Mobilität!A:I,7,FALSE),"")</f>
        <v/>
      </c>
      <c r="AT171" s="151" t="str">
        <f t="shared" si="78"/>
        <v/>
      </c>
      <c r="AU171" s="154" t="str">
        <f>IFERROR(AT171*Intern!H$2,"")</f>
        <v/>
      </c>
      <c r="AV171" s="171"/>
      <c r="AW171" s="151">
        <f t="shared" si="64"/>
        <v>0</v>
      </c>
      <c r="AX171" s="206"/>
      <c r="AY171" s="151" t="str">
        <f>IFERROR(VLOOKUP(AV171,Mobilität!A:O,7,FALSE),"")</f>
        <v/>
      </c>
      <c r="AZ171" s="151" t="str">
        <f t="shared" si="65"/>
        <v/>
      </c>
      <c r="BA171" s="220" t="str">
        <f>IFERROR(AZ171*Intern!H$2,"")</f>
        <v/>
      </c>
      <c r="BB171" s="338"/>
      <c r="BC171" s="339"/>
      <c r="BD171" s="340"/>
      <c r="BE171" s="222">
        <f t="shared" si="66"/>
        <v>0</v>
      </c>
      <c r="BF171" s="223">
        <f>IFERROR(BE171*Intern!H$2,"")</f>
        <v>0</v>
      </c>
      <c r="BG171" s="210">
        <f t="shared" si="67"/>
        <v>0</v>
      </c>
      <c r="BH171" s="226">
        <f t="shared" si="68"/>
        <v>0</v>
      </c>
      <c r="BI171" s="363"/>
      <c r="BJ171" s="210" t="e">
        <f t="shared" si="69"/>
        <v>#DIV/0!</v>
      </c>
      <c r="BK171" s="227" t="e">
        <f t="shared" si="70"/>
        <v>#DIV/0!</v>
      </c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</row>
    <row r="172" spans="1:128" s="153" customFormat="1">
      <c r="A172" s="164"/>
      <c r="B172" s="165"/>
      <c r="C172" s="165"/>
      <c r="D172" s="149" t="str">
        <f t="shared" si="71"/>
        <v/>
      </c>
      <c r="E172" s="166"/>
      <c r="F172" s="167"/>
      <c r="G172" s="334" t="str">
        <f t="shared" si="72"/>
        <v/>
      </c>
      <c r="H172" s="150" t="str">
        <f>IFERROR(VLOOKUP(F172,'Mahlzeit-Übernachtung'!C:AA,5,FALSE),"")</f>
        <v/>
      </c>
      <c r="I172" s="150" t="str">
        <f t="shared" si="73"/>
        <v/>
      </c>
      <c r="J172" s="221" t="str">
        <f>IFERROR(I172*Intern!H$2,"")</f>
        <v/>
      </c>
      <c r="K172" s="167"/>
      <c r="L172" s="331" t="str">
        <f t="shared" si="74"/>
        <v/>
      </c>
      <c r="M172" s="150" t="str">
        <f>IFERROR(VLOOKUP(K172,'Mahlzeit-Übernachtung'!C:AA,5,FALSE),"")</f>
        <v/>
      </c>
      <c r="N172" s="151" t="str">
        <f t="shared" si="75"/>
        <v/>
      </c>
      <c r="O172" s="221" t="str">
        <f>IFERROR(N172*Intern!H$2,"")</f>
        <v/>
      </c>
      <c r="P172" s="168"/>
      <c r="Q172" s="169"/>
      <c r="R172" s="169"/>
      <c r="S172" s="169"/>
      <c r="T172" s="151" t="str">
        <f t="shared" si="79"/>
        <v>---</v>
      </c>
      <c r="U172" s="331" t="e">
        <f>VLOOKUP(TEXT(T172,"@"),'Mahlzeit-Übernachtung'!A$30:G$111,7,FALSE)</f>
        <v>#N/A</v>
      </c>
      <c r="V172" s="151" t="str">
        <f t="shared" si="76"/>
        <v/>
      </c>
      <c r="W172" s="220" t="str">
        <f>IFERROR(V172*Intern!H$2,"")</f>
        <v/>
      </c>
      <c r="X172" s="167"/>
      <c r="Y172" s="170"/>
      <c r="Z172" s="164"/>
      <c r="AA172" s="151" t="str">
        <f>IFERROR(VLOOKUP(X172,Mobilität!A:I,7,FALSE),"")</f>
        <v/>
      </c>
      <c r="AB172" s="151" t="str">
        <f t="shared" si="77"/>
        <v/>
      </c>
      <c r="AC172" s="220" t="str">
        <f>IFERROR(AB172*Intern!H$2,"")</f>
        <v/>
      </c>
      <c r="AD172" s="167"/>
      <c r="AE172" s="170"/>
      <c r="AF172" s="164"/>
      <c r="AG172" s="151" t="str">
        <f>IFERROR(VLOOKUP(AD172,Mobilität!A:I,7,FALSE),"")</f>
        <v/>
      </c>
      <c r="AH172" s="151" t="str">
        <f t="shared" si="60"/>
        <v/>
      </c>
      <c r="AI172" s="220" t="str">
        <f>IFERROR(AH172*Intern!H$2,"")</f>
        <v/>
      </c>
      <c r="AJ172" s="171"/>
      <c r="AK172" s="219">
        <f t="shared" si="61"/>
        <v>0</v>
      </c>
      <c r="AL172" s="206"/>
      <c r="AM172" s="151" t="str">
        <f>IFERROR(VLOOKUP(AJ172,Mobilität!A:I,7,FALSE),"")</f>
        <v/>
      </c>
      <c r="AN172" s="151" t="str">
        <f t="shared" si="62"/>
        <v/>
      </c>
      <c r="AO172" s="154" t="str">
        <f>IFERROR(AN172*Intern!H$2,"")</f>
        <v/>
      </c>
      <c r="AP172" s="171"/>
      <c r="AQ172" s="151">
        <f t="shared" si="63"/>
        <v>0</v>
      </c>
      <c r="AR172" s="209"/>
      <c r="AS172" s="151" t="str">
        <f>IFERROR(VLOOKUP(AP172,Mobilität!A:I,7,FALSE),"")</f>
        <v/>
      </c>
      <c r="AT172" s="151" t="str">
        <f t="shared" si="78"/>
        <v/>
      </c>
      <c r="AU172" s="154" t="str">
        <f>IFERROR(AT172*Intern!H$2,"")</f>
        <v/>
      </c>
      <c r="AV172" s="171"/>
      <c r="AW172" s="151">
        <f t="shared" si="64"/>
        <v>0</v>
      </c>
      <c r="AX172" s="206"/>
      <c r="AY172" s="151" t="str">
        <f>IFERROR(VLOOKUP(AV172,Mobilität!A:O,7,FALSE),"")</f>
        <v/>
      </c>
      <c r="AZ172" s="151" t="str">
        <f t="shared" si="65"/>
        <v/>
      </c>
      <c r="BA172" s="220" t="str">
        <f>IFERROR(AZ172*Intern!H$2,"")</f>
        <v/>
      </c>
      <c r="BB172" s="338"/>
      <c r="BC172" s="339"/>
      <c r="BD172" s="340"/>
      <c r="BE172" s="222">
        <f t="shared" si="66"/>
        <v>0</v>
      </c>
      <c r="BF172" s="223">
        <f>IFERROR(BE172*Intern!H$2,"")</f>
        <v>0</v>
      </c>
      <c r="BG172" s="210">
        <f t="shared" si="67"/>
        <v>0</v>
      </c>
      <c r="BH172" s="226">
        <f t="shared" si="68"/>
        <v>0</v>
      </c>
      <c r="BI172" s="363"/>
      <c r="BJ172" s="210" t="e">
        <f t="shared" si="69"/>
        <v>#DIV/0!</v>
      </c>
      <c r="BK172" s="227" t="e">
        <f t="shared" si="70"/>
        <v>#DIV/0!</v>
      </c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</row>
    <row r="173" spans="1:128" s="153" customFormat="1">
      <c r="A173" s="164"/>
      <c r="B173" s="165"/>
      <c r="C173" s="165"/>
      <c r="D173" s="149" t="str">
        <f t="shared" si="71"/>
        <v/>
      </c>
      <c r="E173" s="166"/>
      <c r="F173" s="167"/>
      <c r="G173" s="334" t="str">
        <f t="shared" si="72"/>
        <v/>
      </c>
      <c r="H173" s="150" t="str">
        <f>IFERROR(VLOOKUP(F173,'Mahlzeit-Übernachtung'!C:AA,5,FALSE),"")</f>
        <v/>
      </c>
      <c r="I173" s="150" t="str">
        <f t="shared" si="73"/>
        <v/>
      </c>
      <c r="J173" s="221" t="str">
        <f>IFERROR(I173*Intern!H$2,"")</f>
        <v/>
      </c>
      <c r="K173" s="167"/>
      <c r="L173" s="331" t="str">
        <f t="shared" si="74"/>
        <v/>
      </c>
      <c r="M173" s="150" t="str">
        <f>IFERROR(VLOOKUP(K173,'Mahlzeit-Übernachtung'!C:AA,5,FALSE),"")</f>
        <v/>
      </c>
      <c r="N173" s="151" t="str">
        <f t="shared" si="75"/>
        <v/>
      </c>
      <c r="O173" s="221" t="str">
        <f>IFERROR(N173*Intern!H$2,"")</f>
        <v/>
      </c>
      <c r="P173" s="168"/>
      <c r="Q173" s="169"/>
      <c r="R173" s="169"/>
      <c r="S173" s="169"/>
      <c r="T173" s="151" t="str">
        <f t="shared" si="79"/>
        <v>---</v>
      </c>
      <c r="U173" s="331" t="e">
        <f>VLOOKUP(TEXT(T173,"@"),'Mahlzeit-Übernachtung'!A$30:G$111,7,FALSE)</f>
        <v>#N/A</v>
      </c>
      <c r="V173" s="151" t="str">
        <f t="shared" si="76"/>
        <v/>
      </c>
      <c r="W173" s="220" t="str">
        <f>IFERROR(V173*Intern!H$2,"")</f>
        <v/>
      </c>
      <c r="X173" s="167"/>
      <c r="Y173" s="170"/>
      <c r="Z173" s="164"/>
      <c r="AA173" s="151" t="str">
        <f>IFERROR(VLOOKUP(X173,Mobilität!A:I,7,FALSE),"")</f>
        <v/>
      </c>
      <c r="AB173" s="151" t="str">
        <f t="shared" si="77"/>
        <v/>
      </c>
      <c r="AC173" s="220" t="str">
        <f>IFERROR(AB173*Intern!H$2,"")</f>
        <v/>
      </c>
      <c r="AD173" s="167"/>
      <c r="AE173" s="170"/>
      <c r="AF173" s="164"/>
      <c r="AG173" s="151" t="str">
        <f>IFERROR(VLOOKUP(AD173,Mobilität!A:I,7,FALSE),"")</f>
        <v/>
      </c>
      <c r="AH173" s="151" t="str">
        <f t="shared" si="60"/>
        <v/>
      </c>
      <c r="AI173" s="220" t="str">
        <f>IFERROR(AH173*Intern!H$2,"")</f>
        <v/>
      </c>
      <c r="AJ173" s="171"/>
      <c r="AK173" s="219">
        <f t="shared" si="61"/>
        <v>0</v>
      </c>
      <c r="AL173" s="206"/>
      <c r="AM173" s="151" t="str">
        <f>IFERROR(VLOOKUP(AJ173,Mobilität!A:I,7,FALSE),"")</f>
        <v/>
      </c>
      <c r="AN173" s="151" t="str">
        <f t="shared" si="62"/>
        <v/>
      </c>
      <c r="AO173" s="154" t="str">
        <f>IFERROR(AN173*Intern!H$2,"")</f>
        <v/>
      </c>
      <c r="AP173" s="171"/>
      <c r="AQ173" s="151">
        <f t="shared" si="63"/>
        <v>0</v>
      </c>
      <c r="AR173" s="209"/>
      <c r="AS173" s="151" t="str">
        <f>IFERROR(VLOOKUP(AP173,Mobilität!A:I,7,FALSE),"")</f>
        <v/>
      </c>
      <c r="AT173" s="151" t="str">
        <f t="shared" si="78"/>
        <v/>
      </c>
      <c r="AU173" s="154" t="str">
        <f>IFERROR(AT173*Intern!H$2,"")</f>
        <v/>
      </c>
      <c r="AV173" s="171"/>
      <c r="AW173" s="151">
        <f t="shared" si="64"/>
        <v>0</v>
      </c>
      <c r="AX173" s="206"/>
      <c r="AY173" s="151" t="str">
        <f>IFERROR(VLOOKUP(AV173,Mobilität!A:O,7,FALSE),"")</f>
        <v/>
      </c>
      <c r="AZ173" s="151" t="str">
        <f t="shared" si="65"/>
        <v/>
      </c>
      <c r="BA173" s="220" t="str">
        <f>IFERROR(AZ173*Intern!H$2,"")</f>
        <v/>
      </c>
      <c r="BB173" s="338"/>
      <c r="BC173" s="339"/>
      <c r="BD173" s="340"/>
      <c r="BE173" s="222">
        <f t="shared" si="66"/>
        <v>0</v>
      </c>
      <c r="BF173" s="223">
        <f>IFERROR(BE173*Intern!H$2,"")</f>
        <v>0</v>
      </c>
      <c r="BG173" s="210">
        <f t="shared" si="67"/>
        <v>0</v>
      </c>
      <c r="BH173" s="226">
        <f t="shared" si="68"/>
        <v>0</v>
      </c>
      <c r="BI173" s="363"/>
      <c r="BJ173" s="210" t="e">
        <f t="shared" si="69"/>
        <v>#DIV/0!</v>
      </c>
      <c r="BK173" s="227" t="e">
        <f t="shared" si="70"/>
        <v>#DIV/0!</v>
      </c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</row>
    <row r="174" spans="1:128" s="153" customFormat="1">
      <c r="A174" s="164"/>
      <c r="B174" s="165"/>
      <c r="C174" s="165"/>
      <c r="D174" s="149" t="str">
        <f t="shared" si="71"/>
        <v/>
      </c>
      <c r="E174" s="166"/>
      <c r="F174" s="167"/>
      <c r="G174" s="334" t="str">
        <f t="shared" si="72"/>
        <v/>
      </c>
      <c r="H174" s="150" t="str">
        <f>IFERROR(VLOOKUP(F174,'Mahlzeit-Übernachtung'!C:AA,5,FALSE),"")</f>
        <v/>
      </c>
      <c r="I174" s="150" t="str">
        <f t="shared" si="73"/>
        <v/>
      </c>
      <c r="J174" s="221" t="str">
        <f>IFERROR(I174*Intern!H$2,"")</f>
        <v/>
      </c>
      <c r="K174" s="167"/>
      <c r="L174" s="331" t="str">
        <f t="shared" si="74"/>
        <v/>
      </c>
      <c r="M174" s="150" t="str">
        <f>IFERROR(VLOOKUP(K174,'Mahlzeit-Übernachtung'!C:AA,5,FALSE),"")</f>
        <v/>
      </c>
      <c r="N174" s="151" t="str">
        <f t="shared" si="75"/>
        <v/>
      </c>
      <c r="O174" s="221" t="str">
        <f>IFERROR(N174*Intern!H$2,"")</f>
        <v/>
      </c>
      <c r="P174" s="168"/>
      <c r="Q174" s="169"/>
      <c r="R174" s="169"/>
      <c r="S174" s="169"/>
      <c r="T174" s="151" t="str">
        <f t="shared" si="79"/>
        <v>---</v>
      </c>
      <c r="U174" s="331" t="e">
        <f>VLOOKUP(TEXT(T174,"@"),'Mahlzeit-Übernachtung'!A$30:G$111,7,FALSE)</f>
        <v>#N/A</v>
      </c>
      <c r="V174" s="151" t="str">
        <f t="shared" si="76"/>
        <v/>
      </c>
      <c r="W174" s="220" t="str">
        <f>IFERROR(V174*Intern!H$2,"")</f>
        <v/>
      </c>
      <c r="X174" s="167"/>
      <c r="Y174" s="170"/>
      <c r="Z174" s="164"/>
      <c r="AA174" s="151" t="str">
        <f>IFERROR(VLOOKUP(X174,Mobilität!A:I,7,FALSE),"")</f>
        <v/>
      </c>
      <c r="AB174" s="151" t="str">
        <f t="shared" si="77"/>
        <v/>
      </c>
      <c r="AC174" s="220" t="str">
        <f>IFERROR(AB174*Intern!H$2,"")</f>
        <v/>
      </c>
      <c r="AD174" s="167"/>
      <c r="AE174" s="170"/>
      <c r="AF174" s="164"/>
      <c r="AG174" s="151" t="str">
        <f>IFERROR(VLOOKUP(AD174,Mobilität!A:I,7,FALSE),"")</f>
        <v/>
      </c>
      <c r="AH174" s="151" t="str">
        <f t="shared" si="60"/>
        <v/>
      </c>
      <c r="AI174" s="220" t="str">
        <f>IFERROR(AH174*Intern!H$2,"")</f>
        <v/>
      </c>
      <c r="AJ174" s="171"/>
      <c r="AK174" s="219">
        <f t="shared" si="61"/>
        <v>0</v>
      </c>
      <c r="AL174" s="206"/>
      <c r="AM174" s="151" t="str">
        <f>IFERROR(VLOOKUP(AJ174,Mobilität!A:I,7,FALSE),"")</f>
        <v/>
      </c>
      <c r="AN174" s="151" t="str">
        <f t="shared" si="62"/>
        <v/>
      </c>
      <c r="AO174" s="154" t="str">
        <f>IFERROR(AN174*Intern!H$2,"")</f>
        <v/>
      </c>
      <c r="AP174" s="171"/>
      <c r="AQ174" s="151">
        <f t="shared" si="63"/>
        <v>0</v>
      </c>
      <c r="AR174" s="209"/>
      <c r="AS174" s="151" t="str">
        <f>IFERROR(VLOOKUP(AP174,Mobilität!A:I,7,FALSE),"")</f>
        <v/>
      </c>
      <c r="AT174" s="151" t="str">
        <f t="shared" si="78"/>
        <v/>
      </c>
      <c r="AU174" s="154" t="str">
        <f>IFERROR(AT174*Intern!H$2,"")</f>
        <v/>
      </c>
      <c r="AV174" s="171"/>
      <c r="AW174" s="151">
        <f t="shared" si="64"/>
        <v>0</v>
      </c>
      <c r="AX174" s="206"/>
      <c r="AY174" s="151" t="str">
        <f>IFERROR(VLOOKUP(AV174,Mobilität!A:O,7,FALSE),"")</f>
        <v/>
      </c>
      <c r="AZ174" s="151" t="str">
        <f t="shared" si="65"/>
        <v/>
      </c>
      <c r="BA174" s="220" t="str">
        <f>IFERROR(AZ174*Intern!H$2,"")</f>
        <v/>
      </c>
      <c r="BB174" s="338"/>
      <c r="BC174" s="339"/>
      <c r="BD174" s="340"/>
      <c r="BE174" s="222">
        <f t="shared" si="66"/>
        <v>0</v>
      </c>
      <c r="BF174" s="223">
        <f>IFERROR(BE174*Intern!H$2,"")</f>
        <v>0</v>
      </c>
      <c r="BG174" s="210">
        <f t="shared" si="67"/>
        <v>0</v>
      </c>
      <c r="BH174" s="226">
        <f t="shared" si="68"/>
        <v>0</v>
      </c>
      <c r="BI174" s="363"/>
      <c r="BJ174" s="210" t="e">
        <f t="shared" si="69"/>
        <v>#DIV/0!</v>
      </c>
      <c r="BK174" s="227" t="e">
        <f t="shared" si="70"/>
        <v>#DIV/0!</v>
      </c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</row>
    <row r="175" spans="1:128" s="153" customFormat="1">
      <c r="A175" s="164"/>
      <c r="B175" s="165"/>
      <c r="C175" s="165"/>
      <c r="D175" s="149" t="str">
        <f t="shared" si="71"/>
        <v/>
      </c>
      <c r="E175" s="166"/>
      <c r="F175" s="167"/>
      <c r="G175" s="334" t="str">
        <f t="shared" si="72"/>
        <v/>
      </c>
      <c r="H175" s="150" t="str">
        <f>IFERROR(VLOOKUP(F175,'Mahlzeit-Übernachtung'!C:AA,5,FALSE),"")</f>
        <v/>
      </c>
      <c r="I175" s="150" t="str">
        <f t="shared" si="73"/>
        <v/>
      </c>
      <c r="J175" s="221" t="str">
        <f>IFERROR(I175*Intern!H$2,"")</f>
        <v/>
      </c>
      <c r="K175" s="167"/>
      <c r="L175" s="331" t="str">
        <f t="shared" si="74"/>
        <v/>
      </c>
      <c r="M175" s="150" t="str">
        <f>IFERROR(VLOOKUP(K175,'Mahlzeit-Übernachtung'!C:AA,5,FALSE),"")</f>
        <v/>
      </c>
      <c r="N175" s="151" t="str">
        <f t="shared" si="75"/>
        <v/>
      </c>
      <c r="O175" s="221" t="str">
        <f>IFERROR(N175*Intern!H$2,"")</f>
        <v/>
      </c>
      <c r="P175" s="168"/>
      <c r="Q175" s="169"/>
      <c r="R175" s="169"/>
      <c r="S175" s="169"/>
      <c r="T175" s="151" t="str">
        <f t="shared" si="79"/>
        <v>---</v>
      </c>
      <c r="U175" s="331" t="e">
        <f>VLOOKUP(TEXT(T175,"@"),'Mahlzeit-Übernachtung'!A$30:G$111,7,FALSE)</f>
        <v>#N/A</v>
      </c>
      <c r="V175" s="151" t="str">
        <f t="shared" si="76"/>
        <v/>
      </c>
      <c r="W175" s="220" t="str">
        <f>IFERROR(V175*Intern!H$2,"")</f>
        <v/>
      </c>
      <c r="X175" s="167"/>
      <c r="Y175" s="170"/>
      <c r="Z175" s="164"/>
      <c r="AA175" s="151" t="str">
        <f>IFERROR(VLOOKUP(X175,Mobilität!A:I,7,FALSE),"")</f>
        <v/>
      </c>
      <c r="AB175" s="151" t="str">
        <f t="shared" si="77"/>
        <v/>
      </c>
      <c r="AC175" s="220" t="str">
        <f>IFERROR(AB175*Intern!H$2,"")</f>
        <v/>
      </c>
      <c r="AD175" s="167"/>
      <c r="AE175" s="170"/>
      <c r="AF175" s="164"/>
      <c r="AG175" s="151" t="str">
        <f>IFERROR(VLOOKUP(AD175,Mobilität!A:I,7,FALSE),"")</f>
        <v/>
      </c>
      <c r="AH175" s="151" t="str">
        <f t="shared" si="60"/>
        <v/>
      </c>
      <c r="AI175" s="220" t="str">
        <f>IFERROR(AH175*Intern!H$2,"")</f>
        <v/>
      </c>
      <c r="AJ175" s="171"/>
      <c r="AK175" s="219">
        <f t="shared" si="61"/>
        <v>0</v>
      </c>
      <c r="AL175" s="206"/>
      <c r="AM175" s="151" t="str">
        <f>IFERROR(VLOOKUP(AJ175,Mobilität!A:I,7,FALSE),"")</f>
        <v/>
      </c>
      <c r="AN175" s="151" t="str">
        <f t="shared" si="62"/>
        <v/>
      </c>
      <c r="AO175" s="154" t="str">
        <f>IFERROR(AN175*Intern!H$2,"")</f>
        <v/>
      </c>
      <c r="AP175" s="171"/>
      <c r="AQ175" s="151">
        <f t="shared" si="63"/>
        <v>0</v>
      </c>
      <c r="AR175" s="209"/>
      <c r="AS175" s="151" t="str">
        <f>IFERROR(VLOOKUP(AP175,Mobilität!A:I,7,FALSE),"")</f>
        <v/>
      </c>
      <c r="AT175" s="151" t="str">
        <f t="shared" si="78"/>
        <v/>
      </c>
      <c r="AU175" s="154" t="str">
        <f>IFERROR(AT175*Intern!H$2,"")</f>
        <v/>
      </c>
      <c r="AV175" s="171"/>
      <c r="AW175" s="151">
        <f t="shared" si="64"/>
        <v>0</v>
      </c>
      <c r="AX175" s="206"/>
      <c r="AY175" s="151" t="str">
        <f>IFERROR(VLOOKUP(AV175,Mobilität!A:O,7,FALSE),"")</f>
        <v/>
      </c>
      <c r="AZ175" s="151" t="str">
        <f t="shared" si="65"/>
        <v/>
      </c>
      <c r="BA175" s="220" t="str">
        <f>IFERROR(AZ175*Intern!H$2,"")</f>
        <v/>
      </c>
      <c r="BB175" s="338"/>
      <c r="BC175" s="339"/>
      <c r="BD175" s="340"/>
      <c r="BE175" s="222">
        <f t="shared" si="66"/>
        <v>0</v>
      </c>
      <c r="BF175" s="223">
        <f>IFERROR(BE175*Intern!H$2,"")</f>
        <v>0</v>
      </c>
      <c r="BG175" s="210">
        <f t="shared" si="67"/>
        <v>0</v>
      </c>
      <c r="BH175" s="226">
        <f t="shared" si="68"/>
        <v>0</v>
      </c>
      <c r="BI175" s="363"/>
      <c r="BJ175" s="210" t="e">
        <f t="shared" si="69"/>
        <v>#DIV/0!</v>
      </c>
      <c r="BK175" s="227" t="e">
        <f t="shared" si="70"/>
        <v>#DIV/0!</v>
      </c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</row>
    <row r="176" spans="1:128" s="153" customFormat="1">
      <c r="A176" s="164"/>
      <c r="B176" s="165"/>
      <c r="C176" s="165"/>
      <c r="D176" s="149" t="str">
        <f t="shared" si="71"/>
        <v/>
      </c>
      <c r="E176" s="166"/>
      <c r="F176" s="167"/>
      <c r="G176" s="334" t="str">
        <f t="shared" si="72"/>
        <v/>
      </c>
      <c r="H176" s="150" t="str">
        <f>IFERROR(VLOOKUP(F176,'Mahlzeit-Übernachtung'!C:AA,5,FALSE),"")</f>
        <v/>
      </c>
      <c r="I176" s="150" t="str">
        <f t="shared" si="73"/>
        <v/>
      </c>
      <c r="J176" s="221" t="str">
        <f>IFERROR(I176*Intern!H$2,"")</f>
        <v/>
      </c>
      <c r="K176" s="167"/>
      <c r="L176" s="331" t="str">
        <f t="shared" si="74"/>
        <v/>
      </c>
      <c r="M176" s="150" t="str">
        <f>IFERROR(VLOOKUP(K176,'Mahlzeit-Übernachtung'!C:AA,5,FALSE),"")</f>
        <v/>
      </c>
      <c r="N176" s="151" t="str">
        <f t="shared" si="75"/>
        <v/>
      </c>
      <c r="O176" s="221" t="str">
        <f>IFERROR(N176*Intern!H$2,"")</f>
        <v/>
      </c>
      <c r="P176" s="168"/>
      <c r="Q176" s="169"/>
      <c r="R176" s="169"/>
      <c r="S176" s="169"/>
      <c r="T176" s="151" t="str">
        <f t="shared" si="79"/>
        <v>---</v>
      </c>
      <c r="U176" s="331" t="e">
        <f>VLOOKUP(TEXT(T176,"@"),'Mahlzeit-Übernachtung'!A$30:G$111,7,FALSE)</f>
        <v>#N/A</v>
      </c>
      <c r="V176" s="151" t="str">
        <f t="shared" si="76"/>
        <v/>
      </c>
      <c r="W176" s="220" t="str">
        <f>IFERROR(V176*Intern!H$2,"")</f>
        <v/>
      </c>
      <c r="X176" s="167"/>
      <c r="Y176" s="170"/>
      <c r="Z176" s="164"/>
      <c r="AA176" s="151" t="str">
        <f>IFERROR(VLOOKUP(X176,Mobilität!A:I,7,FALSE),"")</f>
        <v/>
      </c>
      <c r="AB176" s="151" t="str">
        <f t="shared" si="77"/>
        <v/>
      </c>
      <c r="AC176" s="220" t="str">
        <f>IFERROR(AB176*Intern!H$2,"")</f>
        <v/>
      </c>
      <c r="AD176" s="167"/>
      <c r="AE176" s="170"/>
      <c r="AF176" s="164"/>
      <c r="AG176" s="151" t="str">
        <f>IFERROR(VLOOKUP(AD176,Mobilität!A:I,7,FALSE),"")</f>
        <v/>
      </c>
      <c r="AH176" s="151" t="str">
        <f t="shared" si="60"/>
        <v/>
      </c>
      <c r="AI176" s="220" t="str">
        <f>IFERROR(AH176*Intern!H$2,"")</f>
        <v/>
      </c>
      <c r="AJ176" s="171"/>
      <c r="AK176" s="219">
        <f t="shared" si="61"/>
        <v>0</v>
      </c>
      <c r="AL176" s="206"/>
      <c r="AM176" s="151" t="str">
        <f>IFERROR(VLOOKUP(AJ176,Mobilität!A:I,7,FALSE),"")</f>
        <v/>
      </c>
      <c r="AN176" s="151" t="str">
        <f t="shared" si="62"/>
        <v/>
      </c>
      <c r="AO176" s="154" t="str">
        <f>IFERROR(AN176*Intern!H$2,"")</f>
        <v/>
      </c>
      <c r="AP176" s="171"/>
      <c r="AQ176" s="151">
        <f t="shared" si="63"/>
        <v>0</v>
      </c>
      <c r="AR176" s="209"/>
      <c r="AS176" s="151" t="str">
        <f>IFERROR(VLOOKUP(AP176,Mobilität!A:I,7,FALSE),"")</f>
        <v/>
      </c>
      <c r="AT176" s="151" t="str">
        <f t="shared" si="78"/>
        <v/>
      </c>
      <c r="AU176" s="154" t="str">
        <f>IFERROR(AT176*Intern!H$2,"")</f>
        <v/>
      </c>
      <c r="AV176" s="171"/>
      <c r="AW176" s="151">
        <f t="shared" si="64"/>
        <v>0</v>
      </c>
      <c r="AX176" s="206"/>
      <c r="AY176" s="151" t="str">
        <f>IFERROR(VLOOKUP(AV176,Mobilität!A:O,7,FALSE),"")</f>
        <v/>
      </c>
      <c r="AZ176" s="151" t="str">
        <f t="shared" si="65"/>
        <v/>
      </c>
      <c r="BA176" s="220" t="str">
        <f>IFERROR(AZ176*Intern!H$2,"")</f>
        <v/>
      </c>
      <c r="BB176" s="338"/>
      <c r="BC176" s="339"/>
      <c r="BD176" s="340"/>
      <c r="BE176" s="222">
        <f t="shared" si="66"/>
        <v>0</v>
      </c>
      <c r="BF176" s="223">
        <f>IFERROR(BE176*Intern!H$2,"")</f>
        <v>0</v>
      </c>
      <c r="BG176" s="210">
        <f t="shared" si="67"/>
        <v>0</v>
      </c>
      <c r="BH176" s="226">
        <f t="shared" si="68"/>
        <v>0</v>
      </c>
      <c r="BI176" s="363"/>
      <c r="BJ176" s="210" t="e">
        <f t="shared" si="69"/>
        <v>#DIV/0!</v>
      </c>
      <c r="BK176" s="227" t="e">
        <f t="shared" si="70"/>
        <v>#DIV/0!</v>
      </c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</row>
    <row r="177" spans="1:128" s="153" customFormat="1">
      <c r="A177" s="164"/>
      <c r="B177" s="165"/>
      <c r="C177" s="165"/>
      <c r="D177" s="149" t="str">
        <f t="shared" si="71"/>
        <v/>
      </c>
      <c r="E177" s="166"/>
      <c r="F177" s="167"/>
      <c r="G177" s="334" t="str">
        <f t="shared" si="72"/>
        <v/>
      </c>
      <c r="H177" s="150" t="str">
        <f>IFERROR(VLOOKUP(F177,'Mahlzeit-Übernachtung'!C:AA,5,FALSE),"")</f>
        <v/>
      </c>
      <c r="I177" s="150" t="str">
        <f t="shared" si="73"/>
        <v/>
      </c>
      <c r="J177" s="221" t="str">
        <f>IFERROR(I177*Intern!H$2,"")</f>
        <v/>
      </c>
      <c r="K177" s="167"/>
      <c r="L177" s="331" t="str">
        <f t="shared" si="74"/>
        <v/>
      </c>
      <c r="M177" s="150" t="str">
        <f>IFERROR(VLOOKUP(K177,'Mahlzeit-Übernachtung'!C:AA,5,FALSE),"")</f>
        <v/>
      </c>
      <c r="N177" s="151" t="str">
        <f t="shared" si="75"/>
        <v/>
      </c>
      <c r="O177" s="221" t="str">
        <f>IFERROR(N177*Intern!H$2,"")</f>
        <v/>
      </c>
      <c r="P177" s="168"/>
      <c r="Q177" s="169"/>
      <c r="R177" s="169"/>
      <c r="S177" s="169"/>
      <c r="T177" s="151" t="str">
        <f t="shared" si="79"/>
        <v>---</v>
      </c>
      <c r="U177" s="331" t="e">
        <f>VLOOKUP(TEXT(T177,"@"),'Mahlzeit-Übernachtung'!A$30:G$111,7,FALSE)</f>
        <v>#N/A</v>
      </c>
      <c r="V177" s="151" t="str">
        <f t="shared" si="76"/>
        <v/>
      </c>
      <c r="W177" s="220" t="str">
        <f>IFERROR(V177*Intern!H$2,"")</f>
        <v/>
      </c>
      <c r="X177" s="167"/>
      <c r="Y177" s="170"/>
      <c r="Z177" s="164"/>
      <c r="AA177" s="151" t="str">
        <f>IFERROR(VLOOKUP(X177,Mobilität!A:I,7,FALSE),"")</f>
        <v/>
      </c>
      <c r="AB177" s="151" t="str">
        <f t="shared" si="77"/>
        <v/>
      </c>
      <c r="AC177" s="220" t="str">
        <f>IFERROR(AB177*Intern!H$2,"")</f>
        <v/>
      </c>
      <c r="AD177" s="167"/>
      <c r="AE177" s="170"/>
      <c r="AF177" s="164"/>
      <c r="AG177" s="151" t="str">
        <f>IFERROR(VLOOKUP(AD177,Mobilität!A:I,7,FALSE),"")</f>
        <v/>
      </c>
      <c r="AH177" s="151" t="str">
        <f t="shared" si="60"/>
        <v/>
      </c>
      <c r="AI177" s="220" t="str">
        <f>IFERROR(AH177*Intern!H$2,"")</f>
        <v/>
      </c>
      <c r="AJ177" s="171"/>
      <c r="AK177" s="219">
        <f t="shared" si="61"/>
        <v>0</v>
      </c>
      <c r="AL177" s="206"/>
      <c r="AM177" s="151" t="str">
        <f>IFERROR(VLOOKUP(AJ177,Mobilität!A:I,7,FALSE),"")</f>
        <v/>
      </c>
      <c r="AN177" s="151" t="str">
        <f t="shared" si="62"/>
        <v/>
      </c>
      <c r="AO177" s="154" t="str">
        <f>IFERROR(AN177*Intern!H$2,"")</f>
        <v/>
      </c>
      <c r="AP177" s="171"/>
      <c r="AQ177" s="151">
        <f t="shared" si="63"/>
        <v>0</v>
      </c>
      <c r="AR177" s="209"/>
      <c r="AS177" s="151" t="str">
        <f>IFERROR(VLOOKUP(AP177,Mobilität!A:I,7,FALSE),"")</f>
        <v/>
      </c>
      <c r="AT177" s="151" t="str">
        <f t="shared" si="78"/>
        <v/>
      </c>
      <c r="AU177" s="154" t="str">
        <f>IFERROR(AT177*Intern!H$2,"")</f>
        <v/>
      </c>
      <c r="AV177" s="171"/>
      <c r="AW177" s="151">
        <f t="shared" si="64"/>
        <v>0</v>
      </c>
      <c r="AX177" s="206"/>
      <c r="AY177" s="151" t="str">
        <f>IFERROR(VLOOKUP(AV177,Mobilität!A:O,7,FALSE),"")</f>
        <v/>
      </c>
      <c r="AZ177" s="151" t="str">
        <f t="shared" si="65"/>
        <v/>
      </c>
      <c r="BA177" s="220" t="str">
        <f>IFERROR(AZ177*Intern!H$2,"")</f>
        <v/>
      </c>
      <c r="BB177" s="338"/>
      <c r="BC177" s="339"/>
      <c r="BD177" s="340"/>
      <c r="BE177" s="222">
        <f t="shared" si="66"/>
        <v>0</v>
      </c>
      <c r="BF177" s="223">
        <f>IFERROR(BE177*Intern!H$2,"")</f>
        <v>0</v>
      </c>
      <c r="BG177" s="210">
        <f t="shared" si="67"/>
        <v>0</v>
      </c>
      <c r="BH177" s="226">
        <f t="shared" si="68"/>
        <v>0</v>
      </c>
      <c r="BI177" s="363"/>
      <c r="BJ177" s="210" t="e">
        <f t="shared" si="69"/>
        <v>#DIV/0!</v>
      </c>
      <c r="BK177" s="227" t="e">
        <f t="shared" si="70"/>
        <v>#DIV/0!</v>
      </c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</row>
    <row r="178" spans="1:128" s="153" customFormat="1">
      <c r="A178" s="164"/>
      <c r="B178" s="165"/>
      <c r="C178" s="165"/>
      <c r="D178" s="149" t="str">
        <f t="shared" si="71"/>
        <v/>
      </c>
      <c r="E178" s="166"/>
      <c r="F178" s="167"/>
      <c r="G178" s="334" t="str">
        <f t="shared" si="72"/>
        <v/>
      </c>
      <c r="H178" s="150" t="str">
        <f>IFERROR(VLOOKUP(F178,'Mahlzeit-Übernachtung'!C:AA,5,FALSE),"")</f>
        <v/>
      </c>
      <c r="I178" s="150" t="str">
        <f t="shared" si="73"/>
        <v/>
      </c>
      <c r="J178" s="221" t="str">
        <f>IFERROR(I178*Intern!H$2,"")</f>
        <v/>
      </c>
      <c r="K178" s="167"/>
      <c r="L178" s="331" t="str">
        <f t="shared" si="74"/>
        <v/>
      </c>
      <c r="M178" s="150" t="str">
        <f>IFERROR(VLOOKUP(K178,'Mahlzeit-Übernachtung'!C:AA,5,FALSE),"")</f>
        <v/>
      </c>
      <c r="N178" s="151" t="str">
        <f t="shared" si="75"/>
        <v/>
      </c>
      <c r="O178" s="221" t="str">
        <f>IFERROR(N178*Intern!H$2,"")</f>
        <v/>
      </c>
      <c r="P178" s="168"/>
      <c r="Q178" s="169"/>
      <c r="R178" s="169"/>
      <c r="S178" s="169"/>
      <c r="T178" s="151" t="str">
        <f t="shared" si="79"/>
        <v>---</v>
      </c>
      <c r="U178" s="331" t="e">
        <f>VLOOKUP(TEXT(T178,"@"),'Mahlzeit-Übernachtung'!A$30:G$111,7,FALSE)</f>
        <v>#N/A</v>
      </c>
      <c r="V178" s="151" t="str">
        <f t="shared" si="76"/>
        <v/>
      </c>
      <c r="W178" s="220" t="str">
        <f>IFERROR(V178*Intern!H$2,"")</f>
        <v/>
      </c>
      <c r="X178" s="167"/>
      <c r="Y178" s="170"/>
      <c r="Z178" s="164"/>
      <c r="AA178" s="151" t="str">
        <f>IFERROR(VLOOKUP(X178,Mobilität!A:I,7,FALSE),"")</f>
        <v/>
      </c>
      <c r="AB178" s="151" t="str">
        <f t="shared" si="77"/>
        <v/>
      </c>
      <c r="AC178" s="220" t="str">
        <f>IFERROR(AB178*Intern!H$2,"")</f>
        <v/>
      </c>
      <c r="AD178" s="167"/>
      <c r="AE178" s="170"/>
      <c r="AF178" s="164"/>
      <c r="AG178" s="151" t="str">
        <f>IFERROR(VLOOKUP(AD178,Mobilität!A:I,7,FALSE),"")</f>
        <v/>
      </c>
      <c r="AH178" s="151" t="str">
        <f t="shared" si="60"/>
        <v/>
      </c>
      <c r="AI178" s="220" t="str">
        <f>IFERROR(AH178*Intern!H$2,"")</f>
        <v/>
      </c>
      <c r="AJ178" s="171"/>
      <c r="AK178" s="219">
        <f t="shared" si="61"/>
        <v>0</v>
      </c>
      <c r="AL178" s="206"/>
      <c r="AM178" s="151" t="str">
        <f>IFERROR(VLOOKUP(AJ178,Mobilität!A:I,7,FALSE),"")</f>
        <v/>
      </c>
      <c r="AN178" s="151" t="str">
        <f t="shared" si="62"/>
        <v/>
      </c>
      <c r="AO178" s="154" t="str">
        <f>IFERROR(AN178*Intern!H$2,"")</f>
        <v/>
      </c>
      <c r="AP178" s="171"/>
      <c r="AQ178" s="151">
        <f t="shared" si="63"/>
        <v>0</v>
      </c>
      <c r="AR178" s="209"/>
      <c r="AS178" s="151" t="str">
        <f>IFERROR(VLOOKUP(AP178,Mobilität!A:I,7,FALSE),"")</f>
        <v/>
      </c>
      <c r="AT178" s="151" t="str">
        <f t="shared" si="78"/>
        <v/>
      </c>
      <c r="AU178" s="154" t="str">
        <f>IFERROR(AT178*Intern!H$2,"")</f>
        <v/>
      </c>
      <c r="AV178" s="171"/>
      <c r="AW178" s="151">
        <f t="shared" si="64"/>
        <v>0</v>
      </c>
      <c r="AX178" s="206"/>
      <c r="AY178" s="151" t="str">
        <f>IFERROR(VLOOKUP(AV178,Mobilität!A:O,7,FALSE),"")</f>
        <v/>
      </c>
      <c r="AZ178" s="151" t="str">
        <f t="shared" si="65"/>
        <v/>
      </c>
      <c r="BA178" s="220" t="str">
        <f>IFERROR(AZ178*Intern!H$2,"")</f>
        <v/>
      </c>
      <c r="BB178" s="338"/>
      <c r="BC178" s="339"/>
      <c r="BD178" s="340"/>
      <c r="BE178" s="222">
        <f t="shared" si="66"/>
        <v>0</v>
      </c>
      <c r="BF178" s="223">
        <f>IFERROR(BE178*Intern!H$2,"")</f>
        <v>0</v>
      </c>
      <c r="BG178" s="210">
        <f t="shared" si="67"/>
        <v>0</v>
      </c>
      <c r="BH178" s="226">
        <f t="shared" si="68"/>
        <v>0</v>
      </c>
      <c r="BI178" s="363"/>
      <c r="BJ178" s="210" t="e">
        <f t="shared" si="69"/>
        <v>#DIV/0!</v>
      </c>
      <c r="BK178" s="227" t="e">
        <f t="shared" si="70"/>
        <v>#DIV/0!</v>
      </c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</row>
    <row r="179" spans="1:128" s="153" customFormat="1">
      <c r="A179" s="164"/>
      <c r="B179" s="165"/>
      <c r="C179" s="165"/>
      <c r="D179" s="149" t="str">
        <f t="shared" si="71"/>
        <v/>
      </c>
      <c r="E179" s="166"/>
      <c r="F179" s="167"/>
      <c r="G179" s="334" t="str">
        <f t="shared" si="72"/>
        <v/>
      </c>
      <c r="H179" s="150" t="str">
        <f>IFERROR(VLOOKUP(F179,'Mahlzeit-Übernachtung'!C:AA,5,FALSE),"")</f>
        <v/>
      </c>
      <c r="I179" s="150" t="str">
        <f t="shared" si="73"/>
        <v/>
      </c>
      <c r="J179" s="221" t="str">
        <f>IFERROR(I179*Intern!H$2,"")</f>
        <v/>
      </c>
      <c r="K179" s="167"/>
      <c r="L179" s="331" t="str">
        <f t="shared" si="74"/>
        <v/>
      </c>
      <c r="M179" s="150" t="str">
        <f>IFERROR(VLOOKUP(K179,'Mahlzeit-Übernachtung'!C:AA,5,FALSE),"")</f>
        <v/>
      </c>
      <c r="N179" s="151" t="str">
        <f t="shared" si="75"/>
        <v/>
      </c>
      <c r="O179" s="221" t="str">
        <f>IFERROR(N179*Intern!H$2,"")</f>
        <v/>
      </c>
      <c r="P179" s="168"/>
      <c r="Q179" s="169"/>
      <c r="R179" s="169"/>
      <c r="S179" s="169"/>
      <c r="T179" s="151" t="str">
        <f t="shared" si="79"/>
        <v>---</v>
      </c>
      <c r="U179" s="331" t="e">
        <f>VLOOKUP(TEXT(T179,"@"),'Mahlzeit-Übernachtung'!A$30:G$111,7,FALSE)</f>
        <v>#N/A</v>
      </c>
      <c r="V179" s="151" t="str">
        <f t="shared" si="76"/>
        <v/>
      </c>
      <c r="W179" s="220" t="str">
        <f>IFERROR(V179*Intern!H$2,"")</f>
        <v/>
      </c>
      <c r="X179" s="167"/>
      <c r="Y179" s="170"/>
      <c r="Z179" s="164"/>
      <c r="AA179" s="151" t="str">
        <f>IFERROR(VLOOKUP(X179,Mobilität!A:I,7,FALSE),"")</f>
        <v/>
      </c>
      <c r="AB179" s="151" t="str">
        <f t="shared" si="77"/>
        <v/>
      </c>
      <c r="AC179" s="220" t="str">
        <f>IFERROR(AB179*Intern!H$2,"")</f>
        <v/>
      </c>
      <c r="AD179" s="167"/>
      <c r="AE179" s="170"/>
      <c r="AF179" s="164"/>
      <c r="AG179" s="151" t="str">
        <f>IFERROR(VLOOKUP(AD179,Mobilität!A:I,7,FALSE),"")</f>
        <v/>
      </c>
      <c r="AH179" s="151" t="str">
        <f t="shared" si="60"/>
        <v/>
      </c>
      <c r="AI179" s="220" t="str">
        <f>IFERROR(AH179*Intern!H$2,"")</f>
        <v/>
      </c>
      <c r="AJ179" s="171"/>
      <c r="AK179" s="219">
        <f t="shared" si="61"/>
        <v>0</v>
      </c>
      <c r="AL179" s="206"/>
      <c r="AM179" s="151" t="str">
        <f>IFERROR(VLOOKUP(AJ179,Mobilität!A:I,7,FALSE),"")</f>
        <v/>
      </c>
      <c r="AN179" s="151" t="str">
        <f t="shared" si="62"/>
        <v/>
      </c>
      <c r="AO179" s="154" t="str">
        <f>IFERROR(AN179*Intern!H$2,"")</f>
        <v/>
      </c>
      <c r="AP179" s="171"/>
      <c r="AQ179" s="151">
        <f t="shared" si="63"/>
        <v>0</v>
      </c>
      <c r="AR179" s="209"/>
      <c r="AS179" s="151" t="str">
        <f>IFERROR(VLOOKUP(AP179,Mobilität!A:I,7,FALSE),"")</f>
        <v/>
      </c>
      <c r="AT179" s="151" t="str">
        <f t="shared" si="78"/>
        <v/>
      </c>
      <c r="AU179" s="154" t="str">
        <f>IFERROR(AT179*Intern!H$2,"")</f>
        <v/>
      </c>
      <c r="AV179" s="171"/>
      <c r="AW179" s="151">
        <f t="shared" si="64"/>
        <v>0</v>
      </c>
      <c r="AX179" s="206"/>
      <c r="AY179" s="151" t="str">
        <f>IFERROR(VLOOKUP(AV179,Mobilität!A:O,7,FALSE),"")</f>
        <v/>
      </c>
      <c r="AZ179" s="151" t="str">
        <f t="shared" si="65"/>
        <v/>
      </c>
      <c r="BA179" s="220" t="str">
        <f>IFERROR(AZ179*Intern!H$2,"")</f>
        <v/>
      </c>
      <c r="BB179" s="338"/>
      <c r="BC179" s="339"/>
      <c r="BD179" s="340"/>
      <c r="BE179" s="222">
        <f t="shared" si="66"/>
        <v>0</v>
      </c>
      <c r="BF179" s="223">
        <f>IFERROR(BE179*Intern!H$2,"")</f>
        <v>0</v>
      </c>
      <c r="BG179" s="210">
        <f t="shared" si="67"/>
        <v>0</v>
      </c>
      <c r="BH179" s="226">
        <f t="shared" si="68"/>
        <v>0</v>
      </c>
      <c r="BI179" s="363"/>
      <c r="BJ179" s="210" t="e">
        <f t="shared" si="69"/>
        <v>#DIV/0!</v>
      </c>
      <c r="BK179" s="227" t="e">
        <f t="shared" si="70"/>
        <v>#DIV/0!</v>
      </c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</row>
    <row r="180" spans="1:128" s="153" customFormat="1">
      <c r="A180" s="164"/>
      <c r="B180" s="165"/>
      <c r="C180" s="165"/>
      <c r="D180" s="149" t="str">
        <f t="shared" si="71"/>
        <v/>
      </c>
      <c r="E180" s="166"/>
      <c r="F180" s="167"/>
      <c r="G180" s="334" t="str">
        <f t="shared" si="72"/>
        <v/>
      </c>
      <c r="H180" s="150" t="str">
        <f>IFERROR(VLOOKUP(F180,'Mahlzeit-Übernachtung'!C:AA,5,FALSE),"")</f>
        <v/>
      </c>
      <c r="I180" s="150" t="str">
        <f t="shared" si="73"/>
        <v/>
      </c>
      <c r="J180" s="221" t="str">
        <f>IFERROR(I180*Intern!H$2,"")</f>
        <v/>
      </c>
      <c r="K180" s="167"/>
      <c r="L180" s="331" t="str">
        <f t="shared" si="74"/>
        <v/>
      </c>
      <c r="M180" s="150" t="str">
        <f>IFERROR(VLOOKUP(K180,'Mahlzeit-Übernachtung'!C:AA,5,FALSE),"")</f>
        <v/>
      </c>
      <c r="N180" s="151" t="str">
        <f t="shared" si="75"/>
        <v/>
      </c>
      <c r="O180" s="221" t="str">
        <f>IFERROR(N180*Intern!H$2,"")</f>
        <v/>
      </c>
      <c r="P180" s="168"/>
      <c r="Q180" s="169"/>
      <c r="R180" s="169"/>
      <c r="S180" s="169"/>
      <c r="T180" s="151" t="str">
        <f t="shared" si="79"/>
        <v>---</v>
      </c>
      <c r="U180" s="331" t="e">
        <f>VLOOKUP(TEXT(T180,"@"),'Mahlzeit-Übernachtung'!A$30:G$111,7,FALSE)</f>
        <v>#N/A</v>
      </c>
      <c r="V180" s="151" t="str">
        <f t="shared" si="76"/>
        <v/>
      </c>
      <c r="W180" s="220" t="str">
        <f>IFERROR(V180*Intern!H$2,"")</f>
        <v/>
      </c>
      <c r="X180" s="167"/>
      <c r="Y180" s="170"/>
      <c r="Z180" s="164"/>
      <c r="AA180" s="151" t="str">
        <f>IFERROR(VLOOKUP(X180,Mobilität!A:I,7,FALSE),"")</f>
        <v/>
      </c>
      <c r="AB180" s="151" t="str">
        <f t="shared" si="77"/>
        <v/>
      </c>
      <c r="AC180" s="220" t="str">
        <f>IFERROR(AB180*Intern!H$2,"")</f>
        <v/>
      </c>
      <c r="AD180" s="167"/>
      <c r="AE180" s="170"/>
      <c r="AF180" s="164"/>
      <c r="AG180" s="151" t="str">
        <f>IFERROR(VLOOKUP(AD180,Mobilität!A:I,7,FALSE),"")</f>
        <v/>
      </c>
      <c r="AH180" s="151" t="str">
        <f t="shared" si="60"/>
        <v/>
      </c>
      <c r="AI180" s="220" t="str">
        <f>IFERROR(AH180*Intern!H$2,"")</f>
        <v/>
      </c>
      <c r="AJ180" s="171"/>
      <c r="AK180" s="219">
        <f t="shared" si="61"/>
        <v>0</v>
      </c>
      <c r="AL180" s="206"/>
      <c r="AM180" s="151" t="str">
        <f>IFERROR(VLOOKUP(AJ180,Mobilität!A:I,7,FALSE),"")</f>
        <v/>
      </c>
      <c r="AN180" s="151" t="str">
        <f t="shared" si="62"/>
        <v/>
      </c>
      <c r="AO180" s="154" t="str">
        <f>IFERROR(AN180*Intern!H$2,"")</f>
        <v/>
      </c>
      <c r="AP180" s="171"/>
      <c r="AQ180" s="151">
        <f t="shared" si="63"/>
        <v>0</v>
      </c>
      <c r="AR180" s="209"/>
      <c r="AS180" s="151" t="str">
        <f>IFERROR(VLOOKUP(AP180,Mobilität!A:I,7,FALSE),"")</f>
        <v/>
      </c>
      <c r="AT180" s="151" t="str">
        <f t="shared" si="78"/>
        <v/>
      </c>
      <c r="AU180" s="154" t="str">
        <f>IFERROR(AT180*Intern!H$2,"")</f>
        <v/>
      </c>
      <c r="AV180" s="171"/>
      <c r="AW180" s="151">
        <f t="shared" si="64"/>
        <v>0</v>
      </c>
      <c r="AX180" s="206"/>
      <c r="AY180" s="151" t="str">
        <f>IFERROR(VLOOKUP(AV180,Mobilität!A:O,7,FALSE),"")</f>
        <v/>
      </c>
      <c r="AZ180" s="151" t="str">
        <f t="shared" si="65"/>
        <v/>
      </c>
      <c r="BA180" s="220" t="str">
        <f>IFERROR(AZ180*Intern!H$2,"")</f>
        <v/>
      </c>
      <c r="BB180" s="338"/>
      <c r="BC180" s="339"/>
      <c r="BD180" s="340"/>
      <c r="BE180" s="222">
        <f t="shared" si="66"/>
        <v>0</v>
      </c>
      <c r="BF180" s="223">
        <f>IFERROR(BE180*Intern!H$2,"")</f>
        <v>0</v>
      </c>
      <c r="BG180" s="210">
        <f t="shared" si="67"/>
        <v>0</v>
      </c>
      <c r="BH180" s="226">
        <f t="shared" si="68"/>
        <v>0</v>
      </c>
      <c r="BI180" s="363"/>
      <c r="BJ180" s="210" t="e">
        <f t="shared" si="69"/>
        <v>#DIV/0!</v>
      </c>
      <c r="BK180" s="227" t="e">
        <f t="shared" si="70"/>
        <v>#DIV/0!</v>
      </c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</row>
    <row r="181" spans="1:128" s="153" customFormat="1">
      <c r="A181" s="164"/>
      <c r="B181" s="165"/>
      <c r="C181" s="165"/>
      <c r="D181" s="149" t="str">
        <f t="shared" si="71"/>
        <v/>
      </c>
      <c r="E181" s="166"/>
      <c r="F181" s="167"/>
      <c r="G181" s="334" t="str">
        <f t="shared" si="72"/>
        <v/>
      </c>
      <c r="H181" s="150" t="str">
        <f>IFERROR(VLOOKUP(F181,'Mahlzeit-Übernachtung'!C:AA,5,FALSE),"")</f>
        <v/>
      </c>
      <c r="I181" s="150" t="str">
        <f t="shared" si="73"/>
        <v/>
      </c>
      <c r="J181" s="221" t="str">
        <f>IFERROR(I181*Intern!H$2,"")</f>
        <v/>
      </c>
      <c r="K181" s="167"/>
      <c r="L181" s="331" t="str">
        <f t="shared" si="74"/>
        <v/>
      </c>
      <c r="M181" s="150" t="str">
        <f>IFERROR(VLOOKUP(K181,'Mahlzeit-Übernachtung'!C:AA,5,FALSE),"")</f>
        <v/>
      </c>
      <c r="N181" s="151" t="str">
        <f t="shared" si="75"/>
        <v/>
      </c>
      <c r="O181" s="221" t="str">
        <f>IFERROR(N181*Intern!H$2,"")</f>
        <v/>
      </c>
      <c r="P181" s="168"/>
      <c r="Q181" s="169"/>
      <c r="R181" s="169"/>
      <c r="S181" s="169"/>
      <c r="T181" s="151" t="str">
        <f t="shared" si="79"/>
        <v>---</v>
      </c>
      <c r="U181" s="331" t="e">
        <f>VLOOKUP(TEXT(T181,"@"),'Mahlzeit-Übernachtung'!A$30:G$111,7,FALSE)</f>
        <v>#N/A</v>
      </c>
      <c r="V181" s="151" t="str">
        <f t="shared" si="76"/>
        <v/>
      </c>
      <c r="W181" s="220" t="str">
        <f>IFERROR(V181*Intern!H$2,"")</f>
        <v/>
      </c>
      <c r="X181" s="167"/>
      <c r="Y181" s="170"/>
      <c r="Z181" s="164"/>
      <c r="AA181" s="151" t="str">
        <f>IFERROR(VLOOKUP(X181,Mobilität!A:I,7,FALSE),"")</f>
        <v/>
      </c>
      <c r="AB181" s="151" t="str">
        <f t="shared" si="77"/>
        <v/>
      </c>
      <c r="AC181" s="220" t="str">
        <f>IFERROR(AB181*Intern!H$2,"")</f>
        <v/>
      </c>
      <c r="AD181" s="167"/>
      <c r="AE181" s="170"/>
      <c r="AF181" s="164"/>
      <c r="AG181" s="151" t="str">
        <f>IFERROR(VLOOKUP(AD181,Mobilität!A:I,7,FALSE),"")</f>
        <v/>
      </c>
      <c r="AH181" s="151" t="str">
        <f t="shared" si="60"/>
        <v/>
      </c>
      <c r="AI181" s="220" t="str">
        <f>IFERROR(AH181*Intern!H$2,"")</f>
        <v/>
      </c>
      <c r="AJ181" s="171"/>
      <c r="AK181" s="219">
        <f t="shared" si="61"/>
        <v>0</v>
      </c>
      <c r="AL181" s="206"/>
      <c r="AM181" s="151" t="str">
        <f>IFERROR(VLOOKUP(AJ181,Mobilität!A:I,7,FALSE),"")</f>
        <v/>
      </c>
      <c r="AN181" s="151" t="str">
        <f t="shared" si="62"/>
        <v/>
      </c>
      <c r="AO181" s="154" t="str">
        <f>IFERROR(AN181*Intern!H$2,"")</f>
        <v/>
      </c>
      <c r="AP181" s="171"/>
      <c r="AQ181" s="151">
        <f t="shared" si="63"/>
        <v>0</v>
      </c>
      <c r="AR181" s="209"/>
      <c r="AS181" s="151" t="str">
        <f>IFERROR(VLOOKUP(AP181,Mobilität!A:I,7,FALSE),"")</f>
        <v/>
      </c>
      <c r="AT181" s="151" t="str">
        <f t="shared" si="78"/>
        <v/>
      </c>
      <c r="AU181" s="154" t="str">
        <f>IFERROR(AT181*Intern!H$2,"")</f>
        <v/>
      </c>
      <c r="AV181" s="171"/>
      <c r="AW181" s="151">
        <f t="shared" si="64"/>
        <v>0</v>
      </c>
      <c r="AX181" s="206"/>
      <c r="AY181" s="151" t="str">
        <f>IFERROR(VLOOKUP(AV181,Mobilität!A:O,7,FALSE),"")</f>
        <v/>
      </c>
      <c r="AZ181" s="151" t="str">
        <f t="shared" si="65"/>
        <v/>
      </c>
      <c r="BA181" s="220" t="str">
        <f>IFERROR(AZ181*Intern!H$2,"")</f>
        <v/>
      </c>
      <c r="BB181" s="338"/>
      <c r="BC181" s="339"/>
      <c r="BD181" s="340"/>
      <c r="BE181" s="222">
        <f t="shared" si="66"/>
        <v>0</v>
      </c>
      <c r="BF181" s="223">
        <f>IFERROR(BE181*Intern!H$2,"")</f>
        <v>0</v>
      </c>
      <c r="BG181" s="210">
        <f t="shared" si="67"/>
        <v>0</v>
      </c>
      <c r="BH181" s="226">
        <f t="shared" si="68"/>
        <v>0</v>
      </c>
      <c r="BI181" s="363"/>
      <c r="BJ181" s="210" t="e">
        <f t="shared" si="69"/>
        <v>#DIV/0!</v>
      </c>
      <c r="BK181" s="227" t="e">
        <f t="shared" si="70"/>
        <v>#DIV/0!</v>
      </c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</row>
    <row r="182" spans="1:128" s="153" customFormat="1">
      <c r="A182" s="164"/>
      <c r="B182" s="165"/>
      <c r="C182" s="165"/>
      <c r="D182" s="149" t="str">
        <f t="shared" si="71"/>
        <v/>
      </c>
      <c r="E182" s="166"/>
      <c r="F182" s="167"/>
      <c r="G182" s="334" t="str">
        <f t="shared" si="72"/>
        <v/>
      </c>
      <c r="H182" s="150" t="str">
        <f>IFERROR(VLOOKUP(F182,'Mahlzeit-Übernachtung'!C:AA,5,FALSE),"")</f>
        <v/>
      </c>
      <c r="I182" s="150" t="str">
        <f t="shared" si="73"/>
        <v/>
      </c>
      <c r="J182" s="221" t="str">
        <f>IFERROR(I182*Intern!H$2,"")</f>
        <v/>
      </c>
      <c r="K182" s="167"/>
      <c r="L182" s="331" t="str">
        <f t="shared" si="74"/>
        <v/>
      </c>
      <c r="M182" s="150" t="str">
        <f>IFERROR(VLOOKUP(K182,'Mahlzeit-Übernachtung'!C:AA,5,FALSE),"")</f>
        <v/>
      </c>
      <c r="N182" s="151" t="str">
        <f t="shared" si="75"/>
        <v/>
      </c>
      <c r="O182" s="221" t="str">
        <f>IFERROR(N182*Intern!H$2,"")</f>
        <v/>
      </c>
      <c r="P182" s="168"/>
      <c r="Q182" s="169"/>
      <c r="R182" s="169"/>
      <c r="S182" s="169"/>
      <c r="T182" s="151" t="str">
        <f t="shared" si="79"/>
        <v>---</v>
      </c>
      <c r="U182" s="331" t="e">
        <f>VLOOKUP(TEXT(T182,"@"),'Mahlzeit-Übernachtung'!A$30:G$111,7,FALSE)</f>
        <v>#N/A</v>
      </c>
      <c r="V182" s="151" t="str">
        <f t="shared" si="76"/>
        <v/>
      </c>
      <c r="W182" s="220" t="str">
        <f>IFERROR(V182*Intern!H$2,"")</f>
        <v/>
      </c>
      <c r="X182" s="167"/>
      <c r="Y182" s="170"/>
      <c r="Z182" s="164"/>
      <c r="AA182" s="151" t="str">
        <f>IFERROR(VLOOKUP(X182,Mobilität!A:I,7,FALSE),"")</f>
        <v/>
      </c>
      <c r="AB182" s="151" t="str">
        <f t="shared" si="77"/>
        <v/>
      </c>
      <c r="AC182" s="220" t="str">
        <f>IFERROR(AB182*Intern!H$2,"")</f>
        <v/>
      </c>
      <c r="AD182" s="167"/>
      <c r="AE182" s="170"/>
      <c r="AF182" s="164"/>
      <c r="AG182" s="151" t="str">
        <f>IFERROR(VLOOKUP(AD182,Mobilität!A:I,7,FALSE),"")</f>
        <v/>
      </c>
      <c r="AH182" s="151" t="str">
        <f t="shared" si="60"/>
        <v/>
      </c>
      <c r="AI182" s="220" t="str">
        <f>IFERROR(AH182*Intern!H$2,"")</f>
        <v/>
      </c>
      <c r="AJ182" s="171"/>
      <c r="AK182" s="219">
        <f t="shared" si="61"/>
        <v>0</v>
      </c>
      <c r="AL182" s="206"/>
      <c r="AM182" s="151" t="str">
        <f>IFERROR(VLOOKUP(AJ182,Mobilität!A:I,7,FALSE),"")</f>
        <v/>
      </c>
      <c r="AN182" s="151" t="str">
        <f t="shared" si="62"/>
        <v/>
      </c>
      <c r="AO182" s="154" t="str">
        <f>IFERROR(AN182*Intern!H$2,"")</f>
        <v/>
      </c>
      <c r="AP182" s="171"/>
      <c r="AQ182" s="151">
        <f t="shared" si="63"/>
        <v>0</v>
      </c>
      <c r="AR182" s="209"/>
      <c r="AS182" s="151" t="str">
        <f>IFERROR(VLOOKUP(AP182,Mobilität!A:I,7,FALSE),"")</f>
        <v/>
      </c>
      <c r="AT182" s="151" t="str">
        <f t="shared" si="78"/>
        <v/>
      </c>
      <c r="AU182" s="154" t="str">
        <f>IFERROR(AT182*Intern!H$2,"")</f>
        <v/>
      </c>
      <c r="AV182" s="171"/>
      <c r="AW182" s="151">
        <f t="shared" si="64"/>
        <v>0</v>
      </c>
      <c r="AX182" s="206"/>
      <c r="AY182" s="151" t="str">
        <f>IFERROR(VLOOKUP(AV182,Mobilität!A:O,7,FALSE),"")</f>
        <v/>
      </c>
      <c r="AZ182" s="151" t="str">
        <f t="shared" si="65"/>
        <v/>
      </c>
      <c r="BA182" s="220" t="str">
        <f>IFERROR(AZ182*Intern!H$2,"")</f>
        <v/>
      </c>
      <c r="BB182" s="338"/>
      <c r="BC182" s="339"/>
      <c r="BD182" s="340"/>
      <c r="BE182" s="222">
        <f t="shared" si="66"/>
        <v>0</v>
      </c>
      <c r="BF182" s="223">
        <f>IFERROR(BE182*Intern!H$2,"")</f>
        <v>0</v>
      </c>
      <c r="BG182" s="210">
        <f t="shared" si="67"/>
        <v>0</v>
      </c>
      <c r="BH182" s="226">
        <f t="shared" si="68"/>
        <v>0</v>
      </c>
      <c r="BI182" s="363"/>
      <c r="BJ182" s="210" t="e">
        <f t="shared" si="69"/>
        <v>#DIV/0!</v>
      </c>
      <c r="BK182" s="227" t="e">
        <f t="shared" si="70"/>
        <v>#DIV/0!</v>
      </c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</row>
    <row r="183" spans="1:128" s="153" customFormat="1">
      <c r="A183" s="164"/>
      <c r="B183" s="165"/>
      <c r="C183" s="165"/>
      <c r="D183" s="149" t="str">
        <f t="shared" si="71"/>
        <v/>
      </c>
      <c r="E183" s="166"/>
      <c r="F183" s="167"/>
      <c r="G183" s="334" t="str">
        <f t="shared" si="72"/>
        <v/>
      </c>
      <c r="H183" s="150" t="str">
        <f>IFERROR(VLOOKUP(F183,'Mahlzeit-Übernachtung'!C:AA,5,FALSE),"")</f>
        <v/>
      </c>
      <c r="I183" s="150" t="str">
        <f t="shared" si="73"/>
        <v/>
      </c>
      <c r="J183" s="221" t="str">
        <f>IFERROR(I183*Intern!H$2,"")</f>
        <v/>
      </c>
      <c r="K183" s="167"/>
      <c r="L183" s="331" t="str">
        <f t="shared" si="74"/>
        <v/>
      </c>
      <c r="M183" s="150" t="str">
        <f>IFERROR(VLOOKUP(K183,'Mahlzeit-Übernachtung'!C:AA,5,FALSE),"")</f>
        <v/>
      </c>
      <c r="N183" s="151" t="str">
        <f t="shared" si="75"/>
        <v/>
      </c>
      <c r="O183" s="221" t="str">
        <f>IFERROR(N183*Intern!H$2,"")</f>
        <v/>
      </c>
      <c r="P183" s="168"/>
      <c r="Q183" s="169"/>
      <c r="R183" s="169"/>
      <c r="S183" s="169"/>
      <c r="T183" s="151" t="str">
        <f t="shared" si="79"/>
        <v>---</v>
      </c>
      <c r="U183" s="331" t="e">
        <f>VLOOKUP(TEXT(T183,"@"),'Mahlzeit-Übernachtung'!A$30:G$111,7,FALSE)</f>
        <v>#N/A</v>
      </c>
      <c r="V183" s="151" t="str">
        <f t="shared" si="76"/>
        <v/>
      </c>
      <c r="W183" s="220" t="str">
        <f>IFERROR(V183*Intern!H$2,"")</f>
        <v/>
      </c>
      <c r="X183" s="167"/>
      <c r="Y183" s="170"/>
      <c r="Z183" s="164"/>
      <c r="AA183" s="151" t="str">
        <f>IFERROR(VLOOKUP(X183,Mobilität!A:I,7,FALSE),"")</f>
        <v/>
      </c>
      <c r="AB183" s="151" t="str">
        <f t="shared" si="77"/>
        <v/>
      </c>
      <c r="AC183" s="220" t="str">
        <f>IFERROR(AB183*Intern!H$2,"")</f>
        <v/>
      </c>
      <c r="AD183" s="167"/>
      <c r="AE183" s="170"/>
      <c r="AF183" s="164"/>
      <c r="AG183" s="151" t="str">
        <f>IFERROR(VLOOKUP(AD183,Mobilität!A:I,7,FALSE),"")</f>
        <v/>
      </c>
      <c r="AH183" s="151" t="str">
        <f t="shared" si="60"/>
        <v/>
      </c>
      <c r="AI183" s="220" t="str">
        <f>IFERROR(AH183*Intern!H$2,"")</f>
        <v/>
      </c>
      <c r="AJ183" s="171"/>
      <c r="AK183" s="219">
        <f t="shared" si="61"/>
        <v>0</v>
      </c>
      <c r="AL183" s="206"/>
      <c r="AM183" s="151" t="str">
        <f>IFERROR(VLOOKUP(AJ183,Mobilität!A:I,7,FALSE),"")</f>
        <v/>
      </c>
      <c r="AN183" s="151" t="str">
        <f t="shared" si="62"/>
        <v/>
      </c>
      <c r="AO183" s="154" t="str">
        <f>IFERROR(AN183*Intern!H$2,"")</f>
        <v/>
      </c>
      <c r="AP183" s="171"/>
      <c r="AQ183" s="151">
        <f t="shared" si="63"/>
        <v>0</v>
      </c>
      <c r="AR183" s="209"/>
      <c r="AS183" s="151" t="str">
        <f>IFERROR(VLOOKUP(AP183,Mobilität!A:I,7,FALSE),"")</f>
        <v/>
      </c>
      <c r="AT183" s="151" t="str">
        <f t="shared" si="78"/>
        <v/>
      </c>
      <c r="AU183" s="154" t="str">
        <f>IFERROR(AT183*Intern!H$2,"")</f>
        <v/>
      </c>
      <c r="AV183" s="171"/>
      <c r="AW183" s="151">
        <f t="shared" si="64"/>
        <v>0</v>
      </c>
      <c r="AX183" s="206"/>
      <c r="AY183" s="151" t="str">
        <f>IFERROR(VLOOKUP(AV183,Mobilität!A:O,7,FALSE),"")</f>
        <v/>
      </c>
      <c r="AZ183" s="151" t="str">
        <f t="shared" si="65"/>
        <v/>
      </c>
      <c r="BA183" s="220" t="str">
        <f>IFERROR(AZ183*Intern!H$2,"")</f>
        <v/>
      </c>
      <c r="BB183" s="338"/>
      <c r="BC183" s="339"/>
      <c r="BD183" s="340"/>
      <c r="BE183" s="222">
        <f t="shared" si="66"/>
        <v>0</v>
      </c>
      <c r="BF183" s="223">
        <f>IFERROR(BE183*Intern!H$2,"")</f>
        <v>0</v>
      </c>
      <c r="BG183" s="210">
        <f t="shared" si="67"/>
        <v>0</v>
      </c>
      <c r="BH183" s="226">
        <f t="shared" si="68"/>
        <v>0</v>
      </c>
      <c r="BI183" s="363"/>
      <c r="BJ183" s="210" t="e">
        <f t="shared" si="69"/>
        <v>#DIV/0!</v>
      </c>
      <c r="BK183" s="227" t="e">
        <f t="shared" si="70"/>
        <v>#DIV/0!</v>
      </c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</row>
    <row r="184" spans="1:128" s="153" customFormat="1">
      <c r="A184" s="164"/>
      <c r="B184" s="165"/>
      <c r="C184" s="165"/>
      <c r="D184" s="149" t="str">
        <f t="shared" si="71"/>
        <v/>
      </c>
      <c r="E184" s="166"/>
      <c r="F184" s="167"/>
      <c r="G184" s="334" t="str">
        <f t="shared" si="72"/>
        <v/>
      </c>
      <c r="H184" s="150" t="str">
        <f>IFERROR(VLOOKUP(F184,'Mahlzeit-Übernachtung'!C:AA,5,FALSE),"")</f>
        <v/>
      </c>
      <c r="I184" s="150" t="str">
        <f t="shared" si="73"/>
        <v/>
      </c>
      <c r="J184" s="221" t="str">
        <f>IFERROR(I184*Intern!H$2,"")</f>
        <v/>
      </c>
      <c r="K184" s="167"/>
      <c r="L184" s="331" t="str">
        <f t="shared" si="74"/>
        <v/>
      </c>
      <c r="M184" s="150" t="str">
        <f>IFERROR(VLOOKUP(K184,'Mahlzeit-Übernachtung'!C:AA,5,FALSE),"")</f>
        <v/>
      </c>
      <c r="N184" s="151" t="str">
        <f t="shared" si="75"/>
        <v/>
      </c>
      <c r="O184" s="221" t="str">
        <f>IFERROR(N184*Intern!H$2,"")</f>
        <v/>
      </c>
      <c r="P184" s="168"/>
      <c r="Q184" s="169"/>
      <c r="R184" s="169"/>
      <c r="S184" s="169"/>
      <c r="T184" s="151" t="str">
        <f t="shared" si="79"/>
        <v>---</v>
      </c>
      <c r="U184" s="331" t="e">
        <f>VLOOKUP(TEXT(T184,"@"),'Mahlzeit-Übernachtung'!A$30:G$111,7,FALSE)</f>
        <v>#N/A</v>
      </c>
      <c r="V184" s="151" t="str">
        <f t="shared" si="76"/>
        <v/>
      </c>
      <c r="W184" s="220" t="str">
        <f>IFERROR(V184*Intern!H$2,"")</f>
        <v/>
      </c>
      <c r="X184" s="167"/>
      <c r="Y184" s="170"/>
      <c r="Z184" s="164"/>
      <c r="AA184" s="151" t="str">
        <f>IFERROR(VLOOKUP(X184,Mobilität!A:I,7,FALSE),"")</f>
        <v/>
      </c>
      <c r="AB184" s="151" t="str">
        <f t="shared" si="77"/>
        <v/>
      </c>
      <c r="AC184" s="220" t="str">
        <f>IFERROR(AB184*Intern!H$2,"")</f>
        <v/>
      </c>
      <c r="AD184" s="167"/>
      <c r="AE184" s="170"/>
      <c r="AF184" s="164"/>
      <c r="AG184" s="151" t="str">
        <f>IFERROR(VLOOKUP(AD184,Mobilität!A:I,7,FALSE),"")</f>
        <v/>
      </c>
      <c r="AH184" s="151" t="str">
        <f t="shared" si="60"/>
        <v/>
      </c>
      <c r="AI184" s="220" t="str">
        <f>IFERROR(AH184*Intern!H$2,"")</f>
        <v/>
      </c>
      <c r="AJ184" s="171"/>
      <c r="AK184" s="219">
        <f t="shared" si="61"/>
        <v>0</v>
      </c>
      <c r="AL184" s="206"/>
      <c r="AM184" s="151" t="str">
        <f>IFERROR(VLOOKUP(AJ184,Mobilität!A:I,7,FALSE),"")</f>
        <v/>
      </c>
      <c r="AN184" s="151" t="str">
        <f t="shared" si="62"/>
        <v/>
      </c>
      <c r="AO184" s="154" t="str">
        <f>IFERROR(AN184*Intern!H$2,"")</f>
        <v/>
      </c>
      <c r="AP184" s="171"/>
      <c r="AQ184" s="151">
        <f t="shared" si="63"/>
        <v>0</v>
      </c>
      <c r="AR184" s="209"/>
      <c r="AS184" s="151" t="str">
        <f>IFERROR(VLOOKUP(AP184,Mobilität!A:I,7,FALSE),"")</f>
        <v/>
      </c>
      <c r="AT184" s="151" t="str">
        <f t="shared" si="78"/>
        <v/>
      </c>
      <c r="AU184" s="154" t="str">
        <f>IFERROR(AT184*Intern!H$2,"")</f>
        <v/>
      </c>
      <c r="AV184" s="171"/>
      <c r="AW184" s="151">
        <f t="shared" si="64"/>
        <v>0</v>
      </c>
      <c r="AX184" s="206"/>
      <c r="AY184" s="151" t="str">
        <f>IFERROR(VLOOKUP(AV184,Mobilität!A:O,7,FALSE),"")</f>
        <v/>
      </c>
      <c r="AZ184" s="151" t="str">
        <f t="shared" si="65"/>
        <v/>
      </c>
      <c r="BA184" s="220" t="str">
        <f>IFERROR(AZ184*Intern!H$2,"")</f>
        <v/>
      </c>
      <c r="BB184" s="338"/>
      <c r="BC184" s="339"/>
      <c r="BD184" s="340"/>
      <c r="BE184" s="222">
        <f t="shared" si="66"/>
        <v>0</v>
      </c>
      <c r="BF184" s="223">
        <f>IFERROR(BE184*Intern!H$2,"")</f>
        <v>0</v>
      </c>
      <c r="BG184" s="210">
        <f t="shared" si="67"/>
        <v>0</v>
      </c>
      <c r="BH184" s="226">
        <f t="shared" si="68"/>
        <v>0</v>
      </c>
      <c r="BI184" s="363"/>
      <c r="BJ184" s="210" t="e">
        <f t="shared" si="69"/>
        <v>#DIV/0!</v>
      </c>
      <c r="BK184" s="227" t="e">
        <f t="shared" si="70"/>
        <v>#DIV/0!</v>
      </c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</row>
    <row r="185" spans="1:128" s="153" customFormat="1">
      <c r="A185" s="164"/>
      <c r="B185" s="165"/>
      <c r="C185" s="165"/>
      <c r="D185" s="149" t="str">
        <f t="shared" si="71"/>
        <v/>
      </c>
      <c r="E185" s="166"/>
      <c r="F185" s="167"/>
      <c r="G185" s="334" t="str">
        <f t="shared" si="72"/>
        <v/>
      </c>
      <c r="H185" s="150" t="str">
        <f>IFERROR(VLOOKUP(F185,'Mahlzeit-Übernachtung'!C:AA,5,FALSE),"")</f>
        <v/>
      </c>
      <c r="I185" s="150" t="str">
        <f t="shared" si="73"/>
        <v/>
      </c>
      <c r="J185" s="221" t="str">
        <f>IFERROR(I185*Intern!H$2,"")</f>
        <v/>
      </c>
      <c r="K185" s="167"/>
      <c r="L185" s="331" t="str">
        <f t="shared" si="74"/>
        <v/>
      </c>
      <c r="M185" s="150" t="str">
        <f>IFERROR(VLOOKUP(K185,'Mahlzeit-Übernachtung'!C:AA,5,FALSE),"")</f>
        <v/>
      </c>
      <c r="N185" s="151" t="str">
        <f t="shared" si="75"/>
        <v/>
      </c>
      <c r="O185" s="221" t="str">
        <f>IFERROR(N185*Intern!H$2,"")</f>
        <v/>
      </c>
      <c r="P185" s="168"/>
      <c r="Q185" s="169"/>
      <c r="R185" s="169"/>
      <c r="S185" s="169"/>
      <c r="T185" s="151" t="str">
        <f t="shared" si="79"/>
        <v>---</v>
      </c>
      <c r="U185" s="331" t="e">
        <f>VLOOKUP(TEXT(T185,"@"),'Mahlzeit-Übernachtung'!A$30:G$111,7,FALSE)</f>
        <v>#N/A</v>
      </c>
      <c r="V185" s="151" t="str">
        <f t="shared" si="76"/>
        <v/>
      </c>
      <c r="W185" s="220" t="str">
        <f>IFERROR(V185*Intern!H$2,"")</f>
        <v/>
      </c>
      <c r="X185" s="167"/>
      <c r="Y185" s="170"/>
      <c r="Z185" s="164"/>
      <c r="AA185" s="151" t="str">
        <f>IFERROR(VLOOKUP(X185,Mobilität!A:I,7,FALSE),"")</f>
        <v/>
      </c>
      <c r="AB185" s="151" t="str">
        <f t="shared" si="77"/>
        <v/>
      </c>
      <c r="AC185" s="220" t="str">
        <f>IFERROR(AB185*Intern!H$2,"")</f>
        <v/>
      </c>
      <c r="AD185" s="167"/>
      <c r="AE185" s="170"/>
      <c r="AF185" s="164"/>
      <c r="AG185" s="151" t="str">
        <f>IFERROR(VLOOKUP(AD185,Mobilität!A:I,7,FALSE),"")</f>
        <v/>
      </c>
      <c r="AH185" s="151" t="str">
        <f t="shared" si="60"/>
        <v/>
      </c>
      <c r="AI185" s="220" t="str">
        <f>IFERROR(AH185*Intern!H$2,"")</f>
        <v/>
      </c>
      <c r="AJ185" s="171"/>
      <c r="AK185" s="219">
        <f t="shared" si="61"/>
        <v>0</v>
      </c>
      <c r="AL185" s="206"/>
      <c r="AM185" s="151" t="str">
        <f>IFERROR(VLOOKUP(AJ185,Mobilität!A:I,7,FALSE),"")</f>
        <v/>
      </c>
      <c r="AN185" s="151" t="str">
        <f t="shared" si="62"/>
        <v/>
      </c>
      <c r="AO185" s="154" t="str">
        <f>IFERROR(AN185*Intern!H$2,"")</f>
        <v/>
      </c>
      <c r="AP185" s="171"/>
      <c r="AQ185" s="151">
        <f t="shared" si="63"/>
        <v>0</v>
      </c>
      <c r="AR185" s="209"/>
      <c r="AS185" s="151" t="str">
        <f>IFERROR(VLOOKUP(AP185,Mobilität!A:I,7,FALSE),"")</f>
        <v/>
      </c>
      <c r="AT185" s="151" t="str">
        <f t="shared" si="78"/>
        <v/>
      </c>
      <c r="AU185" s="154" t="str">
        <f>IFERROR(AT185*Intern!H$2,"")</f>
        <v/>
      </c>
      <c r="AV185" s="171"/>
      <c r="AW185" s="151">
        <f t="shared" si="64"/>
        <v>0</v>
      </c>
      <c r="AX185" s="206"/>
      <c r="AY185" s="151" t="str">
        <f>IFERROR(VLOOKUP(AV185,Mobilität!A:O,7,FALSE),"")</f>
        <v/>
      </c>
      <c r="AZ185" s="151" t="str">
        <f t="shared" si="65"/>
        <v/>
      </c>
      <c r="BA185" s="220" t="str">
        <f>IFERROR(AZ185*Intern!H$2,"")</f>
        <v/>
      </c>
      <c r="BB185" s="338"/>
      <c r="BC185" s="339"/>
      <c r="BD185" s="340"/>
      <c r="BE185" s="222">
        <f t="shared" si="66"/>
        <v>0</v>
      </c>
      <c r="BF185" s="223">
        <f>IFERROR(BE185*Intern!H$2,"")</f>
        <v>0</v>
      </c>
      <c r="BG185" s="210">
        <f t="shared" si="67"/>
        <v>0</v>
      </c>
      <c r="BH185" s="226">
        <f t="shared" si="68"/>
        <v>0</v>
      </c>
      <c r="BI185" s="363"/>
      <c r="BJ185" s="210" t="e">
        <f t="shared" si="69"/>
        <v>#DIV/0!</v>
      </c>
      <c r="BK185" s="227" t="e">
        <f t="shared" si="70"/>
        <v>#DIV/0!</v>
      </c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</row>
    <row r="186" spans="1:128" s="153" customFormat="1">
      <c r="A186" s="164"/>
      <c r="B186" s="165"/>
      <c r="C186" s="165"/>
      <c r="D186" s="149" t="str">
        <f t="shared" si="71"/>
        <v/>
      </c>
      <c r="E186" s="166"/>
      <c r="F186" s="167"/>
      <c r="G186" s="334" t="str">
        <f t="shared" si="72"/>
        <v/>
      </c>
      <c r="H186" s="150" t="str">
        <f>IFERROR(VLOOKUP(F186,'Mahlzeit-Übernachtung'!C:AA,5,FALSE),"")</f>
        <v/>
      </c>
      <c r="I186" s="150" t="str">
        <f t="shared" si="73"/>
        <v/>
      </c>
      <c r="J186" s="221" t="str">
        <f>IFERROR(I186*Intern!H$2,"")</f>
        <v/>
      </c>
      <c r="K186" s="167"/>
      <c r="L186" s="331" t="str">
        <f t="shared" si="74"/>
        <v/>
      </c>
      <c r="M186" s="150" t="str">
        <f>IFERROR(VLOOKUP(K186,'Mahlzeit-Übernachtung'!C:AA,5,FALSE),"")</f>
        <v/>
      </c>
      <c r="N186" s="151" t="str">
        <f t="shared" si="75"/>
        <v/>
      </c>
      <c r="O186" s="221" t="str">
        <f>IFERROR(N186*Intern!H$2,"")</f>
        <v/>
      </c>
      <c r="P186" s="168"/>
      <c r="Q186" s="169"/>
      <c r="R186" s="169"/>
      <c r="S186" s="169"/>
      <c r="T186" s="151" t="str">
        <f t="shared" si="79"/>
        <v>---</v>
      </c>
      <c r="U186" s="331" t="e">
        <f>VLOOKUP(TEXT(T186,"@"),'Mahlzeit-Übernachtung'!A$30:G$111,7,FALSE)</f>
        <v>#N/A</v>
      </c>
      <c r="V186" s="151" t="str">
        <f t="shared" si="76"/>
        <v/>
      </c>
      <c r="W186" s="220" t="str">
        <f>IFERROR(V186*Intern!H$2,"")</f>
        <v/>
      </c>
      <c r="X186" s="167"/>
      <c r="Y186" s="170"/>
      <c r="Z186" s="164"/>
      <c r="AA186" s="151" t="str">
        <f>IFERROR(VLOOKUP(X186,Mobilität!A:I,7,FALSE),"")</f>
        <v/>
      </c>
      <c r="AB186" s="151" t="str">
        <f t="shared" si="77"/>
        <v/>
      </c>
      <c r="AC186" s="220" t="str">
        <f>IFERROR(AB186*Intern!H$2,"")</f>
        <v/>
      </c>
      <c r="AD186" s="167"/>
      <c r="AE186" s="170"/>
      <c r="AF186" s="164"/>
      <c r="AG186" s="151" t="str">
        <f>IFERROR(VLOOKUP(AD186,Mobilität!A:I,7,FALSE),"")</f>
        <v/>
      </c>
      <c r="AH186" s="151" t="str">
        <f t="shared" si="60"/>
        <v/>
      </c>
      <c r="AI186" s="220" t="str">
        <f>IFERROR(AH186*Intern!H$2,"")</f>
        <v/>
      </c>
      <c r="AJ186" s="171"/>
      <c r="AK186" s="219">
        <f t="shared" si="61"/>
        <v>0</v>
      </c>
      <c r="AL186" s="206"/>
      <c r="AM186" s="151" t="str">
        <f>IFERROR(VLOOKUP(AJ186,Mobilität!A:I,7,FALSE),"")</f>
        <v/>
      </c>
      <c r="AN186" s="151" t="str">
        <f t="shared" si="62"/>
        <v/>
      </c>
      <c r="AO186" s="154" t="str">
        <f>IFERROR(AN186*Intern!H$2,"")</f>
        <v/>
      </c>
      <c r="AP186" s="171"/>
      <c r="AQ186" s="151">
        <f t="shared" si="63"/>
        <v>0</v>
      </c>
      <c r="AR186" s="209"/>
      <c r="AS186" s="151" t="str">
        <f>IFERROR(VLOOKUP(AP186,Mobilität!A:I,7,FALSE),"")</f>
        <v/>
      </c>
      <c r="AT186" s="151" t="str">
        <f t="shared" si="78"/>
        <v/>
      </c>
      <c r="AU186" s="154" t="str">
        <f>IFERROR(AT186*Intern!H$2,"")</f>
        <v/>
      </c>
      <c r="AV186" s="171"/>
      <c r="AW186" s="151">
        <f t="shared" si="64"/>
        <v>0</v>
      </c>
      <c r="AX186" s="206"/>
      <c r="AY186" s="151" t="str">
        <f>IFERROR(VLOOKUP(AV186,Mobilität!A:O,7,FALSE),"")</f>
        <v/>
      </c>
      <c r="AZ186" s="151" t="str">
        <f t="shared" si="65"/>
        <v/>
      </c>
      <c r="BA186" s="220" t="str">
        <f>IFERROR(AZ186*Intern!H$2,"")</f>
        <v/>
      </c>
      <c r="BB186" s="338"/>
      <c r="BC186" s="339"/>
      <c r="BD186" s="340"/>
      <c r="BE186" s="222">
        <f t="shared" si="66"/>
        <v>0</v>
      </c>
      <c r="BF186" s="223">
        <f>IFERROR(BE186*Intern!H$2,"")</f>
        <v>0</v>
      </c>
      <c r="BG186" s="210">
        <f t="shared" si="67"/>
        <v>0</v>
      </c>
      <c r="BH186" s="226">
        <f t="shared" si="68"/>
        <v>0</v>
      </c>
      <c r="BI186" s="363"/>
      <c r="BJ186" s="210" t="e">
        <f t="shared" si="69"/>
        <v>#DIV/0!</v>
      </c>
      <c r="BK186" s="227" t="e">
        <f t="shared" si="70"/>
        <v>#DIV/0!</v>
      </c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</row>
    <row r="187" spans="1:128" s="153" customFormat="1">
      <c r="A187" s="164"/>
      <c r="B187" s="165"/>
      <c r="C187" s="165"/>
      <c r="D187" s="149" t="str">
        <f t="shared" si="71"/>
        <v/>
      </c>
      <c r="E187" s="166"/>
      <c r="F187" s="167"/>
      <c r="G187" s="334" t="str">
        <f t="shared" si="72"/>
        <v/>
      </c>
      <c r="H187" s="150" t="str">
        <f>IFERROR(VLOOKUP(F187,'Mahlzeit-Übernachtung'!C:AA,5,FALSE),"")</f>
        <v/>
      </c>
      <c r="I187" s="150" t="str">
        <f t="shared" si="73"/>
        <v/>
      </c>
      <c r="J187" s="221" t="str">
        <f>IFERROR(I187*Intern!H$2,"")</f>
        <v/>
      </c>
      <c r="K187" s="167"/>
      <c r="L187" s="331" t="str">
        <f t="shared" si="74"/>
        <v/>
      </c>
      <c r="M187" s="150" t="str">
        <f>IFERROR(VLOOKUP(K187,'Mahlzeit-Übernachtung'!C:AA,5,FALSE),"")</f>
        <v/>
      </c>
      <c r="N187" s="151" t="str">
        <f t="shared" si="75"/>
        <v/>
      </c>
      <c r="O187" s="221" t="str">
        <f>IFERROR(N187*Intern!H$2,"")</f>
        <v/>
      </c>
      <c r="P187" s="168"/>
      <c r="Q187" s="169"/>
      <c r="R187" s="169"/>
      <c r="S187" s="169"/>
      <c r="T187" s="151" t="str">
        <f t="shared" si="79"/>
        <v>---</v>
      </c>
      <c r="U187" s="331" t="e">
        <f>VLOOKUP(TEXT(T187,"@"),'Mahlzeit-Übernachtung'!A$30:G$111,7,FALSE)</f>
        <v>#N/A</v>
      </c>
      <c r="V187" s="151" t="str">
        <f t="shared" si="76"/>
        <v/>
      </c>
      <c r="W187" s="220" t="str">
        <f>IFERROR(V187*Intern!H$2,"")</f>
        <v/>
      </c>
      <c r="X187" s="167"/>
      <c r="Y187" s="170"/>
      <c r="Z187" s="164"/>
      <c r="AA187" s="151" t="str">
        <f>IFERROR(VLOOKUP(X187,Mobilität!A:I,7,FALSE),"")</f>
        <v/>
      </c>
      <c r="AB187" s="151" t="str">
        <f t="shared" si="77"/>
        <v/>
      </c>
      <c r="AC187" s="220" t="str">
        <f>IFERROR(AB187*Intern!H$2,"")</f>
        <v/>
      </c>
      <c r="AD187" s="167"/>
      <c r="AE187" s="170"/>
      <c r="AF187" s="164"/>
      <c r="AG187" s="151" t="str">
        <f>IFERROR(VLOOKUP(AD187,Mobilität!A:I,7,FALSE),"")</f>
        <v/>
      </c>
      <c r="AH187" s="151" t="str">
        <f t="shared" si="60"/>
        <v/>
      </c>
      <c r="AI187" s="220" t="str">
        <f>IFERROR(AH187*Intern!H$2,"")</f>
        <v/>
      </c>
      <c r="AJ187" s="171"/>
      <c r="AK187" s="219">
        <f t="shared" si="61"/>
        <v>0</v>
      </c>
      <c r="AL187" s="206"/>
      <c r="AM187" s="151" t="str">
        <f>IFERROR(VLOOKUP(AJ187,Mobilität!A:I,7,FALSE),"")</f>
        <v/>
      </c>
      <c r="AN187" s="151" t="str">
        <f t="shared" si="62"/>
        <v/>
      </c>
      <c r="AO187" s="154" t="str">
        <f>IFERROR(AN187*Intern!H$2,"")</f>
        <v/>
      </c>
      <c r="AP187" s="171"/>
      <c r="AQ187" s="151">
        <f t="shared" si="63"/>
        <v>0</v>
      </c>
      <c r="AR187" s="209"/>
      <c r="AS187" s="151" t="str">
        <f>IFERROR(VLOOKUP(AP187,Mobilität!A:I,7,FALSE),"")</f>
        <v/>
      </c>
      <c r="AT187" s="151" t="str">
        <f t="shared" si="78"/>
        <v/>
      </c>
      <c r="AU187" s="154" t="str">
        <f>IFERROR(AT187*Intern!H$2,"")</f>
        <v/>
      </c>
      <c r="AV187" s="171"/>
      <c r="AW187" s="151">
        <f t="shared" si="64"/>
        <v>0</v>
      </c>
      <c r="AX187" s="206"/>
      <c r="AY187" s="151" t="str">
        <f>IFERROR(VLOOKUP(AV187,Mobilität!A:O,7,FALSE),"")</f>
        <v/>
      </c>
      <c r="AZ187" s="151" t="str">
        <f t="shared" si="65"/>
        <v/>
      </c>
      <c r="BA187" s="220" t="str">
        <f>IFERROR(AZ187*Intern!H$2,"")</f>
        <v/>
      </c>
      <c r="BB187" s="338"/>
      <c r="BC187" s="339"/>
      <c r="BD187" s="340"/>
      <c r="BE187" s="222">
        <f t="shared" si="66"/>
        <v>0</v>
      </c>
      <c r="BF187" s="223">
        <f>IFERROR(BE187*Intern!H$2,"")</f>
        <v>0</v>
      </c>
      <c r="BG187" s="210">
        <f t="shared" si="67"/>
        <v>0</v>
      </c>
      <c r="BH187" s="226">
        <f t="shared" si="68"/>
        <v>0</v>
      </c>
      <c r="BI187" s="363"/>
      <c r="BJ187" s="210" t="e">
        <f t="shared" si="69"/>
        <v>#DIV/0!</v>
      </c>
      <c r="BK187" s="227" t="e">
        <f t="shared" si="70"/>
        <v>#DIV/0!</v>
      </c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</row>
    <row r="188" spans="1:128" s="153" customFormat="1">
      <c r="A188" s="164"/>
      <c r="B188" s="165"/>
      <c r="C188" s="165"/>
      <c r="D188" s="149" t="str">
        <f t="shared" si="71"/>
        <v/>
      </c>
      <c r="E188" s="166"/>
      <c r="F188" s="167"/>
      <c r="G188" s="334" t="str">
        <f t="shared" si="72"/>
        <v/>
      </c>
      <c r="H188" s="150" t="str">
        <f>IFERROR(VLOOKUP(F188,'Mahlzeit-Übernachtung'!C:AA,5,FALSE),"")</f>
        <v/>
      </c>
      <c r="I188" s="150" t="str">
        <f t="shared" si="73"/>
        <v/>
      </c>
      <c r="J188" s="221" t="str">
        <f>IFERROR(I188*Intern!H$2,"")</f>
        <v/>
      </c>
      <c r="K188" s="167"/>
      <c r="L188" s="331" t="str">
        <f t="shared" si="74"/>
        <v/>
      </c>
      <c r="M188" s="150" t="str">
        <f>IFERROR(VLOOKUP(K188,'Mahlzeit-Übernachtung'!C:AA,5,FALSE),"")</f>
        <v/>
      </c>
      <c r="N188" s="151" t="str">
        <f t="shared" si="75"/>
        <v/>
      </c>
      <c r="O188" s="221" t="str">
        <f>IFERROR(N188*Intern!H$2,"")</f>
        <v/>
      </c>
      <c r="P188" s="168"/>
      <c r="Q188" s="169"/>
      <c r="R188" s="169"/>
      <c r="S188" s="169"/>
      <c r="T188" s="151" t="str">
        <f t="shared" si="79"/>
        <v>---</v>
      </c>
      <c r="U188" s="331" t="e">
        <f>VLOOKUP(TEXT(T188,"@"),'Mahlzeit-Übernachtung'!A$30:G$111,7,FALSE)</f>
        <v>#N/A</v>
      </c>
      <c r="V188" s="151" t="str">
        <f t="shared" si="76"/>
        <v/>
      </c>
      <c r="W188" s="220" t="str">
        <f>IFERROR(V188*Intern!H$2,"")</f>
        <v/>
      </c>
      <c r="X188" s="167"/>
      <c r="Y188" s="170"/>
      <c r="Z188" s="164"/>
      <c r="AA188" s="151" t="str">
        <f>IFERROR(VLOOKUP(X188,Mobilität!A:I,7,FALSE),"")</f>
        <v/>
      </c>
      <c r="AB188" s="151" t="str">
        <f t="shared" si="77"/>
        <v/>
      </c>
      <c r="AC188" s="220" t="str">
        <f>IFERROR(AB188*Intern!H$2,"")</f>
        <v/>
      </c>
      <c r="AD188" s="167"/>
      <c r="AE188" s="170"/>
      <c r="AF188" s="164"/>
      <c r="AG188" s="151" t="str">
        <f>IFERROR(VLOOKUP(AD188,Mobilität!A:I,7,FALSE),"")</f>
        <v/>
      </c>
      <c r="AH188" s="151" t="str">
        <f t="shared" si="60"/>
        <v/>
      </c>
      <c r="AI188" s="220" t="str">
        <f>IFERROR(AH188*Intern!H$2,"")</f>
        <v/>
      </c>
      <c r="AJ188" s="171"/>
      <c r="AK188" s="219">
        <f t="shared" si="61"/>
        <v>0</v>
      </c>
      <c r="AL188" s="206"/>
      <c r="AM188" s="151" t="str">
        <f>IFERROR(VLOOKUP(AJ188,Mobilität!A:I,7,FALSE),"")</f>
        <v/>
      </c>
      <c r="AN188" s="151" t="str">
        <f t="shared" si="62"/>
        <v/>
      </c>
      <c r="AO188" s="154" t="str">
        <f>IFERROR(AN188*Intern!H$2,"")</f>
        <v/>
      </c>
      <c r="AP188" s="171"/>
      <c r="AQ188" s="151">
        <f t="shared" si="63"/>
        <v>0</v>
      </c>
      <c r="AR188" s="209"/>
      <c r="AS188" s="151" t="str">
        <f>IFERROR(VLOOKUP(AP188,Mobilität!A:I,7,FALSE),"")</f>
        <v/>
      </c>
      <c r="AT188" s="151" t="str">
        <f t="shared" si="78"/>
        <v/>
      </c>
      <c r="AU188" s="154" t="str">
        <f>IFERROR(AT188*Intern!H$2,"")</f>
        <v/>
      </c>
      <c r="AV188" s="171"/>
      <c r="AW188" s="151">
        <f t="shared" si="64"/>
        <v>0</v>
      </c>
      <c r="AX188" s="206"/>
      <c r="AY188" s="151" t="str">
        <f>IFERROR(VLOOKUP(AV188,Mobilität!A:O,7,FALSE),"")</f>
        <v/>
      </c>
      <c r="AZ188" s="151" t="str">
        <f t="shared" si="65"/>
        <v/>
      </c>
      <c r="BA188" s="220" t="str">
        <f>IFERROR(AZ188*Intern!H$2,"")</f>
        <v/>
      </c>
      <c r="BB188" s="338"/>
      <c r="BC188" s="339"/>
      <c r="BD188" s="340"/>
      <c r="BE188" s="222">
        <f t="shared" si="66"/>
        <v>0</v>
      </c>
      <c r="BF188" s="223">
        <f>IFERROR(BE188*Intern!H$2,"")</f>
        <v>0</v>
      </c>
      <c r="BG188" s="210">
        <f t="shared" si="67"/>
        <v>0</v>
      </c>
      <c r="BH188" s="226">
        <f t="shared" si="68"/>
        <v>0</v>
      </c>
      <c r="BI188" s="363"/>
      <c r="BJ188" s="210" t="e">
        <f t="shared" si="69"/>
        <v>#DIV/0!</v>
      </c>
      <c r="BK188" s="227" t="e">
        <f t="shared" si="70"/>
        <v>#DIV/0!</v>
      </c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</row>
    <row r="189" spans="1:128" s="153" customFormat="1">
      <c r="A189" s="164"/>
      <c r="B189" s="165"/>
      <c r="C189" s="165"/>
      <c r="D189" s="149" t="str">
        <f t="shared" si="71"/>
        <v/>
      </c>
      <c r="E189" s="166"/>
      <c r="F189" s="167"/>
      <c r="G189" s="334" t="str">
        <f t="shared" si="72"/>
        <v/>
      </c>
      <c r="H189" s="150" t="str">
        <f>IFERROR(VLOOKUP(F189,'Mahlzeit-Übernachtung'!C:AA,5,FALSE),"")</f>
        <v/>
      </c>
      <c r="I189" s="150" t="str">
        <f t="shared" si="73"/>
        <v/>
      </c>
      <c r="J189" s="221" t="str">
        <f>IFERROR(I189*Intern!H$2,"")</f>
        <v/>
      </c>
      <c r="K189" s="167"/>
      <c r="L189" s="331" t="str">
        <f t="shared" si="74"/>
        <v/>
      </c>
      <c r="M189" s="150" t="str">
        <f>IFERROR(VLOOKUP(K189,'Mahlzeit-Übernachtung'!C:AA,5,FALSE),"")</f>
        <v/>
      </c>
      <c r="N189" s="151" t="str">
        <f t="shared" si="75"/>
        <v/>
      </c>
      <c r="O189" s="221" t="str">
        <f>IFERROR(N189*Intern!H$2,"")</f>
        <v/>
      </c>
      <c r="P189" s="168"/>
      <c r="Q189" s="169"/>
      <c r="R189" s="169"/>
      <c r="S189" s="169"/>
      <c r="T189" s="151" t="str">
        <f t="shared" si="79"/>
        <v>---</v>
      </c>
      <c r="U189" s="331" t="e">
        <f>VLOOKUP(TEXT(T189,"@"),'Mahlzeit-Übernachtung'!A$30:G$111,7,FALSE)</f>
        <v>#N/A</v>
      </c>
      <c r="V189" s="151" t="str">
        <f t="shared" si="76"/>
        <v/>
      </c>
      <c r="W189" s="220" t="str">
        <f>IFERROR(V189*Intern!H$2,"")</f>
        <v/>
      </c>
      <c r="X189" s="167"/>
      <c r="Y189" s="170"/>
      <c r="Z189" s="164"/>
      <c r="AA189" s="151" t="str">
        <f>IFERROR(VLOOKUP(X189,Mobilität!A:I,7,FALSE),"")</f>
        <v/>
      </c>
      <c r="AB189" s="151" t="str">
        <f t="shared" si="77"/>
        <v/>
      </c>
      <c r="AC189" s="220" t="str">
        <f>IFERROR(AB189*Intern!H$2,"")</f>
        <v/>
      </c>
      <c r="AD189" s="167"/>
      <c r="AE189" s="170"/>
      <c r="AF189" s="164"/>
      <c r="AG189" s="151" t="str">
        <f>IFERROR(VLOOKUP(AD189,Mobilität!A:I,7,FALSE),"")</f>
        <v/>
      </c>
      <c r="AH189" s="151" t="str">
        <f t="shared" si="60"/>
        <v/>
      </c>
      <c r="AI189" s="220" t="str">
        <f>IFERROR(AH189*Intern!H$2,"")</f>
        <v/>
      </c>
      <c r="AJ189" s="171"/>
      <c r="AK189" s="219">
        <f t="shared" si="61"/>
        <v>0</v>
      </c>
      <c r="AL189" s="206"/>
      <c r="AM189" s="151" t="str">
        <f>IFERROR(VLOOKUP(AJ189,Mobilität!A:I,7,FALSE),"")</f>
        <v/>
      </c>
      <c r="AN189" s="151" t="str">
        <f t="shared" si="62"/>
        <v/>
      </c>
      <c r="AO189" s="154" t="str">
        <f>IFERROR(AN189*Intern!H$2,"")</f>
        <v/>
      </c>
      <c r="AP189" s="171"/>
      <c r="AQ189" s="151">
        <f t="shared" si="63"/>
        <v>0</v>
      </c>
      <c r="AR189" s="209"/>
      <c r="AS189" s="151" t="str">
        <f>IFERROR(VLOOKUP(AP189,Mobilität!A:I,7,FALSE),"")</f>
        <v/>
      </c>
      <c r="AT189" s="151" t="str">
        <f t="shared" si="78"/>
        <v/>
      </c>
      <c r="AU189" s="154" t="str">
        <f>IFERROR(AT189*Intern!H$2,"")</f>
        <v/>
      </c>
      <c r="AV189" s="171"/>
      <c r="AW189" s="151">
        <f t="shared" si="64"/>
        <v>0</v>
      </c>
      <c r="AX189" s="206"/>
      <c r="AY189" s="151" t="str">
        <f>IFERROR(VLOOKUP(AV189,Mobilität!A:O,7,FALSE),"")</f>
        <v/>
      </c>
      <c r="AZ189" s="151" t="str">
        <f t="shared" si="65"/>
        <v/>
      </c>
      <c r="BA189" s="220" t="str">
        <f>IFERROR(AZ189*Intern!H$2,"")</f>
        <v/>
      </c>
      <c r="BB189" s="338"/>
      <c r="BC189" s="339"/>
      <c r="BD189" s="340"/>
      <c r="BE189" s="222">
        <f t="shared" si="66"/>
        <v>0</v>
      </c>
      <c r="BF189" s="223">
        <f>IFERROR(BE189*Intern!H$2,"")</f>
        <v>0</v>
      </c>
      <c r="BG189" s="210">
        <f t="shared" si="67"/>
        <v>0</v>
      </c>
      <c r="BH189" s="226">
        <f t="shared" si="68"/>
        <v>0</v>
      </c>
      <c r="BI189" s="363"/>
      <c r="BJ189" s="210" t="e">
        <f t="shared" si="69"/>
        <v>#DIV/0!</v>
      </c>
      <c r="BK189" s="227" t="e">
        <f t="shared" si="70"/>
        <v>#DIV/0!</v>
      </c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</row>
    <row r="190" spans="1:128" s="153" customFormat="1">
      <c r="A190" s="164"/>
      <c r="B190" s="165"/>
      <c r="C190" s="165"/>
      <c r="D190" s="149" t="str">
        <f t="shared" si="71"/>
        <v/>
      </c>
      <c r="E190" s="166"/>
      <c r="F190" s="167"/>
      <c r="G190" s="334" t="str">
        <f t="shared" si="72"/>
        <v/>
      </c>
      <c r="H190" s="150" t="str">
        <f>IFERROR(VLOOKUP(F190,'Mahlzeit-Übernachtung'!C:AA,5,FALSE),"")</f>
        <v/>
      </c>
      <c r="I190" s="150" t="str">
        <f t="shared" si="73"/>
        <v/>
      </c>
      <c r="J190" s="221" t="str">
        <f>IFERROR(I190*Intern!H$2,"")</f>
        <v/>
      </c>
      <c r="K190" s="167"/>
      <c r="L190" s="331" t="str">
        <f t="shared" si="74"/>
        <v/>
      </c>
      <c r="M190" s="150" t="str">
        <f>IFERROR(VLOOKUP(K190,'Mahlzeit-Übernachtung'!C:AA,5,FALSE),"")</f>
        <v/>
      </c>
      <c r="N190" s="151" t="str">
        <f t="shared" si="75"/>
        <v/>
      </c>
      <c r="O190" s="221" t="str">
        <f>IFERROR(N190*Intern!H$2,"")</f>
        <v/>
      </c>
      <c r="P190" s="168"/>
      <c r="Q190" s="169"/>
      <c r="R190" s="169"/>
      <c r="S190" s="169"/>
      <c r="T190" s="151" t="str">
        <f t="shared" si="79"/>
        <v>---</v>
      </c>
      <c r="U190" s="331" t="e">
        <f>VLOOKUP(TEXT(T190,"@"),'Mahlzeit-Übernachtung'!A$30:G$111,7,FALSE)</f>
        <v>#N/A</v>
      </c>
      <c r="V190" s="151" t="str">
        <f t="shared" si="76"/>
        <v/>
      </c>
      <c r="W190" s="220" t="str">
        <f>IFERROR(V190*Intern!H$2,"")</f>
        <v/>
      </c>
      <c r="X190" s="167"/>
      <c r="Y190" s="170"/>
      <c r="Z190" s="164"/>
      <c r="AA190" s="151" t="str">
        <f>IFERROR(VLOOKUP(X190,Mobilität!A:I,7,FALSE),"")</f>
        <v/>
      </c>
      <c r="AB190" s="151" t="str">
        <f t="shared" si="77"/>
        <v/>
      </c>
      <c r="AC190" s="220" t="str">
        <f>IFERROR(AB190*Intern!H$2,"")</f>
        <v/>
      </c>
      <c r="AD190" s="167"/>
      <c r="AE190" s="170"/>
      <c r="AF190" s="164"/>
      <c r="AG190" s="151" t="str">
        <f>IFERROR(VLOOKUP(AD190,Mobilität!A:I,7,FALSE),"")</f>
        <v/>
      </c>
      <c r="AH190" s="151" t="str">
        <f t="shared" si="60"/>
        <v/>
      </c>
      <c r="AI190" s="220" t="str">
        <f>IFERROR(AH190*Intern!H$2,"")</f>
        <v/>
      </c>
      <c r="AJ190" s="171"/>
      <c r="AK190" s="219">
        <f t="shared" si="61"/>
        <v>0</v>
      </c>
      <c r="AL190" s="206"/>
      <c r="AM190" s="151" t="str">
        <f>IFERROR(VLOOKUP(AJ190,Mobilität!A:I,7,FALSE),"")</f>
        <v/>
      </c>
      <c r="AN190" s="151" t="str">
        <f t="shared" si="62"/>
        <v/>
      </c>
      <c r="AO190" s="154" t="str">
        <f>IFERROR(AN190*Intern!H$2,"")</f>
        <v/>
      </c>
      <c r="AP190" s="171"/>
      <c r="AQ190" s="151">
        <f t="shared" si="63"/>
        <v>0</v>
      </c>
      <c r="AR190" s="209"/>
      <c r="AS190" s="151" t="str">
        <f>IFERROR(VLOOKUP(AP190,Mobilität!A:I,7,FALSE),"")</f>
        <v/>
      </c>
      <c r="AT190" s="151" t="str">
        <f t="shared" si="78"/>
        <v/>
      </c>
      <c r="AU190" s="154" t="str">
        <f>IFERROR(AT190*Intern!H$2,"")</f>
        <v/>
      </c>
      <c r="AV190" s="171"/>
      <c r="AW190" s="151">
        <f t="shared" si="64"/>
        <v>0</v>
      </c>
      <c r="AX190" s="206"/>
      <c r="AY190" s="151" t="str">
        <f>IFERROR(VLOOKUP(AV190,Mobilität!A:O,7,FALSE),"")</f>
        <v/>
      </c>
      <c r="AZ190" s="151" t="str">
        <f t="shared" si="65"/>
        <v/>
      </c>
      <c r="BA190" s="220" t="str">
        <f>IFERROR(AZ190*Intern!H$2,"")</f>
        <v/>
      </c>
      <c r="BB190" s="338"/>
      <c r="BC190" s="339"/>
      <c r="BD190" s="340"/>
      <c r="BE190" s="222">
        <f t="shared" si="66"/>
        <v>0</v>
      </c>
      <c r="BF190" s="223">
        <f>IFERROR(BE190*Intern!H$2,"")</f>
        <v>0</v>
      </c>
      <c r="BG190" s="210">
        <f t="shared" si="67"/>
        <v>0</v>
      </c>
      <c r="BH190" s="226">
        <f t="shared" si="68"/>
        <v>0</v>
      </c>
      <c r="BI190" s="363"/>
      <c r="BJ190" s="210" t="e">
        <f t="shared" si="69"/>
        <v>#DIV/0!</v>
      </c>
      <c r="BK190" s="227" t="e">
        <f t="shared" si="70"/>
        <v>#DIV/0!</v>
      </c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</row>
    <row r="191" spans="1:128" s="153" customFormat="1">
      <c r="A191" s="164"/>
      <c r="B191" s="165"/>
      <c r="C191" s="165"/>
      <c r="D191" s="149" t="str">
        <f t="shared" si="71"/>
        <v/>
      </c>
      <c r="E191" s="166"/>
      <c r="F191" s="167"/>
      <c r="G191" s="334" t="str">
        <f t="shared" si="72"/>
        <v/>
      </c>
      <c r="H191" s="150" t="str">
        <f>IFERROR(VLOOKUP(F191,'Mahlzeit-Übernachtung'!C:AA,5,FALSE),"")</f>
        <v/>
      </c>
      <c r="I191" s="150" t="str">
        <f t="shared" si="73"/>
        <v/>
      </c>
      <c r="J191" s="221" t="str">
        <f>IFERROR(I191*Intern!H$2,"")</f>
        <v/>
      </c>
      <c r="K191" s="167"/>
      <c r="L191" s="331" t="str">
        <f t="shared" si="74"/>
        <v/>
      </c>
      <c r="M191" s="150" t="str">
        <f>IFERROR(VLOOKUP(K191,'Mahlzeit-Übernachtung'!C:AA,5,FALSE),"")</f>
        <v/>
      </c>
      <c r="N191" s="151" t="str">
        <f t="shared" si="75"/>
        <v/>
      </c>
      <c r="O191" s="221" t="str">
        <f>IFERROR(N191*Intern!H$2,"")</f>
        <v/>
      </c>
      <c r="P191" s="168"/>
      <c r="Q191" s="169"/>
      <c r="R191" s="169"/>
      <c r="S191" s="169"/>
      <c r="T191" s="151" t="str">
        <f t="shared" si="79"/>
        <v>---</v>
      </c>
      <c r="U191" s="331" t="e">
        <f>VLOOKUP(TEXT(T191,"@"),'Mahlzeit-Übernachtung'!A$30:G$111,7,FALSE)</f>
        <v>#N/A</v>
      </c>
      <c r="V191" s="151" t="str">
        <f t="shared" si="76"/>
        <v/>
      </c>
      <c r="W191" s="220" t="str">
        <f>IFERROR(V191*Intern!H$2,"")</f>
        <v/>
      </c>
      <c r="X191" s="167"/>
      <c r="Y191" s="170"/>
      <c r="Z191" s="164"/>
      <c r="AA191" s="151" t="str">
        <f>IFERROR(VLOOKUP(X191,Mobilität!A:I,7,FALSE),"")</f>
        <v/>
      </c>
      <c r="AB191" s="151" t="str">
        <f t="shared" si="77"/>
        <v/>
      </c>
      <c r="AC191" s="220" t="str">
        <f>IFERROR(AB191*Intern!H$2,"")</f>
        <v/>
      </c>
      <c r="AD191" s="167"/>
      <c r="AE191" s="170"/>
      <c r="AF191" s="164"/>
      <c r="AG191" s="151" t="str">
        <f>IFERROR(VLOOKUP(AD191,Mobilität!A:I,7,FALSE),"")</f>
        <v/>
      </c>
      <c r="AH191" s="151" t="str">
        <f t="shared" si="60"/>
        <v/>
      </c>
      <c r="AI191" s="220" t="str">
        <f>IFERROR(AH191*Intern!H$2,"")</f>
        <v/>
      </c>
      <c r="AJ191" s="171"/>
      <c r="AK191" s="219">
        <f t="shared" si="61"/>
        <v>0</v>
      </c>
      <c r="AL191" s="206"/>
      <c r="AM191" s="151" t="str">
        <f>IFERROR(VLOOKUP(AJ191,Mobilität!A:I,7,FALSE),"")</f>
        <v/>
      </c>
      <c r="AN191" s="151" t="str">
        <f t="shared" si="62"/>
        <v/>
      </c>
      <c r="AO191" s="154" t="str">
        <f>IFERROR(AN191*Intern!H$2,"")</f>
        <v/>
      </c>
      <c r="AP191" s="171"/>
      <c r="AQ191" s="151">
        <f t="shared" si="63"/>
        <v>0</v>
      </c>
      <c r="AR191" s="209"/>
      <c r="AS191" s="151" t="str">
        <f>IFERROR(VLOOKUP(AP191,Mobilität!A:I,7,FALSE),"")</f>
        <v/>
      </c>
      <c r="AT191" s="151" t="str">
        <f t="shared" si="78"/>
        <v/>
      </c>
      <c r="AU191" s="154" t="str">
        <f>IFERROR(AT191*Intern!H$2,"")</f>
        <v/>
      </c>
      <c r="AV191" s="171"/>
      <c r="AW191" s="151">
        <f t="shared" si="64"/>
        <v>0</v>
      </c>
      <c r="AX191" s="206"/>
      <c r="AY191" s="151" t="str">
        <f>IFERROR(VLOOKUP(AV191,Mobilität!A:O,7,FALSE),"")</f>
        <v/>
      </c>
      <c r="AZ191" s="151" t="str">
        <f t="shared" si="65"/>
        <v/>
      </c>
      <c r="BA191" s="220" t="str">
        <f>IFERROR(AZ191*Intern!H$2,"")</f>
        <v/>
      </c>
      <c r="BB191" s="338"/>
      <c r="BC191" s="339"/>
      <c r="BD191" s="340"/>
      <c r="BE191" s="222">
        <f t="shared" si="66"/>
        <v>0</v>
      </c>
      <c r="BF191" s="223">
        <f>IFERROR(BE191*Intern!H$2,"")</f>
        <v>0</v>
      </c>
      <c r="BG191" s="210">
        <f t="shared" si="67"/>
        <v>0</v>
      </c>
      <c r="BH191" s="226">
        <f t="shared" si="68"/>
        <v>0</v>
      </c>
      <c r="BI191" s="363"/>
      <c r="BJ191" s="210" t="e">
        <f t="shared" si="69"/>
        <v>#DIV/0!</v>
      </c>
      <c r="BK191" s="227" t="e">
        <f t="shared" si="70"/>
        <v>#DIV/0!</v>
      </c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</row>
    <row r="192" spans="1:128" s="153" customFormat="1">
      <c r="A192" s="164"/>
      <c r="B192" s="165"/>
      <c r="C192" s="165"/>
      <c r="D192" s="149" t="str">
        <f t="shared" si="71"/>
        <v/>
      </c>
      <c r="E192" s="166"/>
      <c r="F192" s="167"/>
      <c r="G192" s="334" t="str">
        <f t="shared" si="72"/>
        <v/>
      </c>
      <c r="H192" s="150" t="str">
        <f>IFERROR(VLOOKUP(F192,'Mahlzeit-Übernachtung'!C:AA,5,FALSE),"")</f>
        <v/>
      </c>
      <c r="I192" s="150" t="str">
        <f t="shared" si="73"/>
        <v/>
      </c>
      <c r="J192" s="221" t="str">
        <f>IFERROR(I192*Intern!H$2,"")</f>
        <v/>
      </c>
      <c r="K192" s="167"/>
      <c r="L192" s="331" t="str">
        <f t="shared" si="74"/>
        <v/>
      </c>
      <c r="M192" s="150" t="str">
        <f>IFERROR(VLOOKUP(K192,'Mahlzeit-Übernachtung'!C:AA,5,FALSE),"")</f>
        <v/>
      </c>
      <c r="N192" s="151" t="str">
        <f t="shared" si="75"/>
        <v/>
      </c>
      <c r="O192" s="221" t="str">
        <f>IFERROR(N192*Intern!H$2,"")</f>
        <v/>
      </c>
      <c r="P192" s="168"/>
      <c r="Q192" s="169"/>
      <c r="R192" s="169"/>
      <c r="S192" s="169"/>
      <c r="T192" s="151" t="str">
        <f t="shared" si="79"/>
        <v>---</v>
      </c>
      <c r="U192" s="331" t="e">
        <f>VLOOKUP(TEXT(T192,"@"),'Mahlzeit-Übernachtung'!A$30:G$111,7,FALSE)</f>
        <v>#N/A</v>
      </c>
      <c r="V192" s="151" t="str">
        <f t="shared" si="76"/>
        <v/>
      </c>
      <c r="W192" s="220" t="str">
        <f>IFERROR(V192*Intern!H$2,"")</f>
        <v/>
      </c>
      <c r="X192" s="167"/>
      <c r="Y192" s="170"/>
      <c r="Z192" s="164"/>
      <c r="AA192" s="151" t="str">
        <f>IFERROR(VLOOKUP(X192,Mobilität!A:I,7,FALSE),"")</f>
        <v/>
      </c>
      <c r="AB192" s="151" t="str">
        <f t="shared" si="77"/>
        <v/>
      </c>
      <c r="AC192" s="220" t="str">
        <f>IFERROR(AB192*Intern!H$2,"")</f>
        <v/>
      </c>
      <c r="AD192" s="167"/>
      <c r="AE192" s="170"/>
      <c r="AF192" s="164"/>
      <c r="AG192" s="151" t="str">
        <f>IFERROR(VLOOKUP(AD192,Mobilität!A:I,7,FALSE),"")</f>
        <v/>
      </c>
      <c r="AH192" s="151" t="str">
        <f t="shared" si="60"/>
        <v/>
      </c>
      <c r="AI192" s="220" t="str">
        <f>IFERROR(AH192*Intern!H$2,"")</f>
        <v/>
      </c>
      <c r="AJ192" s="171"/>
      <c r="AK192" s="219">
        <f t="shared" si="61"/>
        <v>0</v>
      </c>
      <c r="AL192" s="206"/>
      <c r="AM192" s="151" t="str">
        <f>IFERROR(VLOOKUP(AJ192,Mobilität!A:I,7,FALSE),"")</f>
        <v/>
      </c>
      <c r="AN192" s="151" t="str">
        <f t="shared" si="62"/>
        <v/>
      </c>
      <c r="AO192" s="154" t="str">
        <f>IFERROR(AN192*Intern!H$2,"")</f>
        <v/>
      </c>
      <c r="AP192" s="171"/>
      <c r="AQ192" s="151">
        <f t="shared" si="63"/>
        <v>0</v>
      </c>
      <c r="AR192" s="209"/>
      <c r="AS192" s="151" t="str">
        <f>IFERROR(VLOOKUP(AP192,Mobilität!A:I,7,FALSE),"")</f>
        <v/>
      </c>
      <c r="AT192" s="151" t="str">
        <f t="shared" si="78"/>
        <v/>
      </c>
      <c r="AU192" s="154" t="str">
        <f>IFERROR(AT192*Intern!H$2,"")</f>
        <v/>
      </c>
      <c r="AV192" s="171"/>
      <c r="AW192" s="151">
        <f t="shared" si="64"/>
        <v>0</v>
      </c>
      <c r="AX192" s="206"/>
      <c r="AY192" s="151" t="str">
        <f>IFERROR(VLOOKUP(AV192,Mobilität!A:O,7,FALSE),"")</f>
        <v/>
      </c>
      <c r="AZ192" s="151" t="str">
        <f t="shared" si="65"/>
        <v/>
      </c>
      <c r="BA192" s="220" t="str">
        <f>IFERROR(AZ192*Intern!H$2,"")</f>
        <v/>
      </c>
      <c r="BB192" s="338"/>
      <c r="BC192" s="339"/>
      <c r="BD192" s="340"/>
      <c r="BE192" s="222">
        <f t="shared" si="66"/>
        <v>0</v>
      </c>
      <c r="BF192" s="223">
        <f>IFERROR(BE192*Intern!H$2,"")</f>
        <v>0</v>
      </c>
      <c r="BG192" s="210">
        <f t="shared" si="67"/>
        <v>0</v>
      </c>
      <c r="BH192" s="226">
        <f t="shared" si="68"/>
        <v>0</v>
      </c>
      <c r="BI192" s="363"/>
      <c r="BJ192" s="210" t="e">
        <f t="shared" si="69"/>
        <v>#DIV/0!</v>
      </c>
      <c r="BK192" s="227" t="e">
        <f t="shared" si="70"/>
        <v>#DIV/0!</v>
      </c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</row>
    <row r="193" spans="1:128" s="153" customFormat="1">
      <c r="A193" s="164"/>
      <c r="B193" s="165"/>
      <c r="C193" s="165"/>
      <c r="D193" s="149" t="str">
        <f t="shared" si="71"/>
        <v/>
      </c>
      <c r="E193" s="166"/>
      <c r="F193" s="167"/>
      <c r="G193" s="334" t="str">
        <f t="shared" si="72"/>
        <v/>
      </c>
      <c r="H193" s="150" t="str">
        <f>IFERROR(VLOOKUP(F193,'Mahlzeit-Übernachtung'!C:AA,5,FALSE),"")</f>
        <v/>
      </c>
      <c r="I193" s="150" t="str">
        <f t="shared" si="73"/>
        <v/>
      </c>
      <c r="J193" s="221" t="str">
        <f>IFERROR(I193*Intern!H$2,"")</f>
        <v/>
      </c>
      <c r="K193" s="167"/>
      <c r="L193" s="331" t="str">
        <f t="shared" si="74"/>
        <v/>
      </c>
      <c r="M193" s="150" t="str">
        <f>IFERROR(VLOOKUP(K193,'Mahlzeit-Übernachtung'!C:AA,5,FALSE),"")</f>
        <v/>
      </c>
      <c r="N193" s="151" t="str">
        <f t="shared" si="75"/>
        <v/>
      </c>
      <c r="O193" s="221" t="str">
        <f>IFERROR(N193*Intern!H$2,"")</f>
        <v/>
      </c>
      <c r="P193" s="168"/>
      <c r="Q193" s="169"/>
      <c r="R193" s="169"/>
      <c r="S193" s="169"/>
      <c r="T193" s="151" t="str">
        <f t="shared" si="79"/>
        <v>---</v>
      </c>
      <c r="U193" s="331" t="e">
        <f>VLOOKUP(TEXT(T193,"@"),'Mahlzeit-Übernachtung'!A$30:G$111,7,FALSE)</f>
        <v>#N/A</v>
      </c>
      <c r="V193" s="151" t="str">
        <f t="shared" si="76"/>
        <v/>
      </c>
      <c r="W193" s="220" t="str">
        <f>IFERROR(V193*Intern!H$2,"")</f>
        <v/>
      </c>
      <c r="X193" s="167"/>
      <c r="Y193" s="170"/>
      <c r="Z193" s="164"/>
      <c r="AA193" s="151" t="str">
        <f>IFERROR(VLOOKUP(X193,Mobilität!A:I,7,FALSE),"")</f>
        <v/>
      </c>
      <c r="AB193" s="151" t="str">
        <f t="shared" si="77"/>
        <v/>
      </c>
      <c r="AC193" s="220" t="str">
        <f>IFERROR(AB193*Intern!H$2,"")</f>
        <v/>
      </c>
      <c r="AD193" s="167"/>
      <c r="AE193" s="170"/>
      <c r="AF193" s="164"/>
      <c r="AG193" s="151" t="str">
        <f>IFERROR(VLOOKUP(AD193,Mobilität!A:I,7,FALSE),"")</f>
        <v/>
      </c>
      <c r="AH193" s="151" t="str">
        <f t="shared" si="60"/>
        <v/>
      </c>
      <c r="AI193" s="220" t="str">
        <f>IFERROR(AH193*Intern!H$2,"")</f>
        <v/>
      </c>
      <c r="AJ193" s="171"/>
      <c r="AK193" s="219">
        <f t="shared" si="61"/>
        <v>0</v>
      </c>
      <c r="AL193" s="206"/>
      <c r="AM193" s="151" t="str">
        <f>IFERROR(VLOOKUP(AJ193,Mobilität!A:I,7,FALSE),"")</f>
        <v/>
      </c>
      <c r="AN193" s="151" t="str">
        <f t="shared" si="62"/>
        <v/>
      </c>
      <c r="AO193" s="154" t="str">
        <f>IFERROR(AN193*Intern!H$2,"")</f>
        <v/>
      </c>
      <c r="AP193" s="171"/>
      <c r="AQ193" s="151">
        <f t="shared" si="63"/>
        <v>0</v>
      </c>
      <c r="AR193" s="209"/>
      <c r="AS193" s="151" t="str">
        <f>IFERROR(VLOOKUP(AP193,Mobilität!A:I,7,FALSE),"")</f>
        <v/>
      </c>
      <c r="AT193" s="151" t="str">
        <f t="shared" si="78"/>
        <v/>
      </c>
      <c r="AU193" s="154" t="str">
        <f>IFERROR(AT193*Intern!H$2,"")</f>
        <v/>
      </c>
      <c r="AV193" s="171"/>
      <c r="AW193" s="151">
        <f t="shared" si="64"/>
        <v>0</v>
      </c>
      <c r="AX193" s="206"/>
      <c r="AY193" s="151" t="str">
        <f>IFERROR(VLOOKUP(AV193,Mobilität!A:O,7,FALSE),"")</f>
        <v/>
      </c>
      <c r="AZ193" s="151" t="str">
        <f t="shared" si="65"/>
        <v/>
      </c>
      <c r="BA193" s="220" t="str">
        <f>IFERROR(AZ193*Intern!H$2,"")</f>
        <v/>
      </c>
      <c r="BB193" s="338"/>
      <c r="BC193" s="339"/>
      <c r="BD193" s="340"/>
      <c r="BE193" s="222">
        <f t="shared" si="66"/>
        <v>0</v>
      </c>
      <c r="BF193" s="223">
        <f>IFERROR(BE193*Intern!H$2,"")</f>
        <v>0</v>
      </c>
      <c r="BG193" s="210">
        <f t="shared" si="67"/>
        <v>0</v>
      </c>
      <c r="BH193" s="226">
        <f t="shared" si="68"/>
        <v>0</v>
      </c>
      <c r="BI193" s="363"/>
      <c r="BJ193" s="210" t="e">
        <f t="shared" si="69"/>
        <v>#DIV/0!</v>
      </c>
      <c r="BK193" s="227" t="e">
        <f t="shared" si="70"/>
        <v>#DIV/0!</v>
      </c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</row>
    <row r="194" spans="1:128" s="153" customFormat="1">
      <c r="A194" s="164"/>
      <c r="B194" s="165"/>
      <c r="C194" s="165"/>
      <c r="D194" s="149" t="str">
        <f t="shared" si="71"/>
        <v/>
      </c>
      <c r="E194" s="166"/>
      <c r="F194" s="167"/>
      <c r="G194" s="334" t="str">
        <f t="shared" si="72"/>
        <v/>
      </c>
      <c r="H194" s="150" t="str">
        <f>IFERROR(VLOOKUP(F194,'Mahlzeit-Übernachtung'!C:AA,5,FALSE),"")</f>
        <v/>
      </c>
      <c r="I194" s="150" t="str">
        <f t="shared" si="73"/>
        <v/>
      </c>
      <c r="J194" s="221" t="str">
        <f>IFERROR(I194*Intern!H$2,"")</f>
        <v/>
      </c>
      <c r="K194" s="167"/>
      <c r="L194" s="331" t="str">
        <f t="shared" si="74"/>
        <v/>
      </c>
      <c r="M194" s="150" t="str">
        <f>IFERROR(VLOOKUP(K194,'Mahlzeit-Übernachtung'!C:AA,5,FALSE),"")</f>
        <v/>
      </c>
      <c r="N194" s="151" t="str">
        <f t="shared" si="75"/>
        <v/>
      </c>
      <c r="O194" s="221" t="str">
        <f>IFERROR(N194*Intern!H$2,"")</f>
        <v/>
      </c>
      <c r="P194" s="168"/>
      <c r="Q194" s="169"/>
      <c r="R194" s="169"/>
      <c r="S194" s="169"/>
      <c r="T194" s="151" t="str">
        <f t="shared" si="79"/>
        <v>---</v>
      </c>
      <c r="U194" s="331" t="e">
        <f>VLOOKUP(TEXT(T194,"@"),'Mahlzeit-Übernachtung'!A$30:G$111,7,FALSE)</f>
        <v>#N/A</v>
      </c>
      <c r="V194" s="151" t="str">
        <f t="shared" si="76"/>
        <v/>
      </c>
      <c r="W194" s="220" t="str">
        <f>IFERROR(V194*Intern!H$2,"")</f>
        <v/>
      </c>
      <c r="X194" s="167"/>
      <c r="Y194" s="170"/>
      <c r="Z194" s="164"/>
      <c r="AA194" s="151" t="str">
        <f>IFERROR(VLOOKUP(X194,Mobilität!A:I,7,FALSE),"")</f>
        <v/>
      </c>
      <c r="AB194" s="151" t="str">
        <f t="shared" si="77"/>
        <v/>
      </c>
      <c r="AC194" s="220" t="str">
        <f>IFERROR(AB194*Intern!H$2,"")</f>
        <v/>
      </c>
      <c r="AD194" s="167"/>
      <c r="AE194" s="170"/>
      <c r="AF194" s="164"/>
      <c r="AG194" s="151" t="str">
        <f>IFERROR(VLOOKUP(AD194,Mobilität!A:I,7,FALSE),"")</f>
        <v/>
      </c>
      <c r="AH194" s="151" t="str">
        <f t="shared" si="60"/>
        <v/>
      </c>
      <c r="AI194" s="220" t="str">
        <f>IFERROR(AH194*Intern!H$2,"")</f>
        <v/>
      </c>
      <c r="AJ194" s="171"/>
      <c r="AK194" s="219">
        <f t="shared" si="61"/>
        <v>0</v>
      </c>
      <c r="AL194" s="206"/>
      <c r="AM194" s="151" t="str">
        <f>IFERROR(VLOOKUP(AJ194,Mobilität!A:I,7,FALSE),"")</f>
        <v/>
      </c>
      <c r="AN194" s="151" t="str">
        <f t="shared" si="62"/>
        <v/>
      </c>
      <c r="AO194" s="154" t="str">
        <f>IFERROR(AN194*Intern!H$2,"")</f>
        <v/>
      </c>
      <c r="AP194" s="171"/>
      <c r="AQ194" s="151">
        <f t="shared" si="63"/>
        <v>0</v>
      </c>
      <c r="AR194" s="209"/>
      <c r="AS194" s="151" t="str">
        <f>IFERROR(VLOOKUP(AP194,Mobilität!A:I,7,FALSE),"")</f>
        <v/>
      </c>
      <c r="AT194" s="151" t="str">
        <f t="shared" si="78"/>
        <v/>
      </c>
      <c r="AU194" s="154" t="str">
        <f>IFERROR(AT194*Intern!H$2,"")</f>
        <v/>
      </c>
      <c r="AV194" s="171"/>
      <c r="AW194" s="151">
        <f t="shared" si="64"/>
        <v>0</v>
      </c>
      <c r="AX194" s="206"/>
      <c r="AY194" s="151" t="str">
        <f>IFERROR(VLOOKUP(AV194,Mobilität!A:O,7,FALSE),"")</f>
        <v/>
      </c>
      <c r="AZ194" s="151" t="str">
        <f t="shared" si="65"/>
        <v/>
      </c>
      <c r="BA194" s="220" t="str">
        <f>IFERROR(AZ194*Intern!H$2,"")</f>
        <v/>
      </c>
      <c r="BB194" s="338"/>
      <c r="BC194" s="339"/>
      <c r="BD194" s="340"/>
      <c r="BE194" s="222">
        <f t="shared" si="66"/>
        <v>0</v>
      </c>
      <c r="BF194" s="223">
        <f>IFERROR(BE194*Intern!H$2,"")</f>
        <v>0</v>
      </c>
      <c r="BG194" s="210">
        <f t="shared" si="67"/>
        <v>0</v>
      </c>
      <c r="BH194" s="226">
        <f t="shared" si="68"/>
        <v>0</v>
      </c>
      <c r="BI194" s="363"/>
      <c r="BJ194" s="210" t="e">
        <f t="shared" si="69"/>
        <v>#DIV/0!</v>
      </c>
      <c r="BK194" s="227" t="e">
        <f t="shared" si="70"/>
        <v>#DIV/0!</v>
      </c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</row>
    <row r="195" spans="1:128" s="153" customFormat="1">
      <c r="A195" s="164"/>
      <c r="B195" s="165"/>
      <c r="C195" s="165"/>
      <c r="D195" s="149" t="str">
        <f t="shared" si="71"/>
        <v/>
      </c>
      <c r="E195" s="166"/>
      <c r="F195" s="167"/>
      <c r="G195" s="334" t="str">
        <f t="shared" si="72"/>
        <v/>
      </c>
      <c r="H195" s="150" t="str">
        <f>IFERROR(VLOOKUP(F195,'Mahlzeit-Übernachtung'!C:AA,5,FALSE),"")</f>
        <v/>
      </c>
      <c r="I195" s="150" t="str">
        <f t="shared" si="73"/>
        <v/>
      </c>
      <c r="J195" s="221" t="str">
        <f>IFERROR(I195*Intern!H$2,"")</f>
        <v/>
      </c>
      <c r="K195" s="167"/>
      <c r="L195" s="331" t="str">
        <f t="shared" si="74"/>
        <v/>
      </c>
      <c r="M195" s="150" t="str">
        <f>IFERROR(VLOOKUP(K195,'Mahlzeit-Übernachtung'!C:AA,5,FALSE),"")</f>
        <v/>
      </c>
      <c r="N195" s="151" t="str">
        <f t="shared" si="75"/>
        <v/>
      </c>
      <c r="O195" s="221" t="str">
        <f>IFERROR(N195*Intern!H$2,"")</f>
        <v/>
      </c>
      <c r="P195" s="168"/>
      <c r="Q195" s="169"/>
      <c r="R195" s="169"/>
      <c r="S195" s="169"/>
      <c r="T195" s="151" t="str">
        <f t="shared" si="79"/>
        <v>---</v>
      </c>
      <c r="U195" s="331" t="e">
        <f>VLOOKUP(TEXT(T195,"@"),'Mahlzeit-Übernachtung'!A$30:G$111,7,FALSE)</f>
        <v>#N/A</v>
      </c>
      <c r="V195" s="151" t="str">
        <f t="shared" si="76"/>
        <v/>
      </c>
      <c r="W195" s="220" t="str">
        <f>IFERROR(V195*Intern!H$2,"")</f>
        <v/>
      </c>
      <c r="X195" s="167"/>
      <c r="Y195" s="170"/>
      <c r="Z195" s="164"/>
      <c r="AA195" s="151" t="str">
        <f>IFERROR(VLOOKUP(X195,Mobilität!A:I,7,FALSE),"")</f>
        <v/>
      </c>
      <c r="AB195" s="151" t="str">
        <f t="shared" si="77"/>
        <v/>
      </c>
      <c r="AC195" s="220" t="str">
        <f>IFERROR(AB195*Intern!H$2,"")</f>
        <v/>
      </c>
      <c r="AD195" s="167"/>
      <c r="AE195" s="170"/>
      <c r="AF195" s="164"/>
      <c r="AG195" s="151" t="str">
        <f>IFERROR(VLOOKUP(AD195,Mobilität!A:I,7,FALSE),"")</f>
        <v/>
      </c>
      <c r="AH195" s="151" t="str">
        <f t="shared" si="60"/>
        <v/>
      </c>
      <c r="AI195" s="220" t="str">
        <f>IFERROR(AH195*Intern!H$2,"")</f>
        <v/>
      </c>
      <c r="AJ195" s="171"/>
      <c r="AK195" s="219">
        <f t="shared" si="61"/>
        <v>0</v>
      </c>
      <c r="AL195" s="206"/>
      <c r="AM195" s="151" t="str">
        <f>IFERROR(VLOOKUP(AJ195,Mobilität!A:I,7,FALSE),"")</f>
        <v/>
      </c>
      <c r="AN195" s="151" t="str">
        <f t="shared" si="62"/>
        <v/>
      </c>
      <c r="AO195" s="154" t="str">
        <f>IFERROR(AN195*Intern!H$2,"")</f>
        <v/>
      </c>
      <c r="AP195" s="171"/>
      <c r="AQ195" s="151">
        <f t="shared" si="63"/>
        <v>0</v>
      </c>
      <c r="AR195" s="209"/>
      <c r="AS195" s="151" t="str">
        <f>IFERROR(VLOOKUP(AP195,Mobilität!A:I,7,FALSE),"")</f>
        <v/>
      </c>
      <c r="AT195" s="151" t="str">
        <f t="shared" si="78"/>
        <v/>
      </c>
      <c r="AU195" s="154" t="str">
        <f>IFERROR(AT195*Intern!H$2,"")</f>
        <v/>
      </c>
      <c r="AV195" s="171"/>
      <c r="AW195" s="151">
        <f t="shared" si="64"/>
        <v>0</v>
      </c>
      <c r="AX195" s="206"/>
      <c r="AY195" s="151" t="str">
        <f>IFERROR(VLOOKUP(AV195,Mobilität!A:O,7,FALSE),"")</f>
        <v/>
      </c>
      <c r="AZ195" s="151" t="str">
        <f t="shared" si="65"/>
        <v/>
      </c>
      <c r="BA195" s="220" t="str">
        <f>IFERROR(AZ195*Intern!H$2,"")</f>
        <v/>
      </c>
      <c r="BB195" s="338"/>
      <c r="BC195" s="339"/>
      <c r="BD195" s="340"/>
      <c r="BE195" s="222">
        <f t="shared" si="66"/>
        <v>0</v>
      </c>
      <c r="BF195" s="223">
        <f>IFERROR(BE195*Intern!H$2,"")</f>
        <v>0</v>
      </c>
      <c r="BG195" s="210">
        <f t="shared" si="67"/>
        <v>0</v>
      </c>
      <c r="BH195" s="226">
        <f t="shared" si="68"/>
        <v>0</v>
      </c>
      <c r="BI195" s="363"/>
      <c r="BJ195" s="210" t="e">
        <f t="shared" si="69"/>
        <v>#DIV/0!</v>
      </c>
      <c r="BK195" s="227" t="e">
        <f t="shared" si="70"/>
        <v>#DIV/0!</v>
      </c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</row>
    <row r="196" spans="1:128" s="153" customFormat="1">
      <c r="A196" s="164"/>
      <c r="B196" s="165"/>
      <c r="C196" s="165"/>
      <c r="D196" s="149" t="str">
        <f t="shared" si="71"/>
        <v/>
      </c>
      <c r="E196" s="166"/>
      <c r="F196" s="167"/>
      <c r="G196" s="334" t="str">
        <f t="shared" si="72"/>
        <v/>
      </c>
      <c r="H196" s="150" t="str">
        <f>IFERROR(VLOOKUP(F196,'Mahlzeit-Übernachtung'!C:AA,5,FALSE),"")</f>
        <v/>
      </c>
      <c r="I196" s="150" t="str">
        <f t="shared" si="73"/>
        <v/>
      </c>
      <c r="J196" s="221" t="str">
        <f>IFERROR(I196*Intern!H$2,"")</f>
        <v/>
      </c>
      <c r="K196" s="167"/>
      <c r="L196" s="331" t="str">
        <f t="shared" si="74"/>
        <v/>
      </c>
      <c r="M196" s="150" t="str">
        <f>IFERROR(VLOOKUP(K196,'Mahlzeit-Übernachtung'!C:AA,5,FALSE),"")</f>
        <v/>
      </c>
      <c r="N196" s="151" t="str">
        <f t="shared" si="75"/>
        <v/>
      </c>
      <c r="O196" s="221" t="str">
        <f>IFERROR(N196*Intern!H$2,"")</f>
        <v/>
      </c>
      <c r="P196" s="168"/>
      <c r="Q196" s="169"/>
      <c r="R196" s="169"/>
      <c r="S196" s="169"/>
      <c r="T196" s="151" t="str">
        <f t="shared" si="79"/>
        <v>---</v>
      </c>
      <c r="U196" s="331" t="e">
        <f>VLOOKUP(TEXT(T196,"@"),'Mahlzeit-Übernachtung'!A$30:G$111,7,FALSE)</f>
        <v>#N/A</v>
      </c>
      <c r="V196" s="151" t="str">
        <f t="shared" si="76"/>
        <v/>
      </c>
      <c r="W196" s="220" t="str">
        <f>IFERROR(V196*Intern!H$2,"")</f>
        <v/>
      </c>
      <c r="X196" s="167"/>
      <c r="Y196" s="170"/>
      <c r="Z196" s="164"/>
      <c r="AA196" s="151" t="str">
        <f>IFERROR(VLOOKUP(X196,Mobilität!A:I,7,FALSE),"")</f>
        <v/>
      </c>
      <c r="AB196" s="151" t="str">
        <f t="shared" si="77"/>
        <v/>
      </c>
      <c r="AC196" s="220" t="str">
        <f>IFERROR(AB196*Intern!H$2,"")</f>
        <v/>
      </c>
      <c r="AD196" s="167"/>
      <c r="AE196" s="170"/>
      <c r="AF196" s="164"/>
      <c r="AG196" s="151" t="str">
        <f>IFERROR(VLOOKUP(AD196,Mobilität!A:I,7,FALSE),"")</f>
        <v/>
      </c>
      <c r="AH196" s="151" t="str">
        <f t="shared" si="60"/>
        <v/>
      </c>
      <c r="AI196" s="220" t="str">
        <f>IFERROR(AH196*Intern!H$2,"")</f>
        <v/>
      </c>
      <c r="AJ196" s="171"/>
      <c r="AK196" s="219">
        <f t="shared" si="61"/>
        <v>0</v>
      </c>
      <c r="AL196" s="206"/>
      <c r="AM196" s="151" t="str">
        <f>IFERROR(VLOOKUP(AJ196,Mobilität!A:I,7,FALSE),"")</f>
        <v/>
      </c>
      <c r="AN196" s="151" t="str">
        <f t="shared" si="62"/>
        <v/>
      </c>
      <c r="AO196" s="154" t="str">
        <f>IFERROR(AN196*Intern!H$2,"")</f>
        <v/>
      </c>
      <c r="AP196" s="171"/>
      <c r="AQ196" s="151">
        <f t="shared" si="63"/>
        <v>0</v>
      </c>
      <c r="AR196" s="209"/>
      <c r="AS196" s="151" t="str">
        <f>IFERROR(VLOOKUP(AP196,Mobilität!A:I,7,FALSE),"")</f>
        <v/>
      </c>
      <c r="AT196" s="151" t="str">
        <f t="shared" si="78"/>
        <v/>
      </c>
      <c r="AU196" s="154" t="str">
        <f>IFERROR(AT196*Intern!H$2,"")</f>
        <v/>
      </c>
      <c r="AV196" s="171"/>
      <c r="AW196" s="151">
        <f t="shared" si="64"/>
        <v>0</v>
      </c>
      <c r="AX196" s="206"/>
      <c r="AY196" s="151" t="str">
        <f>IFERROR(VLOOKUP(AV196,Mobilität!A:O,7,FALSE),"")</f>
        <v/>
      </c>
      <c r="AZ196" s="151" t="str">
        <f t="shared" si="65"/>
        <v/>
      </c>
      <c r="BA196" s="220" t="str">
        <f>IFERROR(AZ196*Intern!H$2,"")</f>
        <v/>
      </c>
      <c r="BB196" s="338"/>
      <c r="BC196" s="339"/>
      <c r="BD196" s="340"/>
      <c r="BE196" s="222">
        <f t="shared" si="66"/>
        <v>0</v>
      </c>
      <c r="BF196" s="223">
        <f>IFERROR(BE196*Intern!H$2,"")</f>
        <v>0</v>
      </c>
      <c r="BG196" s="210">
        <f t="shared" si="67"/>
        <v>0</v>
      </c>
      <c r="BH196" s="226">
        <f t="shared" si="68"/>
        <v>0</v>
      </c>
      <c r="BI196" s="363"/>
      <c r="BJ196" s="210" t="e">
        <f t="shared" si="69"/>
        <v>#DIV/0!</v>
      </c>
      <c r="BK196" s="227" t="e">
        <f t="shared" si="70"/>
        <v>#DIV/0!</v>
      </c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</row>
    <row r="197" spans="1:128" s="153" customFormat="1">
      <c r="A197" s="164"/>
      <c r="B197" s="165"/>
      <c r="C197" s="165"/>
      <c r="D197" s="149" t="str">
        <f t="shared" si="71"/>
        <v/>
      </c>
      <c r="E197" s="166"/>
      <c r="F197" s="167"/>
      <c r="G197" s="334" t="str">
        <f t="shared" si="72"/>
        <v/>
      </c>
      <c r="H197" s="150" t="str">
        <f>IFERROR(VLOOKUP(F197,'Mahlzeit-Übernachtung'!C:AA,5,FALSE),"")</f>
        <v/>
      </c>
      <c r="I197" s="150" t="str">
        <f t="shared" si="73"/>
        <v/>
      </c>
      <c r="J197" s="221" t="str">
        <f>IFERROR(I197*Intern!H$2,"")</f>
        <v/>
      </c>
      <c r="K197" s="167"/>
      <c r="L197" s="331" t="str">
        <f t="shared" si="74"/>
        <v/>
      </c>
      <c r="M197" s="150" t="str">
        <f>IFERROR(VLOOKUP(K197,'Mahlzeit-Übernachtung'!C:AA,5,FALSE),"")</f>
        <v/>
      </c>
      <c r="N197" s="151" t="str">
        <f t="shared" si="75"/>
        <v/>
      </c>
      <c r="O197" s="221" t="str">
        <f>IFERROR(N197*Intern!H$2,"")</f>
        <v/>
      </c>
      <c r="P197" s="168"/>
      <c r="Q197" s="169"/>
      <c r="R197" s="169"/>
      <c r="S197" s="169"/>
      <c r="T197" s="151" t="str">
        <f t="shared" si="79"/>
        <v>---</v>
      </c>
      <c r="U197" s="331" t="e">
        <f>VLOOKUP(TEXT(T197,"@"),'Mahlzeit-Übernachtung'!A$30:G$111,7,FALSE)</f>
        <v>#N/A</v>
      </c>
      <c r="V197" s="151" t="str">
        <f t="shared" si="76"/>
        <v/>
      </c>
      <c r="W197" s="220" t="str">
        <f>IFERROR(V197*Intern!H$2,"")</f>
        <v/>
      </c>
      <c r="X197" s="167"/>
      <c r="Y197" s="170"/>
      <c r="Z197" s="164"/>
      <c r="AA197" s="151" t="str">
        <f>IFERROR(VLOOKUP(X197,Mobilität!A:I,7,FALSE),"")</f>
        <v/>
      </c>
      <c r="AB197" s="151" t="str">
        <f t="shared" si="77"/>
        <v/>
      </c>
      <c r="AC197" s="220" t="str">
        <f>IFERROR(AB197*Intern!H$2,"")</f>
        <v/>
      </c>
      <c r="AD197" s="167"/>
      <c r="AE197" s="170"/>
      <c r="AF197" s="164"/>
      <c r="AG197" s="151" t="str">
        <f>IFERROR(VLOOKUP(AD197,Mobilität!A:I,7,FALSE),"")</f>
        <v/>
      </c>
      <c r="AH197" s="151" t="str">
        <f t="shared" si="60"/>
        <v/>
      </c>
      <c r="AI197" s="220" t="str">
        <f>IFERROR(AH197*Intern!H$2,"")</f>
        <v/>
      </c>
      <c r="AJ197" s="171"/>
      <c r="AK197" s="219">
        <f t="shared" si="61"/>
        <v>0</v>
      </c>
      <c r="AL197" s="206"/>
      <c r="AM197" s="151" t="str">
        <f>IFERROR(VLOOKUP(AJ197,Mobilität!A:I,7,FALSE),"")</f>
        <v/>
      </c>
      <c r="AN197" s="151" t="str">
        <f t="shared" si="62"/>
        <v/>
      </c>
      <c r="AO197" s="154" t="str">
        <f>IFERROR(AN197*Intern!H$2,"")</f>
        <v/>
      </c>
      <c r="AP197" s="171"/>
      <c r="AQ197" s="151">
        <f t="shared" si="63"/>
        <v>0</v>
      </c>
      <c r="AR197" s="209"/>
      <c r="AS197" s="151" t="str">
        <f>IFERROR(VLOOKUP(AP197,Mobilität!A:I,7,FALSE),"")</f>
        <v/>
      </c>
      <c r="AT197" s="151" t="str">
        <f t="shared" si="78"/>
        <v/>
      </c>
      <c r="AU197" s="154" t="str">
        <f>IFERROR(AT197*Intern!H$2,"")</f>
        <v/>
      </c>
      <c r="AV197" s="171"/>
      <c r="AW197" s="151">
        <f t="shared" si="64"/>
        <v>0</v>
      </c>
      <c r="AX197" s="206"/>
      <c r="AY197" s="151" t="str">
        <f>IFERROR(VLOOKUP(AV197,Mobilität!A:O,7,FALSE),"")</f>
        <v/>
      </c>
      <c r="AZ197" s="151" t="str">
        <f t="shared" si="65"/>
        <v/>
      </c>
      <c r="BA197" s="220" t="str">
        <f>IFERROR(AZ197*Intern!H$2,"")</f>
        <v/>
      </c>
      <c r="BB197" s="338"/>
      <c r="BC197" s="339"/>
      <c r="BD197" s="340"/>
      <c r="BE197" s="222">
        <f t="shared" si="66"/>
        <v>0</v>
      </c>
      <c r="BF197" s="223">
        <f>IFERROR(BE197*Intern!H$2,"")</f>
        <v>0</v>
      </c>
      <c r="BG197" s="210">
        <f t="shared" si="67"/>
        <v>0</v>
      </c>
      <c r="BH197" s="226">
        <f t="shared" si="68"/>
        <v>0</v>
      </c>
      <c r="BI197" s="363"/>
      <c r="BJ197" s="210" t="e">
        <f t="shared" si="69"/>
        <v>#DIV/0!</v>
      </c>
      <c r="BK197" s="227" t="e">
        <f t="shared" si="70"/>
        <v>#DIV/0!</v>
      </c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</row>
    <row r="198" spans="1:128" s="153" customFormat="1">
      <c r="A198" s="164"/>
      <c r="B198" s="165"/>
      <c r="C198" s="165"/>
      <c r="D198" s="149" t="str">
        <f t="shared" si="71"/>
        <v/>
      </c>
      <c r="E198" s="166"/>
      <c r="F198" s="167"/>
      <c r="G198" s="334" t="str">
        <f t="shared" si="72"/>
        <v/>
      </c>
      <c r="H198" s="150" t="str">
        <f>IFERROR(VLOOKUP(F198,'Mahlzeit-Übernachtung'!C:AA,5,FALSE),"")</f>
        <v/>
      </c>
      <c r="I198" s="150" t="str">
        <f t="shared" si="73"/>
        <v/>
      </c>
      <c r="J198" s="221" t="str">
        <f>IFERROR(I198*Intern!H$2,"")</f>
        <v/>
      </c>
      <c r="K198" s="167"/>
      <c r="L198" s="331" t="str">
        <f t="shared" si="74"/>
        <v/>
      </c>
      <c r="M198" s="150" t="str">
        <f>IFERROR(VLOOKUP(K198,'Mahlzeit-Übernachtung'!C:AA,5,FALSE),"")</f>
        <v/>
      </c>
      <c r="N198" s="151" t="str">
        <f t="shared" si="75"/>
        <v/>
      </c>
      <c r="O198" s="221" t="str">
        <f>IFERROR(N198*Intern!H$2,"")</f>
        <v/>
      </c>
      <c r="P198" s="168"/>
      <c r="Q198" s="169"/>
      <c r="R198" s="169"/>
      <c r="S198" s="169"/>
      <c r="T198" s="151" t="str">
        <f t="shared" si="79"/>
        <v>---</v>
      </c>
      <c r="U198" s="331" t="e">
        <f>VLOOKUP(TEXT(T198,"@"),'Mahlzeit-Übernachtung'!A$30:G$111,7,FALSE)</f>
        <v>#N/A</v>
      </c>
      <c r="V198" s="151" t="str">
        <f t="shared" si="76"/>
        <v/>
      </c>
      <c r="W198" s="220" t="str">
        <f>IFERROR(V198*Intern!H$2,"")</f>
        <v/>
      </c>
      <c r="X198" s="167"/>
      <c r="Y198" s="170"/>
      <c r="Z198" s="164"/>
      <c r="AA198" s="151" t="str">
        <f>IFERROR(VLOOKUP(X198,Mobilität!A:I,7,FALSE),"")</f>
        <v/>
      </c>
      <c r="AB198" s="151" t="str">
        <f t="shared" si="77"/>
        <v/>
      </c>
      <c r="AC198" s="220" t="str">
        <f>IFERROR(AB198*Intern!H$2,"")</f>
        <v/>
      </c>
      <c r="AD198" s="167"/>
      <c r="AE198" s="170"/>
      <c r="AF198" s="164"/>
      <c r="AG198" s="151" t="str">
        <f>IFERROR(VLOOKUP(AD198,Mobilität!A:I,7,FALSE),"")</f>
        <v/>
      </c>
      <c r="AH198" s="151" t="str">
        <f t="shared" ref="AH198:AH261" si="80">IFERROR(AG198*AF198*AE198/1000,"")</f>
        <v/>
      </c>
      <c r="AI198" s="220" t="str">
        <f>IFERROR(AH198*Intern!H$2,"")</f>
        <v/>
      </c>
      <c r="AJ198" s="171"/>
      <c r="AK198" s="219">
        <f t="shared" ref="AK198:AK261" si="81">E198</f>
        <v>0</v>
      </c>
      <c r="AL198" s="206"/>
      <c r="AM198" s="151" t="str">
        <f>IFERROR(VLOOKUP(AJ198,Mobilität!A:I,7,FALSE),"")</f>
        <v/>
      </c>
      <c r="AN198" s="151" t="str">
        <f t="shared" ref="AN198:AN261" si="82">IFERROR(AM198*AL198*AK198/1000,"")</f>
        <v/>
      </c>
      <c r="AO198" s="154" t="str">
        <f>IFERROR(AN198*Intern!H$2,"")</f>
        <v/>
      </c>
      <c r="AP198" s="171"/>
      <c r="AQ198" s="151">
        <f t="shared" ref="AQ198:AQ261" si="83">E198</f>
        <v>0</v>
      </c>
      <c r="AR198" s="209"/>
      <c r="AS198" s="151" t="str">
        <f>IFERROR(VLOOKUP(AP198,Mobilität!A:I,7,FALSE),"")</f>
        <v/>
      </c>
      <c r="AT198" s="151" t="str">
        <f t="shared" si="78"/>
        <v/>
      </c>
      <c r="AU198" s="154" t="str">
        <f>IFERROR(AT198*Intern!H$2,"")</f>
        <v/>
      </c>
      <c r="AV198" s="171"/>
      <c r="AW198" s="151">
        <f t="shared" ref="AW198:AW261" si="84">E198</f>
        <v>0</v>
      </c>
      <c r="AX198" s="206"/>
      <c r="AY198" s="151" t="str">
        <f>IFERROR(VLOOKUP(AV198,Mobilität!A:O,7,FALSE),"")</f>
        <v/>
      </c>
      <c r="AZ198" s="151" t="str">
        <f t="shared" ref="AZ198:AZ261" si="85">IFERROR(AY198*AW198*AX198/1000,"")</f>
        <v/>
      </c>
      <c r="BA198" s="220" t="str">
        <f>IFERROR(AZ198*Intern!H$2,"")</f>
        <v/>
      </c>
      <c r="BB198" s="338"/>
      <c r="BC198" s="339"/>
      <c r="BD198" s="340"/>
      <c r="BE198" s="222">
        <f t="shared" ref="BE198:BE261" si="86">IFERROR(BD198*BC198,"")</f>
        <v>0</v>
      </c>
      <c r="BF198" s="223">
        <f>IFERROR(BE198*Intern!H$2,"")</f>
        <v>0</v>
      </c>
      <c r="BG198" s="210">
        <f t="shared" ref="BG198:BG261" si="87">SUM(IF(ISERROR(AT198),0,AT198),IF(ISERROR(AZ198),0,AZ198),IF(ISERROR(AB198),0,AB198),IF(ISERROR(AN198),0,AN198),IF(ISERROR(V198),0,V198),IF(ISERROR(N198),0,N198),IF(ISERROR(I198),0,I198))</f>
        <v>0</v>
      </c>
      <c r="BH198" s="226">
        <f t="shared" ref="BH198:BH261" si="88">SUM(IF(ISERROR(AU198),0,AU198),IF(ISERROR(BA198),0,BA198),IF(ISERROR(AC198),0,AC198),IF(ISERROR(AI198),0,AI198),IF(ISERROR(AO198),0,AO198),IF(ISERROR(W198),0,W198),IF(ISERROR(O198),0,O198),IF(ISERROR(J198),0,J198))</f>
        <v>0</v>
      </c>
      <c r="BI198" s="363"/>
      <c r="BJ198" s="210" t="e">
        <f t="shared" ref="BJ198:BJ261" si="89">SUM(IF(ISERROR(AT198),0,AT198),IF(ISERROR(AZ198),0,AZ198),IF(ISERROR(AB198),0,AB198),IF(ISERROR(AN198),0,AN198),IF(ISERROR(V198),0,V198),IF(ISERROR(N198),0,N198),IF(ISERROR(I198),0,I198))/E198</f>
        <v>#DIV/0!</v>
      </c>
      <c r="BK198" s="227" t="e">
        <f t="shared" ref="BK198:BK261" si="90">SUM(IF(ISERROR(AU198),0,AU198),IF(ISERROR(BA198),0,BA198),IF(ISERROR(AC198),0,AC198),IF(ISERROR(AI198),0,AI198),IF(ISERROR(AO198),0,AO198),IF(ISERROR(W198),0,W198),IF(ISERROR(O198),0,O198),IF(ISERROR(J198),0,J198))/E198</f>
        <v>#DIV/0!</v>
      </c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</row>
    <row r="199" spans="1:128" s="153" customFormat="1">
      <c r="A199" s="164"/>
      <c r="B199" s="165"/>
      <c r="C199" s="165"/>
      <c r="D199" s="149" t="str">
        <f t="shared" si="71"/>
        <v/>
      </c>
      <c r="E199" s="166"/>
      <c r="F199" s="167"/>
      <c r="G199" s="334" t="str">
        <f t="shared" si="72"/>
        <v/>
      </c>
      <c r="H199" s="150" t="str">
        <f>IFERROR(VLOOKUP(F199,'Mahlzeit-Übernachtung'!C:AA,5,FALSE),"")</f>
        <v/>
      </c>
      <c r="I199" s="150" t="str">
        <f t="shared" si="73"/>
        <v/>
      </c>
      <c r="J199" s="221" t="str">
        <f>IFERROR(I199*Intern!H$2,"")</f>
        <v/>
      </c>
      <c r="K199" s="167"/>
      <c r="L199" s="331" t="str">
        <f t="shared" si="74"/>
        <v/>
      </c>
      <c r="M199" s="150" t="str">
        <f>IFERROR(VLOOKUP(K199,'Mahlzeit-Übernachtung'!C:AA,5,FALSE),"")</f>
        <v/>
      </c>
      <c r="N199" s="151" t="str">
        <f t="shared" si="75"/>
        <v/>
      </c>
      <c r="O199" s="221" t="str">
        <f>IFERROR(N199*Intern!H$2,"")</f>
        <v/>
      </c>
      <c r="P199" s="168"/>
      <c r="Q199" s="169"/>
      <c r="R199" s="169"/>
      <c r="S199" s="169"/>
      <c r="T199" s="151" t="str">
        <f t="shared" si="79"/>
        <v>---</v>
      </c>
      <c r="U199" s="331" t="e">
        <f>VLOOKUP(TEXT(T199,"@"),'Mahlzeit-Übernachtung'!A$30:G$111,7,FALSE)</f>
        <v>#N/A</v>
      </c>
      <c r="V199" s="151" t="str">
        <f t="shared" si="76"/>
        <v/>
      </c>
      <c r="W199" s="220" t="str">
        <f>IFERROR(V199*Intern!H$2,"")</f>
        <v/>
      </c>
      <c r="X199" s="167"/>
      <c r="Y199" s="170"/>
      <c r="Z199" s="164"/>
      <c r="AA199" s="151" t="str">
        <f>IFERROR(VLOOKUP(X199,Mobilität!A:I,7,FALSE),"")</f>
        <v/>
      </c>
      <c r="AB199" s="151" t="str">
        <f t="shared" si="77"/>
        <v/>
      </c>
      <c r="AC199" s="220" t="str">
        <f>IFERROR(AB199*Intern!H$2,"")</f>
        <v/>
      </c>
      <c r="AD199" s="167"/>
      <c r="AE199" s="170"/>
      <c r="AF199" s="164"/>
      <c r="AG199" s="151" t="str">
        <f>IFERROR(VLOOKUP(AD199,Mobilität!A:I,7,FALSE),"")</f>
        <v/>
      </c>
      <c r="AH199" s="151" t="str">
        <f t="shared" si="80"/>
        <v/>
      </c>
      <c r="AI199" s="220" t="str">
        <f>IFERROR(AH199*Intern!H$2,"")</f>
        <v/>
      </c>
      <c r="AJ199" s="171"/>
      <c r="AK199" s="219">
        <f t="shared" si="81"/>
        <v>0</v>
      </c>
      <c r="AL199" s="206"/>
      <c r="AM199" s="151" t="str">
        <f>IFERROR(VLOOKUP(AJ199,Mobilität!A:I,7,FALSE),"")</f>
        <v/>
      </c>
      <c r="AN199" s="151" t="str">
        <f t="shared" si="82"/>
        <v/>
      </c>
      <c r="AO199" s="154" t="str">
        <f>IFERROR(AN199*Intern!H$2,"")</f>
        <v/>
      </c>
      <c r="AP199" s="171"/>
      <c r="AQ199" s="151">
        <f t="shared" si="83"/>
        <v>0</v>
      </c>
      <c r="AR199" s="209"/>
      <c r="AS199" s="151" t="str">
        <f>IFERROR(VLOOKUP(AP199,Mobilität!A:I,7,FALSE),"")</f>
        <v/>
      </c>
      <c r="AT199" s="151" t="str">
        <f t="shared" si="78"/>
        <v/>
      </c>
      <c r="AU199" s="154" t="str">
        <f>IFERROR(AT199*Intern!H$2,"")</f>
        <v/>
      </c>
      <c r="AV199" s="171"/>
      <c r="AW199" s="151">
        <f t="shared" si="84"/>
        <v>0</v>
      </c>
      <c r="AX199" s="206"/>
      <c r="AY199" s="151" t="str">
        <f>IFERROR(VLOOKUP(AV199,Mobilität!A:O,7,FALSE),"")</f>
        <v/>
      </c>
      <c r="AZ199" s="151" t="str">
        <f t="shared" si="85"/>
        <v/>
      </c>
      <c r="BA199" s="220" t="str">
        <f>IFERROR(AZ199*Intern!H$2,"")</f>
        <v/>
      </c>
      <c r="BB199" s="338"/>
      <c r="BC199" s="339"/>
      <c r="BD199" s="340"/>
      <c r="BE199" s="222">
        <f t="shared" si="86"/>
        <v>0</v>
      </c>
      <c r="BF199" s="223">
        <f>IFERROR(BE199*Intern!H$2,"")</f>
        <v>0</v>
      </c>
      <c r="BG199" s="210">
        <f t="shared" si="87"/>
        <v>0</v>
      </c>
      <c r="BH199" s="226">
        <f t="shared" si="88"/>
        <v>0</v>
      </c>
      <c r="BI199" s="363"/>
      <c r="BJ199" s="210" t="e">
        <f t="shared" si="89"/>
        <v>#DIV/0!</v>
      </c>
      <c r="BK199" s="227" t="e">
        <f t="shared" si="90"/>
        <v>#DIV/0!</v>
      </c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</row>
    <row r="200" spans="1:128" s="153" customFormat="1">
      <c r="A200" s="164"/>
      <c r="B200" s="165"/>
      <c r="C200" s="165"/>
      <c r="D200" s="149" t="str">
        <f t="shared" si="71"/>
        <v/>
      </c>
      <c r="E200" s="166"/>
      <c r="F200" s="167"/>
      <c r="G200" s="334" t="str">
        <f t="shared" si="72"/>
        <v/>
      </c>
      <c r="H200" s="150" t="str">
        <f>IFERROR(VLOOKUP(F200,'Mahlzeit-Übernachtung'!C:AA,5,FALSE),"")</f>
        <v/>
      </c>
      <c r="I200" s="150" t="str">
        <f t="shared" si="73"/>
        <v/>
      </c>
      <c r="J200" s="221" t="str">
        <f>IFERROR(I200*Intern!H$2,"")</f>
        <v/>
      </c>
      <c r="K200" s="167"/>
      <c r="L200" s="331" t="str">
        <f t="shared" si="74"/>
        <v/>
      </c>
      <c r="M200" s="150" t="str">
        <f>IFERROR(VLOOKUP(K200,'Mahlzeit-Übernachtung'!C:AA,5,FALSE),"")</f>
        <v/>
      </c>
      <c r="N200" s="151" t="str">
        <f t="shared" si="75"/>
        <v/>
      </c>
      <c r="O200" s="221" t="str">
        <f>IFERROR(N200*Intern!H$2,"")</f>
        <v/>
      </c>
      <c r="P200" s="168"/>
      <c r="Q200" s="169"/>
      <c r="R200" s="169"/>
      <c r="S200" s="169"/>
      <c r="T200" s="151" t="str">
        <f t="shared" si="79"/>
        <v>---</v>
      </c>
      <c r="U200" s="331" t="e">
        <f>VLOOKUP(TEXT(T200,"@"),'Mahlzeit-Übernachtung'!A$30:G$111,7,FALSE)</f>
        <v>#N/A</v>
      </c>
      <c r="V200" s="151" t="str">
        <f t="shared" si="76"/>
        <v/>
      </c>
      <c r="W200" s="220" t="str">
        <f>IFERROR(V200*Intern!H$2,"")</f>
        <v/>
      </c>
      <c r="X200" s="167"/>
      <c r="Y200" s="170"/>
      <c r="Z200" s="164"/>
      <c r="AA200" s="151" t="str">
        <f>IFERROR(VLOOKUP(X200,Mobilität!A:I,7,FALSE),"")</f>
        <v/>
      </c>
      <c r="AB200" s="151" t="str">
        <f t="shared" si="77"/>
        <v/>
      </c>
      <c r="AC200" s="220" t="str">
        <f>IFERROR(AB200*Intern!H$2,"")</f>
        <v/>
      </c>
      <c r="AD200" s="167"/>
      <c r="AE200" s="170"/>
      <c r="AF200" s="164"/>
      <c r="AG200" s="151" t="str">
        <f>IFERROR(VLOOKUP(AD200,Mobilität!A:I,7,FALSE),"")</f>
        <v/>
      </c>
      <c r="AH200" s="151" t="str">
        <f t="shared" si="80"/>
        <v/>
      </c>
      <c r="AI200" s="220" t="str">
        <f>IFERROR(AH200*Intern!H$2,"")</f>
        <v/>
      </c>
      <c r="AJ200" s="171"/>
      <c r="AK200" s="219">
        <f t="shared" si="81"/>
        <v>0</v>
      </c>
      <c r="AL200" s="206"/>
      <c r="AM200" s="151" t="str">
        <f>IFERROR(VLOOKUP(AJ200,Mobilität!A:I,7,FALSE),"")</f>
        <v/>
      </c>
      <c r="AN200" s="151" t="str">
        <f t="shared" si="82"/>
        <v/>
      </c>
      <c r="AO200" s="154" t="str">
        <f>IFERROR(AN200*Intern!H$2,"")</f>
        <v/>
      </c>
      <c r="AP200" s="171"/>
      <c r="AQ200" s="151">
        <f t="shared" si="83"/>
        <v>0</v>
      </c>
      <c r="AR200" s="209"/>
      <c r="AS200" s="151" t="str">
        <f>IFERROR(VLOOKUP(AP200,Mobilität!A:I,7,FALSE),"")</f>
        <v/>
      </c>
      <c r="AT200" s="151" t="str">
        <f t="shared" si="78"/>
        <v/>
      </c>
      <c r="AU200" s="154" t="str">
        <f>IFERROR(AT200*Intern!H$2,"")</f>
        <v/>
      </c>
      <c r="AV200" s="171"/>
      <c r="AW200" s="151">
        <f t="shared" si="84"/>
        <v>0</v>
      </c>
      <c r="AX200" s="206"/>
      <c r="AY200" s="151" t="str">
        <f>IFERROR(VLOOKUP(AV200,Mobilität!A:O,7,FALSE),"")</f>
        <v/>
      </c>
      <c r="AZ200" s="151" t="str">
        <f t="shared" si="85"/>
        <v/>
      </c>
      <c r="BA200" s="220" t="str">
        <f>IFERROR(AZ200*Intern!H$2,"")</f>
        <v/>
      </c>
      <c r="BB200" s="338"/>
      <c r="BC200" s="339"/>
      <c r="BD200" s="340"/>
      <c r="BE200" s="222">
        <f t="shared" si="86"/>
        <v>0</v>
      </c>
      <c r="BF200" s="223">
        <f>IFERROR(BE200*Intern!H$2,"")</f>
        <v>0</v>
      </c>
      <c r="BG200" s="210">
        <f t="shared" si="87"/>
        <v>0</v>
      </c>
      <c r="BH200" s="226">
        <f t="shared" si="88"/>
        <v>0</v>
      </c>
      <c r="BI200" s="363"/>
      <c r="BJ200" s="210" t="e">
        <f t="shared" si="89"/>
        <v>#DIV/0!</v>
      </c>
      <c r="BK200" s="227" t="e">
        <f t="shared" si="90"/>
        <v>#DIV/0!</v>
      </c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</row>
    <row r="201" spans="1:128" s="153" customFormat="1">
      <c r="A201" s="164"/>
      <c r="B201" s="165"/>
      <c r="C201" s="165"/>
      <c r="D201" s="149" t="str">
        <f t="shared" ref="D201:D264" si="91">IF(B201="","",C201-B201+1)</f>
        <v/>
      </c>
      <c r="E201" s="166"/>
      <c r="F201" s="167"/>
      <c r="G201" s="334" t="str">
        <f t="shared" ref="G201:G264" si="92">IFERROR(IF(B201="","",C201-B201)*E201,"")</f>
        <v/>
      </c>
      <c r="H201" s="150" t="str">
        <f>IFERROR(VLOOKUP(F201,'Mahlzeit-Übernachtung'!C:AA,5,FALSE),"")</f>
        <v/>
      </c>
      <c r="I201" s="150" t="str">
        <f t="shared" ref="I201:I264" si="93">IFERROR(G201*H201,"")</f>
        <v/>
      </c>
      <c r="J201" s="221" t="str">
        <f>IFERROR(I201*Intern!H$2,"")</f>
        <v/>
      </c>
      <c r="K201" s="167"/>
      <c r="L201" s="331" t="str">
        <f t="shared" ref="L201:L264" si="94">IFERROR(G201*2,"")</f>
        <v/>
      </c>
      <c r="M201" s="150" t="str">
        <f>IFERROR(VLOOKUP(K201,'Mahlzeit-Übernachtung'!C:AA,5,FALSE),"")</f>
        <v/>
      </c>
      <c r="N201" s="151" t="str">
        <f t="shared" ref="N201:N264" si="95">IFERROR(L201*M201,"")</f>
        <v/>
      </c>
      <c r="O201" s="221" t="str">
        <f>IFERROR(N201*Intern!H$2,"")</f>
        <v/>
      </c>
      <c r="P201" s="168"/>
      <c r="Q201" s="169"/>
      <c r="R201" s="169"/>
      <c r="S201" s="169"/>
      <c r="T201" s="151" t="str">
        <f t="shared" si="79"/>
        <v>---</v>
      </c>
      <c r="U201" s="331" t="e">
        <f>VLOOKUP(TEXT(T201,"@"),'Mahlzeit-Übernachtung'!A$30:G$111,7,FALSE)</f>
        <v>#N/A</v>
      </c>
      <c r="V201" s="151" t="str">
        <f t="shared" ref="V201:V264" si="96">IFERROR(U201*L201,"")</f>
        <v/>
      </c>
      <c r="W201" s="220" t="str">
        <f>IFERROR(V201*Intern!H$2,"")</f>
        <v/>
      </c>
      <c r="X201" s="167"/>
      <c r="Y201" s="170"/>
      <c r="Z201" s="164"/>
      <c r="AA201" s="151" t="str">
        <f>IFERROR(VLOOKUP(X201,Mobilität!A:I,7,FALSE),"")</f>
        <v/>
      </c>
      <c r="AB201" s="151" t="str">
        <f t="shared" ref="AB201:AB264" si="97">IFERROR(AA201*Z201*Y201/1000,"")</f>
        <v/>
      </c>
      <c r="AC201" s="220" t="str">
        <f>IFERROR(AB201*Intern!H$2,"")</f>
        <v/>
      </c>
      <c r="AD201" s="167"/>
      <c r="AE201" s="170"/>
      <c r="AF201" s="164"/>
      <c r="AG201" s="151" t="str">
        <f>IFERROR(VLOOKUP(AD201,Mobilität!A:I,7,FALSE),"")</f>
        <v/>
      </c>
      <c r="AH201" s="151" t="str">
        <f t="shared" si="80"/>
        <v/>
      </c>
      <c r="AI201" s="220" t="str">
        <f>IFERROR(AH201*Intern!H$2,"")</f>
        <v/>
      </c>
      <c r="AJ201" s="171"/>
      <c r="AK201" s="219">
        <f t="shared" si="81"/>
        <v>0</v>
      </c>
      <c r="AL201" s="206"/>
      <c r="AM201" s="151" t="str">
        <f>IFERROR(VLOOKUP(AJ201,Mobilität!A:I,7,FALSE),"")</f>
        <v/>
      </c>
      <c r="AN201" s="151" t="str">
        <f t="shared" si="82"/>
        <v/>
      </c>
      <c r="AO201" s="154" t="str">
        <f>IFERROR(AN201*Intern!H$2,"")</f>
        <v/>
      </c>
      <c r="AP201" s="171"/>
      <c r="AQ201" s="151">
        <f t="shared" si="83"/>
        <v>0</v>
      </c>
      <c r="AR201" s="209"/>
      <c r="AS201" s="151" t="str">
        <f>IFERROR(VLOOKUP(AP201,Mobilität!A:I,7,FALSE),"")</f>
        <v/>
      </c>
      <c r="AT201" s="151" t="str">
        <f t="shared" ref="AT201:AT264" si="98">IFERROR(AQ201*AR201*AS201/1000,"")</f>
        <v/>
      </c>
      <c r="AU201" s="154" t="str">
        <f>IFERROR(AT201*Intern!H$2,"")</f>
        <v/>
      </c>
      <c r="AV201" s="171"/>
      <c r="AW201" s="151">
        <f t="shared" si="84"/>
        <v>0</v>
      </c>
      <c r="AX201" s="206"/>
      <c r="AY201" s="151" t="str">
        <f>IFERROR(VLOOKUP(AV201,Mobilität!A:O,7,FALSE),"")</f>
        <v/>
      </c>
      <c r="AZ201" s="151" t="str">
        <f t="shared" si="85"/>
        <v/>
      </c>
      <c r="BA201" s="220" t="str">
        <f>IFERROR(AZ201*Intern!H$2,"")</f>
        <v/>
      </c>
      <c r="BB201" s="338"/>
      <c r="BC201" s="339"/>
      <c r="BD201" s="340"/>
      <c r="BE201" s="222">
        <f t="shared" si="86"/>
        <v>0</v>
      </c>
      <c r="BF201" s="223">
        <f>IFERROR(BE201*Intern!H$2,"")</f>
        <v>0</v>
      </c>
      <c r="BG201" s="210">
        <f t="shared" si="87"/>
        <v>0</v>
      </c>
      <c r="BH201" s="226">
        <f t="shared" si="88"/>
        <v>0</v>
      </c>
      <c r="BI201" s="363"/>
      <c r="BJ201" s="210" t="e">
        <f t="shared" si="89"/>
        <v>#DIV/0!</v>
      </c>
      <c r="BK201" s="227" t="e">
        <f t="shared" si="90"/>
        <v>#DIV/0!</v>
      </c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</row>
    <row r="202" spans="1:128" s="153" customFormat="1">
      <c r="A202" s="164"/>
      <c r="B202" s="165"/>
      <c r="C202" s="165"/>
      <c r="D202" s="149" t="str">
        <f t="shared" si="91"/>
        <v/>
      </c>
      <c r="E202" s="166"/>
      <c r="F202" s="167"/>
      <c r="G202" s="334" t="str">
        <f t="shared" si="92"/>
        <v/>
      </c>
      <c r="H202" s="150" t="str">
        <f>IFERROR(VLOOKUP(F202,'Mahlzeit-Übernachtung'!C:AA,5,FALSE),"")</f>
        <v/>
      </c>
      <c r="I202" s="150" t="str">
        <f t="shared" si="93"/>
        <v/>
      </c>
      <c r="J202" s="221" t="str">
        <f>IFERROR(I202*Intern!H$2,"")</f>
        <v/>
      </c>
      <c r="K202" s="167"/>
      <c r="L202" s="331" t="str">
        <f t="shared" si="94"/>
        <v/>
      </c>
      <c r="M202" s="150" t="str">
        <f>IFERROR(VLOOKUP(K202,'Mahlzeit-Übernachtung'!C:AA,5,FALSE),"")</f>
        <v/>
      </c>
      <c r="N202" s="151" t="str">
        <f t="shared" si="95"/>
        <v/>
      </c>
      <c r="O202" s="221" t="str">
        <f>IFERROR(N202*Intern!H$2,"")</f>
        <v/>
      </c>
      <c r="P202" s="168"/>
      <c r="Q202" s="169"/>
      <c r="R202" s="169"/>
      <c r="S202" s="169"/>
      <c r="T202" s="151" t="str">
        <f t="shared" ref="T202:T265" si="99">CONCATENATE(P202,"-",Q202,"-",R202,"-",S202)</f>
        <v>---</v>
      </c>
      <c r="U202" s="331" t="e">
        <f>VLOOKUP(TEXT(T202,"@"),'Mahlzeit-Übernachtung'!A$30:G$111,7,FALSE)</f>
        <v>#N/A</v>
      </c>
      <c r="V202" s="151" t="str">
        <f t="shared" si="96"/>
        <v/>
      </c>
      <c r="W202" s="220" t="str">
        <f>IFERROR(V202*Intern!H$2,"")</f>
        <v/>
      </c>
      <c r="X202" s="167"/>
      <c r="Y202" s="170"/>
      <c r="Z202" s="164"/>
      <c r="AA202" s="151" t="str">
        <f>IFERROR(VLOOKUP(X202,Mobilität!A:I,7,FALSE),"")</f>
        <v/>
      </c>
      <c r="AB202" s="151" t="str">
        <f t="shared" si="97"/>
        <v/>
      </c>
      <c r="AC202" s="220" t="str">
        <f>IFERROR(AB202*Intern!H$2,"")</f>
        <v/>
      </c>
      <c r="AD202" s="167"/>
      <c r="AE202" s="170"/>
      <c r="AF202" s="164"/>
      <c r="AG202" s="151" t="str">
        <f>IFERROR(VLOOKUP(AD202,Mobilität!A:I,7,FALSE),"")</f>
        <v/>
      </c>
      <c r="AH202" s="151" t="str">
        <f t="shared" si="80"/>
        <v/>
      </c>
      <c r="AI202" s="220" t="str">
        <f>IFERROR(AH202*Intern!H$2,"")</f>
        <v/>
      </c>
      <c r="AJ202" s="171"/>
      <c r="AK202" s="219">
        <f t="shared" si="81"/>
        <v>0</v>
      </c>
      <c r="AL202" s="206"/>
      <c r="AM202" s="151" t="str">
        <f>IFERROR(VLOOKUP(AJ202,Mobilität!A:I,7,FALSE),"")</f>
        <v/>
      </c>
      <c r="AN202" s="151" t="str">
        <f t="shared" si="82"/>
        <v/>
      </c>
      <c r="AO202" s="154" t="str">
        <f>IFERROR(AN202*Intern!H$2,"")</f>
        <v/>
      </c>
      <c r="AP202" s="171"/>
      <c r="AQ202" s="151">
        <f t="shared" si="83"/>
        <v>0</v>
      </c>
      <c r="AR202" s="209"/>
      <c r="AS202" s="151" t="str">
        <f>IFERROR(VLOOKUP(AP202,Mobilität!A:I,7,FALSE),"")</f>
        <v/>
      </c>
      <c r="AT202" s="151" t="str">
        <f t="shared" si="98"/>
        <v/>
      </c>
      <c r="AU202" s="154" t="str">
        <f>IFERROR(AT202*Intern!H$2,"")</f>
        <v/>
      </c>
      <c r="AV202" s="171"/>
      <c r="AW202" s="151">
        <f t="shared" si="84"/>
        <v>0</v>
      </c>
      <c r="AX202" s="206"/>
      <c r="AY202" s="151" t="str">
        <f>IFERROR(VLOOKUP(AV202,Mobilität!A:O,7,FALSE),"")</f>
        <v/>
      </c>
      <c r="AZ202" s="151" t="str">
        <f t="shared" si="85"/>
        <v/>
      </c>
      <c r="BA202" s="220" t="str">
        <f>IFERROR(AZ202*Intern!H$2,"")</f>
        <v/>
      </c>
      <c r="BB202" s="338"/>
      <c r="BC202" s="339"/>
      <c r="BD202" s="340"/>
      <c r="BE202" s="222">
        <f t="shared" si="86"/>
        <v>0</v>
      </c>
      <c r="BF202" s="223">
        <f>IFERROR(BE202*Intern!H$2,"")</f>
        <v>0</v>
      </c>
      <c r="BG202" s="210">
        <f t="shared" si="87"/>
        <v>0</v>
      </c>
      <c r="BH202" s="226">
        <f t="shared" si="88"/>
        <v>0</v>
      </c>
      <c r="BI202" s="363"/>
      <c r="BJ202" s="210" t="e">
        <f t="shared" si="89"/>
        <v>#DIV/0!</v>
      </c>
      <c r="BK202" s="227" t="e">
        <f t="shared" si="90"/>
        <v>#DIV/0!</v>
      </c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</row>
    <row r="203" spans="1:128" s="153" customFormat="1">
      <c r="A203" s="164"/>
      <c r="B203" s="165"/>
      <c r="C203" s="165"/>
      <c r="D203" s="149" t="str">
        <f t="shared" si="91"/>
        <v/>
      </c>
      <c r="E203" s="166"/>
      <c r="F203" s="167"/>
      <c r="G203" s="334" t="str">
        <f t="shared" si="92"/>
        <v/>
      </c>
      <c r="H203" s="150" t="str">
        <f>IFERROR(VLOOKUP(F203,'Mahlzeit-Übernachtung'!C:AA,5,FALSE),"")</f>
        <v/>
      </c>
      <c r="I203" s="150" t="str">
        <f t="shared" si="93"/>
        <v/>
      </c>
      <c r="J203" s="221" t="str">
        <f>IFERROR(I203*Intern!H$2,"")</f>
        <v/>
      </c>
      <c r="K203" s="167"/>
      <c r="L203" s="331" t="str">
        <f t="shared" si="94"/>
        <v/>
      </c>
      <c r="M203" s="150" t="str">
        <f>IFERROR(VLOOKUP(K203,'Mahlzeit-Übernachtung'!C:AA,5,FALSE),"")</f>
        <v/>
      </c>
      <c r="N203" s="151" t="str">
        <f t="shared" si="95"/>
        <v/>
      </c>
      <c r="O203" s="221" t="str">
        <f>IFERROR(N203*Intern!H$2,"")</f>
        <v/>
      </c>
      <c r="P203" s="168"/>
      <c r="Q203" s="169"/>
      <c r="R203" s="169"/>
      <c r="S203" s="169"/>
      <c r="T203" s="151" t="str">
        <f t="shared" si="99"/>
        <v>---</v>
      </c>
      <c r="U203" s="331" t="e">
        <f>VLOOKUP(TEXT(T203,"@"),'Mahlzeit-Übernachtung'!A$30:G$111,7,FALSE)</f>
        <v>#N/A</v>
      </c>
      <c r="V203" s="151" t="str">
        <f t="shared" si="96"/>
        <v/>
      </c>
      <c r="W203" s="220" t="str">
        <f>IFERROR(V203*Intern!H$2,"")</f>
        <v/>
      </c>
      <c r="X203" s="167"/>
      <c r="Y203" s="170"/>
      <c r="Z203" s="164"/>
      <c r="AA203" s="151" t="str">
        <f>IFERROR(VLOOKUP(X203,Mobilität!A:I,7,FALSE),"")</f>
        <v/>
      </c>
      <c r="AB203" s="151" t="str">
        <f t="shared" si="97"/>
        <v/>
      </c>
      <c r="AC203" s="220" t="str">
        <f>IFERROR(AB203*Intern!H$2,"")</f>
        <v/>
      </c>
      <c r="AD203" s="167"/>
      <c r="AE203" s="170"/>
      <c r="AF203" s="164"/>
      <c r="AG203" s="151" t="str">
        <f>IFERROR(VLOOKUP(AD203,Mobilität!A:I,7,FALSE),"")</f>
        <v/>
      </c>
      <c r="AH203" s="151" t="str">
        <f t="shared" si="80"/>
        <v/>
      </c>
      <c r="AI203" s="220" t="str">
        <f>IFERROR(AH203*Intern!H$2,"")</f>
        <v/>
      </c>
      <c r="AJ203" s="171"/>
      <c r="AK203" s="219">
        <f t="shared" si="81"/>
        <v>0</v>
      </c>
      <c r="AL203" s="206"/>
      <c r="AM203" s="151" t="str">
        <f>IFERROR(VLOOKUP(AJ203,Mobilität!A:I,7,FALSE),"")</f>
        <v/>
      </c>
      <c r="AN203" s="151" t="str">
        <f t="shared" si="82"/>
        <v/>
      </c>
      <c r="AO203" s="154" t="str">
        <f>IFERROR(AN203*Intern!H$2,"")</f>
        <v/>
      </c>
      <c r="AP203" s="171"/>
      <c r="AQ203" s="151">
        <f t="shared" si="83"/>
        <v>0</v>
      </c>
      <c r="AR203" s="209"/>
      <c r="AS203" s="151" t="str">
        <f>IFERROR(VLOOKUP(AP203,Mobilität!A:I,7,FALSE),"")</f>
        <v/>
      </c>
      <c r="AT203" s="151" t="str">
        <f t="shared" si="98"/>
        <v/>
      </c>
      <c r="AU203" s="154" t="str">
        <f>IFERROR(AT203*Intern!H$2,"")</f>
        <v/>
      </c>
      <c r="AV203" s="171"/>
      <c r="AW203" s="151">
        <f t="shared" si="84"/>
        <v>0</v>
      </c>
      <c r="AX203" s="206"/>
      <c r="AY203" s="151" t="str">
        <f>IFERROR(VLOOKUP(AV203,Mobilität!A:O,7,FALSE),"")</f>
        <v/>
      </c>
      <c r="AZ203" s="151" t="str">
        <f t="shared" si="85"/>
        <v/>
      </c>
      <c r="BA203" s="220" t="str">
        <f>IFERROR(AZ203*Intern!H$2,"")</f>
        <v/>
      </c>
      <c r="BB203" s="338"/>
      <c r="BC203" s="339"/>
      <c r="BD203" s="340"/>
      <c r="BE203" s="222">
        <f t="shared" si="86"/>
        <v>0</v>
      </c>
      <c r="BF203" s="223">
        <f>IFERROR(BE203*Intern!H$2,"")</f>
        <v>0</v>
      </c>
      <c r="BG203" s="210">
        <f t="shared" si="87"/>
        <v>0</v>
      </c>
      <c r="BH203" s="226">
        <f t="shared" si="88"/>
        <v>0</v>
      </c>
      <c r="BI203" s="363"/>
      <c r="BJ203" s="210" t="e">
        <f t="shared" si="89"/>
        <v>#DIV/0!</v>
      </c>
      <c r="BK203" s="227" t="e">
        <f t="shared" si="90"/>
        <v>#DIV/0!</v>
      </c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</row>
    <row r="204" spans="1:128" s="153" customFormat="1">
      <c r="A204" s="164"/>
      <c r="B204" s="165"/>
      <c r="C204" s="165"/>
      <c r="D204" s="149" t="str">
        <f t="shared" si="91"/>
        <v/>
      </c>
      <c r="E204" s="166"/>
      <c r="F204" s="167"/>
      <c r="G204" s="334" t="str">
        <f t="shared" si="92"/>
        <v/>
      </c>
      <c r="H204" s="150" t="str">
        <f>IFERROR(VLOOKUP(F204,'Mahlzeit-Übernachtung'!C:AA,5,FALSE),"")</f>
        <v/>
      </c>
      <c r="I204" s="150" t="str">
        <f t="shared" si="93"/>
        <v/>
      </c>
      <c r="J204" s="221" t="str">
        <f>IFERROR(I204*Intern!H$2,"")</f>
        <v/>
      </c>
      <c r="K204" s="167"/>
      <c r="L204" s="331" t="str">
        <f t="shared" si="94"/>
        <v/>
      </c>
      <c r="M204" s="150" t="str">
        <f>IFERROR(VLOOKUP(K204,'Mahlzeit-Übernachtung'!C:AA,5,FALSE),"")</f>
        <v/>
      </c>
      <c r="N204" s="151" t="str">
        <f t="shared" si="95"/>
        <v/>
      </c>
      <c r="O204" s="221" t="str">
        <f>IFERROR(N204*Intern!H$2,"")</f>
        <v/>
      </c>
      <c r="P204" s="168"/>
      <c r="Q204" s="169"/>
      <c r="R204" s="169"/>
      <c r="S204" s="169"/>
      <c r="T204" s="151" t="str">
        <f t="shared" si="99"/>
        <v>---</v>
      </c>
      <c r="U204" s="331" t="e">
        <f>VLOOKUP(TEXT(T204,"@"),'Mahlzeit-Übernachtung'!A$30:G$111,7,FALSE)</f>
        <v>#N/A</v>
      </c>
      <c r="V204" s="151" t="str">
        <f t="shared" si="96"/>
        <v/>
      </c>
      <c r="W204" s="220" t="str">
        <f>IFERROR(V204*Intern!H$2,"")</f>
        <v/>
      </c>
      <c r="X204" s="167"/>
      <c r="Y204" s="170"/>
      <c r="Z204" s="164"/>
      <c r="AA204" s="151" t="str">
        <f>IFERROR(VLOOKUP(X204,Mobilität!A:I,7,FALSE),"")</f>
        <v/>
      </c>
      <c r="AB204" s="151" t="str">
        <f t="shared" si="97"/>
        <v/>
      </c>
      <c r="AC204" s="220" t="str">
        <f>IFERROR(AB204*Intern!H$2,"")</f>
        <v/>
      </c>
      <c r="AD204" s="167"/>
      <c r="AE204" s="170"/>
      <c r="AF204" s="164"/>
      <c r="AG204" s="151" t="str">
        <f>IFERROR(VLOOKUP(AD204,Mobilität!A:I,7,FALSE),"")</f>
        <v/>
      </c>
      <c r="AH204" s="151" t="str">
        <f t="shared" si="80"/>
        <v/>
      </c>
      <c r="AI204" s="220" t="str">
        <f>IFERROR(AH204*Intern!H$2,"")</f>
        <v/>
      </c>
      <c r="AJ204" s="171"/>
      <c r="AK204" s="219">
        <f t="shared" si="81"/>
        <v>0</v>
      </c>
      <c r="AL204" s="206"/>
      <c r="AM204" s="151" t="str">
        <f>IFERROR(VLOOKUP(AJ204,Mobilität!A:I,7,FALSE),"")</f>
        <v/>
      </c>
      <c r="AN204" s="151" t="str">
        <f t="shared" si="82"/>
        <v/>
      </c>
      <c r="AO204" s="154" t="str">
        <f>IFERROR(AN204*Intern!H$2,"")</f>
        <v/>
      </c>
      <c r="AP204" s="171"/>
      <c r="AQ204" s="151">
        <f t="shared" si="83"/>
        <v>0</v>
      </c>
      <c r="AR204" s="209"/>
      <c r="AS204" s="151" t="str">
        <f>IFERROR(VLOOKUP(AP204,Mobilität!A:I,7,FALSE),"")</f>
        <v/>
      </c>
      <c r="AT204" s="151" t="str">
        <f t="shared" si="98"/>
        <v/>
      </c>
      <c r="AU204" s="154" t="str">
        <f>IFERROR(AT204*Intern!H$2,"")</f>
        <v/>
      </c>
      <c r="AV204" s="171"/>
      <c r="AW204" s="151">
        <f t="shared" si="84"/>
        <v>0</v>
      </c>
      <c r="AX204" s="206"/>
      <c r="AY204" s="151" t="str">
        <f>IFERROR(VLOOKUP(AV204,Mobilität!A:O,7,FALSE),"")</f>
        <v/>
      </c>
      <c r="AZ204" s="151" t="str">
        <f t="shared" si="85"/>
        <v/>
      </c>
      <c r="BA204" s="220" t="str">
        <f>IFERROR(AZ204*Intern!H$2,"")</f>
        <v/>
      </c>
      <c r="BB204" s="338"/>
      <c r="BC204" s="339"/>
      <c r="BD204" s="340"/>
      <c r="BE204" s="222">
        <f t="shared" si="86"/>
        <v>0</v>
      </c>
      <c r="BF204" s="223">
        <f>IFERROR(BE204*Intern!H$2,"")</f>
        <v>0</v>
      </c>
      <c r="BG204" s="210">
        <f t="shared" si="87"/>
        <v>0</v>
      </c>
      <c r="BH204" s="226">
        <f t="shared" si="88"/>
        <v>0</v>
      </c>
      <c r="BI204" s="363"/>
      <c r="BJ204" s="210" t="e">
        <f t="shared" si="89"/>
        <v>#DIV/0!</v>
      </c>
      <c r="BK204" s="227" t="e">
        <f t="shared" si="90"/>
        <v>#DIV/0!</v>
      </c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</row>
    <row r="205" spans="1:128" s="153" customFormat="1">
      <c r="A205" s="164"/>
      <c r="B205" s="165"/>
      <c r="C205" s="165"/>
      <c r="D205" s="149" t="str">
        <f t="shared" si="91"/>
        <v/>
      </c>
      <c r="E205" s="166"/>
      <c r="F205" s="167"/>
      <c r="G205" s="334" t="str">
        <f t="shared" si="92"/>
        <v/>
      </c>
      <c r="H205" s="150" t="str">
        <f>IFERROR(VLOOKUP(F205,'Mahlzeit-Übernachtung'!C:AA,5,FALSE),"")</f>
        <v/>
      </c>
      <c r="I205" s="150" t="str">
        <f t="shared" si="93"/>
        <v/>
      </c>
      <c r="J205" s="221" t="str">
        <f>IFERROR(I205*Intern!H$2,"")</f>
        <v/>
      </c>
      <c r="K205" s="167"/>
      <c r="L205" s="331" t="str">
        <f t="shared" si="94"/>
        <v/>
      </c>
      <c r="M205" s="150" t="str">
        <f>IFERROR(VLOOKUP(K205,'Mahlzeit-Übernachtung'!C:AA,5,FALSE),"")</f>
        <v/>
      </c>
      <c r="N205" s="151" t="str">
        <f t="shared" si="95"/>
        <v/>
      </c>
      <c r="O205" s="221" t="str">
        <f>IFERROR(N205*Intern!H$2,"")</f>
        <v/>
      </c>
      <c r="P205" s="168"/>
      <c r="Q205" s="169"/>
      <c r="R205" s="169"/>
      <c r="S205" s="169"/>
      <c r="T205" s="151" t="str">
        <f t="shared" si="99"/>
        <v>---</v>
      </c>
      <c r="U205" s="331" t="e">
        <f>VLOOKUP(TEXT(T205,"@"),'Mahlzeit-Übernachtung'!A$30:G$111,7,FALSE)</f>
        <v>#N/A</v>
      </c>
      <c r="V205" s="151" t="str">
        <f t="shared" si="96"/>
        <v/>
      </c>
      <c r="W205" s="220" t="str">
        <f>IFERROR(V205*Intern!H$2,"")</f>
        <v/>
      </c>
      <c r="X205" s="167"/>
      <c r="Y205" s="170"/>
      <c r="Z205" s="164"/>
      <c r="AA205" s="151" t="str">
        <f>IFERROR(VLOOKUP(X205,Mobilität!A:I,7,FALSE),"")</f>
        <v/>
      </c>
      <c r="AB205" s="151" t="str">
        <f t="shared" si="97"/>
        <v/>
      </c>
      <c r="AC205" s="220" t="str">
        <f>IFERROR(AB205*Intern!H$2,"")</f>
        <v/>
      </c>
      <c r="AD205" s="167"/>
      <c r="AE205" s="170"/>
      <c r="AF205" s="164"/>
      <c r="AG205" s="151" t="str">
        <f>IFERROR(VLOOKUP(AD205,Mobilität!A:I,7,FALSE),"")</f>
        <v/>
      </c>
      <c r="AH205" s="151" t="str">
        <f t="shared" si="80"/>
        <v/>
      </c>
      <c r="AI205" s="220" t="str">
        <f>IFERROR(AH205*Intern!H$2,"")</f>
        <v/>
      </c>
      <c r="AJ205" s="171"/>
      <c r="AK205" s="219">
        <f t="shared" si="81"/>
        <v>0</v>
      </c>
      <c r="AL205" s="206"/>
      <c r="AM205" s="151" t="str">
        <f>IFERROR(VLOOKUP(AJ205,Mobilität!A:I,7,FALSE),"")</f>
        <v/>
      </c>
      <c r="AN205" s="151" t="str">
        <f t="shared" si="82"/>
        <v/>
      </c>
      <c r="AO205" s="154" t="str">
        <f>IFERROR(AN205*Intern!H$2,"")</f>
        <v/>
      </c>
      <c r="AP205" s="171"/>
      <c r="AQ205" s="151">
        <f t="shared" si="83"/>
        <v>0</v>
      </c>
      <c r="AR205" s="209"/>
      <c r="AS205" s="151" t="str">
        <f>IFERROR(VLOOKUP(AP205,Mobilität!A:I,7,FALSE),"")</f>
        <v/>
      </c>
      <c r="AT205" s="151" t="str">
        <f t="shared" si="98"/>
        <v/>
      </c>
      <c r="AU205" s="154" t="str">
        <f>IFERROR(AT205*Intern!H$2,"")</f>
        <v/>
      </c>
      <c r="AV205" s="171"/>
      <c r="AW205" s="151">
        <f t="shared" si="84"/>
        <v>0</v>
      </c>
      <c r="AX205" s="206"/>
      <c r="AY205" s="151" t="str">
        <f>IFERROR(VLOOKUP(AV205,Mobilität!A:O,7,FALSE),"")</f>
        <v/>
      </c>
      <c r="AZ205" s="151" t="str">
        <f t="shared" si="85"/>
        <v/>
      </c>
      <c r="BA205" s="220" t="str">
        <f>IFERROR(AZ205*Intern!H$2,"")</f>
        <v/>
      </c>
      <c r="BB205" s="338"/>
      <c r="BC205" s="339"/>
      <c r="BD205" s="340"/>
      <c r="BE205" s="222">
        <f t="shared" si="86"/>
        <v>0</v>
      </c>
      <c r="BF205" s="223">
        <f>IFERROR(BE205*Intern!H$2,"")</f>
        <v>0</v>
      </c>
      <c r="BG205" s="210">
        <f t="shared" si="87"/>
        <v>0</v>
      </c>
      <c r="BH205" s="226">
        <f t="shared" si="88"/>
        <v>0</v>
      </c>
      <c r="BI205" s="363"/>
      <c r="BJ205" s="210" t="e">
        <f t="shared" si="89"/>
        <v>#DIV/0!</v>
      </c>
      <c r="BK205" s="227" t="e">
        <f t="shared" si="90"/>
        <v>#DIV/0!</v>
      </c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</row>
    <row r="206" spans="1:128" s="153" customFormat="1">
      <c r="A206" s="164"/>
      <c r="B206" s="165"/>
      <c r="C206" s="165"/>
      <c r="D206" s="149" t="str">
        <f t="shared" si="91"/>
        <v/>
      </c>
      <c r="E206" s="166"/>
      <c r="F206" s="167"/>
      <c r="G206" s="334" t="str">
        <f t="shared" si="92"/>
        <v/>
      </c>
      <c r="H206" s="150" t="str">
        <f>IFERROR(VLOOKUP(F206,'Mahlzeit-Übernachtung'!C:AA,5,FALSE),"")</f>
        <v/>
      </c>
      <c r="I206" s="150" t="str">
        <f t="shared" si="93"/>
        <v/>
      </c>
      <c r="J206" s="221" t="str">
        <f>IFERROR(I206*Intern!H$2,"")</f>
        <v/>
      </c>
      <c r="K206" s="167"/>
      <c r="L206" s="331" t="str">
        <f t="shared" si="94"/>
        <v/>
      </c>
      <c r="M206" s="150" t="str">
        <f>IFERROR(VLOOKUP(K206,'Mahlzeit-Übernachtung'!C:AA,5,FALSE),"")</f>
        <v/>
      </c>
      <c r="N206" s="151" t="str">
        <f t="shared" si="95"/>
        <v/>
      </c>
      <c r="O206" s="221" t="str">
        <f>IFERROR(N206*Intern!H$2,"")</f>
        <v/>
      </c>
      <c r="P206" s="168"/>
      <c r="Q206" s="169"/>
      <c r="R206" s="169"/>
      <c r="S206" s="169"/>
      <c r="T206" s="151" t="str">
        <f t="shared" si="99"/>
        <v>---</v>
      </c>
      <c r="U206" s="331" t="e">
        <f>VLOOKUP(TEXT(T206,"@"),'Mahlzeit-Übernachtung'!A$30:G$111,7,FALSE)</f>
        <v>#N/A</v>
      </c>
      <c r="V206" s="151" t="str">
        <f t="shared" si="96"/>
        <v/>
      </c>
      <c r="W206" s="220" t="str">
        <f>IFERROR(V206*Intern!H$2,"")</f>
        <v/>
      </c>
      <c r="X206" s="167"/>
      <c r="Y206" s="170"/>
      <c r="Z206" s="164"/>
      <c r="AA206" s="151" t="str">
        <f>IFERROR(VLOOKUP(X206,Mobilität!A:I,7,FALSE),"")</f>
        <v/>
      </c>
      <c r="AB206" s="151" t="str">
        <f t="shared" si="97"/>
        <v/>
      </c>
      <c r="AC206" s="220" t="str">
        <f>IFERROR(AB206*Intern!H$2,"")</f>
        <v/>
      </c>
      <c r="AD206" s="167"/>
      <c r="AE206" s="170"/>
      <c r="AF206" s="164"/>
      <c r="AG206" s="151" t="str">
        <f>IFERROR(VLOOKUP(AD206,Mobilität!A:I,7,FALSE),"")</f>
        <v/>
      </c>
      <c r="AH206" s="151" t="str">
        <f t="shared" si="80"/>
        <v/>
      </c>
      <c r="AI206" s="220" t="str">
        <f>IFERROR(AH206*Intern!H$2,"")</f>
        <v/>
      </c>
      <c r="AJ206" s="171"/>
      <c r="AK206" s="219">
        <f t="shared" si="81"/>
        <v>0</v>
      </c>
      <c r="AL206" s="206"/>
      <c r="AM206" s="151" t="str">
        <f>IFERROR(VLOOKUP(AJ206,Mobilität!A:I,7,FALSE),"")</f>
        <v/>
      </c>
      <c r="AN206" s="151" t="str">
        <f t="shared" si="82"/>
        <v/>
      </c>
      <c r="AO206" s="154" t="str">
        <f>IFERROR(AN206*Intern!H$2,"")</f>
        <v/>
      </c>
      <c r="AP206" s="171"/>
      <c r="AQ206" s="151">
        <f t="shared" si="83"/>
        <v>0</v>
      </c>
      <c r="AR206" s="209"/>
      <c r="AS206" s="151" t="str">
        <f>IFERROR(VLOOKUP(AP206,Mobilität!A:I,7,FALSE),"")</f>
        <v/>
      </c>
      <c r="AT206" s="151" t="str">
        <f t="shared" si="98"/>
        <v/>
      </c>
      <c r="AU206" s="154" t="str">
        <f>IFERROR(AT206*Intern!H$2,"")</f>
        <v/>
      </c>
      <c r="AV206" s="171"/>
      <c r="AW206" s="151">
        <f t="shared" si="84"/>
        <v>0</v>
      </c>
      <c r="AX206" s="206"/>
      <c r="AY206" s="151" t="str">
        <f>IFERROR(VLOOKUP(AV206,Mobilität!A:O,7,FALSE),"")</f>
        <v/>
      </c>
      <c r="AZ206" s="151" t="str">
        <f t="shared" si="85"/>
        <v/>
      </c>
      <c r="BA206" s="220" t="str">
        <f>IFERROR(AZ206*Intern!H$2,"")</f>
        <v/>
      </c>
      <c r="BB206" s="338"/>
      <c r="BC206" s="339"/>
      <c r="BD206" s="340"/>
      <c r="BE206" s="222">
        <f t="shared" si="86"/>
        <v>0</v>
      </c>
      <c r="BF206" s="223">
        <f>IFERROR(BE206*Intern!H$2,"")</f>
        <v>0</v>
      </c>
      <c r="BG206" s="210">
        <f t="shared" si="87"/>
        <v>0</v>
      </c>
      <c r="BH206" s="226">
        <f t="shared" si="88"/>
        <v>0</v>
      </c>
      <c r="BI206" s="363"/>
      <c r="BJ206" s="210" t="e">
        <f t="shared" si="89"/>
        <v>#DIV/0!</v>
      </c>
      <c r="BK206" s="227" t="e">
        <f t="shared" si="90"/>
        <v>#DIV/0!</v>
      </c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</row>
    <row r="207" spans="1:128" s="153" customFormat="1">
      <c r="A207" s="164"/>
      <c r="B207" s="165"/>
      <c r="C207" s="165"/>
      <c r="D207" s="149" t="str">
        <f t="shared" si="91"/>
        <v/>
      </c>
      <c r="E207" s="166"/>
      <c r="F207" s="167"/>
      <c r="G207" s="334" t="str">
        <f t="shared" si="92"/>
        <v/>
      </c>
      <c r="H207" s="150" t="str">
        <f>IFERROR(VLOOKUP(F207,'Mahlzeit-Übernachtung'!C:AA,5,FALSE),"")</f>
        <v/>
      </c>
      <c r="I207" s="150" t="str">
        <f t="shared" si="93"/>
        <v/>
      </c>
      <c r="J207" s="221" t="str">
        <f>IFERROR(I207*Intern!H$2,"")</f>
        <v/>
      </c>
      <c r="K207" s="167"/>
      <c r="L207" s="331" t="str">
        <f t="shared" si="94"/>
        <v/>
      </c>
      <c r="M207" s="150" t="str">
        <f>IFERROR(VLOOKUP(K207,'Mahlzeit-Übernachtung'!C:AA,5,FALSE),"")</f>
        <v/>
      </c>
      <c r="N207" s="151" t="str">
        <f t="shared" si="95"/>
        <v/>
      </c>
      <c r="O207" s="221" t="str">
        <f>IFERROR(N207*Intern!H$2,"")</f>
        <v/>
      </c>
      <c r="P207" s="168"/>
      <c r="Q207" s="169"/>
      <c r="R207" s="169"/>
      <c r="S207" s="169"/>
      <c r="T207" s="151" t="str">
        <f t="shared" si="99"/>
        <v>---</v>
      </c>
      <c r="U207" s="331" t="e">
        <f>VLOOKUP(TEXT(T207,"@"),'Mahlzeit-Übernachtung'!A$30:G$111,7,FALSE)</f>
        <v>#N/A</v>
      </c>
      <c r="V207" s="151" t="str">
        <f t="shared" si="96"/>
        <v/>
      </c>
      <c r="W207" s="220" t="str">
        <f>IFERROR(V207*Intern!H$2,"")</f>
        <v/>
      </c>
      <c r="X207" s="167"/>
      <c r="Y207" s="170"/>
      <c r="Z207" s="164"/>
      <c r="AA207" s="151" t="str">
        <f>IFERROR(VLOOKUP(X207,Mobilität!A:I,7,FALSE),"")</f>
        <v/>
      </c>
      <c r="AB207" s="151" t="str">
        <f t="shared" si="97"/>
        <v/>
      </c>
      <c r="AC207" s="220" t="str">
        <f>IFERROR(AB207*Intern!H$2,"")</f>
        <v/>
      </c>
      <c r="AD207" s="167"/>
      <c r="AE207" s="170"/>
      <c r="AF207" s="164"/>
      <c r="AG207" s="151" t="str">
        <f>IFERROR(VLOOKUP(AD207,Mobilität!A:I,7,FALSE),"")</f>
        <v/>
      </c>
      <c r="AH207" s="151" t="str">
        <f t="shared" si="80"/>
        <v/>
      </c>
      <c r="AI207" s="220" t="str">
        <f>IFERROR(AH207*Intern!H$2,"")</f>
        <v/>
      </c>
      <c r="AJ207" s="171"/>
      <c r="AK207" s="219">
        <f t="shared" si="81"/>
        <v>0</v>
      </c>
      <c r="AL207" s="206"/>
      <c r="AM207" s="151" t="str">
        <f>IFERROR(VLOOKUP(AJ207,Mobilität!A:I,7,FALSE),"")</f>
        <v/>
      </c>
      <c r="AN207" s="151" t="str">
        <f t="shared" si="82"/>
        <v/>
      </c>
      <c r="AO207" s="154" t="str">
        <f>IFERROR(AN207*Intern!H$2,"")</f>
        <v/>
      </c>
      <c r="AP207" s="171"/>
      <c r="AQ207" s="151">
        <f t="shared" si="83"/>
        <v>0</v>
      </c>
      <c r="AR207" s="209"/>
      <c r="AS207" s="151" t="str">
        <f>IFERROR(VLOOKUP(AP207,Mobilität!A:I,7,FALSE),"")</f>
        <v/>
      </c>
      <c r="AT207" s="151" t="str">
        <f t="shared" si="98"/>
        <v/>
      </c>
      <c r="AU207" s="154" t="str">
        <f>IFERROR(AT207*Intern!H$2,"")</f>
        <v/>
      </c>
      <c r="AV207" s="171"/>
      <c r="AW207" s="151">
        <f t="shared" si="84"/>
        <v>0</v>
      </c>
      <c r="AX207" s="206"/>
      <c r="AY207" s="151" t="str">
        <f>IFERROR(VLOOKUP(AV207,Mobilität!A:O,7,FALSE),"")</f>
        <v/>
      </c>
      <c r="AZ207" s="151" t="str">
        <f t="shared" si="85"/>
        <v/>
      </c>
      <c r="BA207" s="220" t="str">
        <f>IFERROR(AZ207*Intern!H$2,"")</f>
        <v/>
      </c>
      <c r="BB207" s="338"/>
      <c r="BC207" s="339"/>
      <c r="BD207" s="340"/>
      <c r="BE207" s="222">
        <f t="shared" si="86"/>
        <v>0</v>
      </c>
      <c r="BF207" s="223">
        <f>IFERROR(BE207*Intern!H$2,"")</f>
        <v>0</v>
      </c>
      <c r="BG207" s="210">
        <f t="shared" si="87"/>
        <v>0</v>
      </c>
      <c r="BH207" s="226">
        <f t="shared" si="88"/>
        <v>0</v>
      </c>
      <c r="BI207" s="363"/>
      <c r="BJ207" s="210" t="e">
        <f t="shared" si="89"/>
        <v>#DIV/0!</v>
      </c>
      <c r="BK207" s="227" t="e">
        <f t="shared" si="90"/>
        <v>#DIV/0!</v>
      </c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</row>
    <row r="208" spans="1:128" s="153" customFormat="1">
      <c r="A208" s="164"/>
      <c r="B208" s="165"/>
      <c r="C208" s="165"/>
      <c r="D208" s="149" t="str">
        <f t="shared" si="91"/>
        <v/>
      </c>
      <c r="E208" s="166"/>
      <c r="F208" s="167"/>
      <c r="G208" s="334" t="str">
        <f t="shared" si="92"/>
        <v/>
      </c>
      <c r="H208" s="150" t="str">
        <f>IFERROR(VLOOKUP(F208,'Mahlzeit-Übernachtung'!C:AA,5,FALSE),"")</f>
        <v/>
      </c>
      <c r="I208" s="150" t="str">
        <f t="shared" si="93"/>
        <v/>
      </c>
      <c r="J208" s="221" t="str">
        <f>IFERROR(I208*Intern!H$2,"")</f>
        <v/>
      </c>
      <c r="K208" s="167"/>
      <c r="L208" s="331" t="str">
        <f t="shared" si="94"/>
        <v/>
      </c>
      <c r="M208" s="150" t="str">
        <f>IFERROR(VLOOKUP(K208,'Mahlzeit-Übernachtung'!C:AA,5,FALSE),"")</f>
        <v/>
      </c>
      <c r="N208" s="151" t="str">
        <f t="shared" si="95"/>
        <v/>
      </c>
      <c r="O208" s="221" t="str">
        <f>IFERROR(N208*Intern!H$2,"")</f>
        <v/>
      </c>
      <c r="P208" s="168"/>
      <c r="Q208" s="169"/>
      <c r="R208" s="169"/>
      <c r="S208" s="169"/>
      <c r="T208" s="151" t="str">
        <f t="shared" si="99"/>
        <v>---</v>
      </c>
      <c r="U208" s="331" t="e">
        <f>VLOOKUP(TEXT(T208,"@"),'Mahlzeit-Übernachtung'!A$30:G$111,7,FALSE)</f>
        <v>#N/A</v>
      </c>
      <c r="V208" s="151" t="str">
        <f t="shared" si="96"/>
        <v/>
      </c>
      <c r="W208" s="220" t="str">
        <f>IFERROR(V208*Intern!H$2,"")</f>
        <v/>
      </c>
      <c r="X208" s="167"/>
      <c r="Y208" s="170"/>
      <c r="Z208" s="164"/>
      <c r="AA208" s="151" t="str">
        <f>IFERROR(VLOOKUP(X208,Mobilität!A:I,7,FALSE),"")</f>
        <v/>
      </c>
      <c r="AB208" s="151" t="str">
        <f t="shared" si="97"/>
        <v/>
      </c>
      <c r="AC208" s="220" t="str">
        <f>IFERROR(AB208*Intern!H$2,"")</f>
        <v/>
      </c>
      <c r="AD208" s="167"/>
      <c r="AE208" s="170"/>
      <c r="AF208" s="164"/>
      <c r="AG208" s="151" t="str">
        <f>IFERROR(VLOOKUP(AD208,Mobilität!A:I,7,FALSE),"")</f>
        <v/>
      </c>
      <c r="AH208" s="151" t="str">
        <f t="shared" si="80"/>
        <v/>
      </c>
      <c r="AI208" s="220" t="str">
        <f>IFERROR(AH208*Intern!H$2,"")</f>
        <v/>
      </c>
      <c r="AJ208" s="171"/>
      <c r="AK208" s="219">
        <f t="shared" si="81"/>
        <v>0</v>
      </c>
      <c r="AL208" s="206"/>
      <c r="AM208" s="151" t="str">
        <f>IFERROR(VLOOKUP(AJ208,Mobilität!A:I,7,FALSE),"")</f>
        <v/>
      </c>
      <c r="AN208" s="151" t="str">
        <f t="shared" si="82"/>
        <v/>
      </c>
      <c r="AO208" s="154" t="str">
        <f>IFERROR(AN208*Intern!H$2,"")</f>
        <v/>
      </c>
      <c r="AP208" s="171"/>
      <c r="AQ208" s="151">
        <f t="shared" si="83"/>
        <v>0</v>
      </c>
      <c r="AR208" s="209"/>
      <c r="AS208" s="151" t="str">
        <f>IFERROR(VLOOKUP(AP208,Mobilität!A:I,7,FALSE),"")</f>
        <v/>
      </c>
      <c r="AT208" s="151" t="str">
        <f t="shared" si="98"/>
        <v/>
      </c>
      <c r="AU208" s="154" t="str">
        <f>IFERROR(AT208*Intern!H$2,"")</f>
        <v/>
      </c>
      <c r="AV208" s="171"/>
      <c r="AW208" s="151">
        <f t="shared" si="84"/>
        <v>0</v>
      </c>
      <c r="AX208" s="206"/>
      <c r="AY208" s="151" t="str">
        <f>IFERROR(VLOOKUP(AV208,Mobilität!A:O,7,FALSE),"")</f>
        <v/>
      </c>
      <c r="AZ208" s="151" t="str">
        <f t="shared" si="85"/>
        <v/>
      </c>
      <c r="BA208" s="220" t="str">
        <f>IFERROR(AZ208*Intern!H$2,"")</f>
        <v/>
      </c>
      <c r="BB208" s="338"/>
      <c r="BC208" s="339"/>
      <c r="BD208" s="340"/>
      <c r="BE208" s="222">
        <f t="shared" si="86"/>
        <v>0</v>
      </c>
      <c r="BF208" s="223">
        <f>IFERROR(BE208*Intern!H$2,"")</f>
        <v>0</v>
      </c>
      <c r="BG208" s="210">
        <f t="shared" si="87"/>
        <v>0</v>
      </c>
      <c r="BH208" s="226">
        <f t="shared" si="88"/>
        <v>0</v>
      </c>
      <c r="BI208" s="363"/>
      <c r="BJ208" s="210" t="e">
        <f t="shared" si="89"/>
        <v>#DIV/0!</v>
      </c>
      <c r="BK208" s="227" t="e">
        <f t="shared" si="90"/>
        <v>#DIV/0!</v>
      </c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</row>
    <row r="209" spans="1:128" s="153" customFormat="1">
      <c r="A209" s="164"/>
      <c r="B209" s="165"/>
      <c r="C209" s="165"/>
      <c r="D209" s="149" t="str">
        <f t="shared" si="91"/>
        <v/>
      </c>
      <c r="E209" s="166"/>
      <c r="F209" s="167"/>
      <c r="G209" s="334" t="str">
        <f t="shared" si="92"/>
        <v/>
      </c>
      <c r="H209" s="150" t="str">
        <f>IFERROR(VLOOKUP(F209,'Mahlzeit-Übernachtung'!C:AA,5,FALSE),"")</f>
        <v/>
      </c>
      <c r="I209" s="150" t="str">
        <f t="shared" si="93"/>
        <v/>
      </c>
      <c r="J209" s="221" t="str">
        <f>IFERROR(I209*Intern!H$2,"")</f>
        <v/>
      </c>
      <c r="K209" s="167"/>
      <c r="L209" s="331" t="str">
        <f t="shared" si="94"/>
        <v/>
      </c>
      <c r="M209" s="150" t="str">
        <f>IFERROR(VLOOKUP(K209,'Mahlzeit-Übernachtung'!C:AA,5,FALSE),"")</f>
        <v/>
      </c>
      <c r="N209" s="151" t="str">
        <f t="shared" si="95"/>
        <v/>
      </c>
      <c r="O209" s="221" t="str">
        <f>IFERROR(N209*Intern!H$2,"")</f>
        <v/>
      </c>
      <c r="P209" s="168"/>
      <c r="Q209" s="169"/>
      <c r="R209" s="169"/>
      <c r="S209" s="169"/>
      <c r="T209" s="151" t="str">
        <f t="shared" si="99"/>
        <v>---</v>
      </c>
      <c r="U209" s="331" t="e">
        <f>VLOOKUP(TEXT(T209,"@"),'Mahlzeit-Übernachtung'!A$30:G$111,7,FALSE)</f>
        <v>#N/A</v>
      </c>
      <c r="V209" s="151" t="str">
        <f t="shared" si="96"/>
        <v/>
      </c>
      <c r="W209" s="220" t="str">
        <f>IFERROR(V209*Intern!H$2,"")</f>
        <v/>
      </c>
      <c r="X209" s="167"/>
      <c r="Y209" s="170"/>
      <c r="Z209" s="164"/>
      <c r="AA209" s="151" t="str">
        <f>IFERROR(VLOOKUP(X209,Mobilität!A:I,7,FALSE),"")</f>
        <v/>
      </c>
      <c r="AB209" s="151" t="str">
        <f t="shared" si="97"/>
        <v/>
      </c>
      <c r="AC209" s="220" t="str">
        <f>IFERROR(AB209*Intern!H$2,"")</f>
        <v/>
      </c>
      <c r="AD209" s="167"/>
      <c r="AE209" s="170"/>
      <c r="AF209" s="164"/>
      <c r="AG209" s="151" t="str">
        <f>IFERROR(VLOOKUP(AD209,Mobilität!A:I,7,FALSE),"")</f>
        <v/>
      </c>
      <c r="AH209" s="151" t="str">
        <f t="shared" si="80"/>
        <v/>
      </c>
      <c r="AI209" s="220" t="str">
        <f>IFERROR(AH209*Intern!H$2,"")</f>
        <v/>
      </c>
      <c r="AJ209" s="171"/>
      <c r="AK209" s="219">
        <f t="shared" si="81"/>
        <v>0</v>
      </c>
      <c r="AL209" s="206"/>
      <c r="AM209" s="151" t="str">
        <f>IFERROR(VLOOKUP(AJ209,Mobilität!A:I,7,FALSE),"")</f>
        <v/>
      </c>
      <c r="AN209" s="151" t="str">
        <f t="shared" si="82"/>
        <v/>
      </c>
      <c r="AO209" s="154" t="str">
        <f>IFERROR(AN209*Intern!H$2,"")</f>
        <v/>
      </c>
      <c r="AP209" s="171"/>
      <c r="AQ209" s="151">
        <f t="shared" si="83"/>
        <v>0</v>
      </c>
      <c r="AR209" s="209"/>
      <c r="AS209" s="151" t="str">
        <f>IFERROR(VLOOKUP(AP209,Mobilität!A:I,7,FALSE),"")</f>
        <v/>
      </c>
      <c r="AT209" s="151" t="str">
        <f t="shared" si="98"/>
        <v/>
      </c>
      <c r="AU209" s="154" t="str">
        <f>IFERROR(AT209*Intern!H$2,"")</f>
        <v/>
      </c>
      <c r="AV209" s="171"/>
      <c r="AW209" s="151">
        <f t="shared" si="84"/>
        <v>0</v>
      </c>
      <c r="AX209" s="206"/>
      <c r="AY209" s="151" t="str">
        <f>IFERROR(VLOOKUP(AV209,Mobilität!A:O,7,FALSE),"")</f>
        <v/>
      </c>
      <c r="AZ209" s="151" t="str">
        <f t="shared" si="85"/>
        <v/>
      </c>
      <c r="BA209" s="220" t="str">
        <f>IFERROR(AZ209*Intern!H$2,"")</f>
        <v/>
      </c>
      <c r="BB209" s="338"/>
      <c r="BC209" s="339"/>
      <c r="BD209" s="340"/>
      <c r="BE209" s="222">
        <f t="shared" si="86"/>
        <v>0</v>
      </c>
      <c r="BF209" s="223">
        <f>IFERROR(BE209*Intern!H$2,"")</f>
        <v>0</v>
      </c>
      <c r="BG209" s="210">
        <f t="shared" si="87"/>
        <v>0</v>
      </c>
      <c r="BH209" s="226">
        <f t="shared" si="88"/>
        <v>0</v>
      </c>
      <c r="BI209" s="363"/>
      <c r="BJ209" s="210" t="e">
        <f t="shared" si="89"/>
        <v>#DIV/0!</v>
      </c>
      <c r="BK209" s="227" t="e">
        <f t="shared" si="90"/>
        <v>#DIV/0!</v>
      </c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</row>
    <row r="210" spans="1:128" s="153" customFormat="1">
      <c r="A210" s="164"/>
      <c r="B210" s="165"/>
      <c r="C210" s="165"/>
      <c r="D210" s="149" t="str">
        <f t="shared" si="91"/>
        <v/>
      </c>
      <c r="E210" s="166"/>
      <c r="F210" s="167"/>
      <c r="G210" s="334" t="str">
        <f t="shared" si="92"/>
        <v/>
      </c>
      <c r="H210" s="150" t="str">
        <f>IFERROR(VLOOKUP(F210,'Mahlzeit-Übernachtung'!C:AA,5,FALSE),"")</f>
        <v/>
      </c>
      <c r="I210" s="150" t="str">
        <f t="shared" si="93"/>
        <v/>
      </c>
      <c r="J210" s="221" t="str">
        <f>IFERROR(I210*Intern!H$2,"")</f>
        <v/>
      </c>
      <c r="K210" s="167"/>
      <c r="L210" s="331" t="str">
        <f t="shared" si="94"/>
        <v/>
      </c>
      <c r="M210" s="150" t="str">
        <f>IFERROR(VLOOKUP(K210,'Mahlzeit-Übernachtung'!C:AA,5,FALSE),"")</f>
        <v/>
      </c>
      <c r="N210" s="151" t="str">
        <f t="shared" si="95"/>
        <v/>
      </c>
      <c r="O210" s="221" t="str">
        <f>IFERROR(N210*Intern!H$2,"")</f>
        <v/>
      </c>
      <c r="P210" s="168"/>
      <c r="Q210" s="169"/>
      <c r="R210" s="169"/>
      <c r="S210" s="169"/>
      <c r="T210" s="151" t="str">
        <f t="shared" si="99"/>
        <v>---</v>
      </c>
      <c r="U210" s="331" t="e">
        <f>VLOOKUP(TEXT(T210,"@"),'Mahlzeit-Übernachtung'!A$30:G$111,7,FALSE)</f>
        <v>#N/A</v>
      </c>
      <c r="V210" s="151" t="str">
        <f t="shared" si="96"/>
        <v/>
      </c>
      <c r="W210" s="220" t="str">
        <f>IFERROR(V210*Intern!H$2,"")</f>
        <v/>
      </c>
      <c r="X210" s="167"/>
      <c r="Y210" s="170"/>
      <c r="Z210" s="164"/>
      <c r="AA210" s="151" t="str">
        <f>IFERROR(VLOOKUP(X210,Mobilität!A:I,7,FALSE),"")</f>
        <v/>
      </c>
      <c r="AB210" s="151" t="str">
        <f t="shared" si="97"/>
        <v/>
      </c>
      <c r="AC210" s="220" t="str">
        <f>IFERROR(AB210*Intern!H$2,"")</f>
        <v/>
      </c>
      <c r="AD210" s="167"/>
      <c r="AE210" s="170"/>
      <c r="AF210" s="164"/>
      <c r="AG210" s="151" t="str">
        <f>IFERROR(VLOOKUP(AD210,Mobilität!A:I,7,FALSE),"")</f>
        <v/>
      </c>
      <c r="AH210" s="151" t="str">
        <f t="shared" si="80"/>
        <v/>
      </c>
      <c r="AI210" s="220" t="str">
        <f>IFERROR(AH210*Intern!H$2,"")</f>
        <v/>
      </c>
      <c r="AJ210" s="171"/>
      <c r="AK210" s="219">
        <f t="shared" si="81"/>
        <v>0</v>
      </c>
      <c r="AL210" s="206"/>
      <c r="AM210" s="151" t="str">
        <f>IFERROR(VLOOKUP(AJ210,Mobilität!A:I,7,FALSE),"")</f>
        <v/>
      </c>
      <c r="AN210" s="151" t="str">
        <f t="shared" si="82"/>
        <v/>
      </c>
      <c r="AO210" s="154" t="str">
        <f>IFERROR(AN210*Intern!H$2,"")</f>
        <v/>
      </c>
      <c r="AP210" s="171"/>
      <c r="AQ210" s="151">
        <f t="shared" si="83"/>
        <v>0</v>
      </c>
      <c r="AR210" s="209"/>
      <c r="AS210" s="151" t="str">
        <f>IFERROR(VLOOKUP(AP210,Mobilität!A:I,7,FALSE),"")</f>
        <v/>
      </c>
      <c r="AT210" s="151" t="str">
        <f t="shared" si="98"/>
        <v/>
      </c>
      <c r="AU210" s="154" t="str">
        <f>IFERROR(AT210*Intern!H$2,"")</f>
        <v/>
      </c>
      <c r="AV210" s="171"/>
      <c r="AW210" s="151">
        <f t="shared" si="84"/>
        <v>0</v>
      </c>
      <c r="AX210" s="206"/>
      <c r="AY210" s="151" t="str">
        <f>IFERROR(VLOOKUP(AV210,Mobilität!A:O,7,FALSE),"")</f>
        <v/>
      </c>
      <c r="AZ210" s="151" t="str">
        <f t="shared" si="85"/>
        <v/>
      </c>
      <c r="BA210" s="220" t="str">
        <f>IFERROR(AZ210*Intern!H$2,"")</f>
        <v/>
      </c>
      <c r="BB210" s="338"/>
      <c r="BC210" s="339"/>
      <c r="BD210" s="340"/>
      <c r="BE210" s="222">
        <f t="shared" si="86"/>
        <v>0</v>
      </c>
      <c r="BF210" s="223">
        <f>IFERROR(BE210*Intern!H$2,"")</f>
        <v>0</v>
      </c>
      <c r="BG210" s="210">
        <f t="shared" si="87"/>
        <v>0</v>
      </c>
      <c r="BH210" s="226">
        <f t="shared" si="88"/>
        <v>0</v>
      </c>
      <c r="BI210" s="363"/>
      <c r="BJ210" s="210" t="e">
        <f t="shared" si="89"/>
        <v>#DIV/0!</v>
      </c>
      <c r="BK210" s="227" t="e">
        <f t="shared" si="90"/>
        <v>#DIV/0!</v>
      </c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</row>
    <row r="211" spans="1:128" s="153" customFormat="1">
      <c r="A211" s="164"/>
      <c r="B211" s="165"/>
      <c r="C211" s="165"/>
      <c r="D211" s="149" t="str">
        <f t="shared" si="91"/>
        <v/>
      </c>
      <c r="E211" s="166"/>
      <c r="F211" s="167"/>
      <c r="G211" s="334" t="str">
        <f t="shared" si="92"/>
        <v/>
      </c>
      <c r="H211" s="150" t="str">
        <f>IFERROR(VLOOKUP(F211,'Mahlzeit-Übernachtung'!C:AA,5,FALSE),"")</f>
        <v/>
      </c>
      <c r="I211" s="150" t="str">
        <f t="shared" si="93"/>
        <v/>
      </c>
      <c r="J211" s="221" t="str">
        <f>IFERROR(I211*Intern!H$2,"")</f>
        <v/>
      </c>
      <c r="K211" s="167"/>
      <c r="L211" s="331" t="str">
        <f t="shared" si="94"/>
        <v/>
      </c>
      <c r="M211" s="150" t="str">
        <f>IFERROR(VLOOKUP(K211,'Mahlzeit-Übernachtung'!C:AA,5,FALSE),"")</f>
        <v/>
      </c>
      <c r="N211" s="151" t="str">
        <f t="shared" si="95"/>
        <v/>
      </c>
      <c r="O211" s="221" t="str">
        <f>IFERROR(N211*Intern!H$2,"")</f>
        <v/>
      </c>
      <c r="P211" s="168"/>
      <c r="Q211" s="169"/>
      <c r="R211" s="169"/>
      <c r="S211" s="169"/>
      <c r="T211" s="151" t="str">
        <f t="shared" si="99"/>
        <v>---</v>
      </c>
      <c r="U211" s="331" t="e">
        <f>VLOOKUP(TEXT(T211,"@"),'Mahlzeit-Übernachtung'!A$30:G$111,7,FALSE)</f>
        <v>#N/A</v>
      </c>
      <c r="V211" s="151" t="str">
        <f t="shared" si="96"/>
        <v/>
      </c>
      <c r="W211" s="220" t="str">
        <f>IFERROR(V211*Intern!H$2,"")</f>
        <v/>
      </c>
      <c r="X211" s="167"/>
      <c r="Y211" s="170"/>
      <c r="Z211" s="164"/>
      <c r="AA211" s="151" t="str">
        <f>IFERROR(VLOOKUP(X211,Mobilität!A:I,7,FALSE),"")</f>
        <v/>
      </c>
      <c r="AB211" s="151" t="str">
        <f t="shared" si="97"/>
        <v/>
      </c>
      <c r="AC211" s="220" t="str">
        <f>IFERROR(AB211*Intern!H$2,"")</f>
        <v/>
      </c>
      <c r="AD211" s="167"/>
      <c r="AE211" s="170"/>
      <c r="AF211" s="164"/>
      <c r="AG211" s="151" t="str">
        <f>IFERROR(VLOOKUP(AD211,Mobilität!A:I,7,FALSE),"")</f>
        <v/>
      </c>
      <c r="AH211" s="151" t="str">
        <f t="shared" si="80"/>
        <v/>
      </c>
      <c r="AI211" s="220" t="str">
        <f>IFERROR(AH211*Intern!H$2,"")</f>
        <v/>
      </c>
      <c r="AJ211" s="171"/>
      <c r="AK211" s="219">
        <f t="shared" si="81"/>
        <v>0</v>
      </c>
      <c r="AL211" s="206"/>
      <c r="AM211" s="151" t="str">
        <f>IFERROR(VLOOKUP(AJ211,Mobilität!A:I,7,FALSE),"")</f>
        <v/>
      </c>
      <c r="AN211" s="151" t="str">
        <f t="shared" si="82"/>
        <v/>
      </c>
      <c r="AO211" s="154" t="str">
        <f>IFERROR(AN211*Intern!H$2,"")</f>
        <v/>
      </c>
      <c r="AP211" s="171"/>
      <c r="AQ211" s="151">
        <f t="shared" si="83"/>
        <v>0</v>
      </c>
      <c r="AR211" s="209"/>
      <c r="AS211" s="151" t="str">
        <f>IFERROR(VLOOKUP(AP211,Mobilität!A:I,7,FALSE),"")</f>
        <v/>
      </c>
      <c r="AT211" s="151" t="str">
        <f t="shared" si="98"/>
        <v/>
      </c>
      <c r="AU211" s="154" t="str">
        <f>IFERROR(AT211*Intern!H$2,"")</f>
        <v/>
      </c>
      <c r="AV211" s="171"/>
      <c r="AW211" s="151">
        <f t="shared" si="84"/>
        <v>0</v>
      </c>
      <c r="AX211" s="206"/>
      <c r="AY211" s="151" t="str">
        <f>IFERROR(VLOOKUP(AV211,Mobilität!A:O,7,FALSE),"")</f>
        <v/>
      </c>
      <c r="AZ211" s="151" t="str">
        <f t="shared" si="85"/>
        <v/>
      </c>
      <c r="BA211" s="220" t="str">
        <f>IFERROR(AZ211*Intern!H$2,"")</f>
        <v/>
      </c>
      <c r="BB211" s="338"/>
      <c r="BC211" s="339"/>
      <c r="BD211" s="340"/>
      <c r="BE211" s="222">
        <f t="shared" si="86"/>
        <v>0</v>
      </c>
      <c r="BF211" s="223">
        <f>IFERROR(BE211*Intern!H$2,"")</f>
        <v>0</v>
      </c>
      <c r="BG211" s="210">
        <f t="shared" si="87"/>
        <v>0</v>
      </c>
      <c r="BH211" s="226">
        <f t="shared" si="88"/>
        <v>0</v>
      </c>
      <c r="BI211" s="363"/>
      <c r="BJ211" s="210" t="e">
        <f t="shared" si="89"/>
        <v>#DIV/0!</v>
      </c>
      <c r="BK211" s="227" t="e">
        <f t="shared" si="90"/>
        <v>#DIV/0!</v>
      </c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</row>
    <row r="212" spans="1:128" s="153" customFormat="1">
      <c r="A212" s="164"/>
      <c r="B212" s="165"/>
      <c r="C212" s="165"/>
      <c r="D212" s="149" t="str">
        <f t="shared" si="91"/>
        <v/>
      </c>
      <c r="E212" s="166"/>
      <c r="F212" s="167"/>
      <c r="G212" s="334" t="str">
        <f t="shared" si="92"/>
        <v/>
      </c>
      <c r="H212" s="150" t="str">
        <f>IFERROR(VLOOKUP(F212,'Mahlzeit-Übernachtung'!C:AA,5,FALSE),"")</f>
        <v/>
      </c>
      <c r="I212" s="150" t="str">
        <f t="shared" si="93"/>
        <v/>
      </c>
      <c r="J212" s="221" t="str">
        <f>IFERROR(I212*Intern!H$2,"")</f>
        <v/>
      </c>
      <c r="K212" s="167"/>
      <c r="L212" s="331" t="str">
        <f t="shared" si="94"/>
        <v/>
      </c>
      <c r="M212" s="150" t="str">
        <f>IFERROR(VLOOKUP(K212,'Mahlzeit-Übernachtung'!C:AA,5,FALSE),"")</f>
        <v/>
      </c>
      <c r="N212" s="151" t="str">
        <f t="shared" si="95"/>
        <v/>
      </c>
      <c r="O212" s="221" t="str">
        <f>IFERROR(N212*Intern!H$2,"")</f>
        <v/>
      </c>
      <c r="P212" s="168"/>
      <c r="Q212" s="169"/>
      <c r="R212" s="169"/>
      <c r="S212" s="169"/>
      <c r="T212" s="151" t="str">
        <f t="shared" si="99"/>
        <v>---</v>
      </c>
      <c r="U212" s="331" t="e">
        <f>VLOOKUP(TEXT(T212,"@"),'Mahlzeit-Übernachtung'!A$30:G$111,7,FALSE)</f>
        <v>#N/A</v>
      </c>
      <c r="V212" s="151" t="str">
        <f t="shared" si="96"/>
        <v/>
      </c>
      <c r="W212" s="220" t="str">
        <f>IFERROR(V212*Intern!H$2,"")</f>
        <v/>
      </c>
      <c r="X212" s="167"/>
      <c r="Y212" s="170"/>
      <c r="Z212" s="164"/>
      <c r="AA212" s="151" t="str">
        <f>IFERROR(VLOOKUP(X212,Mobilität!A:I,7,FALSE),"")</f>
        <v/>
      </c>
      <c r="AB212" s="151" t="str">
        <f t="shared" si="97"/>
        <v/>
      </c>
      <c r="AC212" s="220" t="str">
        <f>IFERROR(AB212*Intern!H$2,"")</f>
        <v/>
      </c>
      <c r="AD212" s="167"/>
      <c r="AE212" s="170"/>
      <c r="AF212" s="164"/>
      <c r="AG212" s="151" t="str">
        <f>IFERROR(VLOOKUP(AD212,Mobilität!A:I,7,FALSE),"")</f>
        <v/>
      </c>
      <c r="AH212" s="151" t="str">
        <f t="shared" si="80"/>
        <v/>
      </c>
      <c r="AI212" s="220" t="str">
        <f>IFERROR(AH212*Intern!H$2,"")</f>
        <v/>
      </c>
      <c r="AJ212" s="171"/>
      <c r="AK212" s="219">
        <f t="shared" si="81"/>
        <v>0</v>
      </c>
      <c r="AL212" s="206"/>
      <c r="AM212" s="151" t="str">
        <f>IFERROR(VLOOKUP(AJ212,Mobilität!A:I,7,FALSE),"")</f>
        <v/>
      </c>
      <c r="AN212" s="151" t="str">
        <f t="shared" si="82"/>
        <v/>
      </c>
      <c r="AO212" s="154" t="str">
        <f>IFERROR(AN212*Intern!H$2,"")</f>
        <v/>
      </c>
      <c r="AP212" s="171"/>
      <c r="AQ212" s="151">
        <f t="shared" si="83"/>
        <v>0</v>
      </c>
      <c r="AR212" s="209"/>
      <c r="AS212" s="151" t="str">
        <f>IFERROR(VLOOKUP(AP212,Mobilität!A:I,7,FALSE),"")</f>
        <v/>
      </c>
      <c r="AT212" s="151" t="str">
        <f t="shared" si="98"/>
        <v/>
      </c>
      <c r="AU212" s="154" t="str">
        <f>IFERROR(AT212*Intern!H$2,"")</f>
        <v/>
      </c>
      <c r="AV212" s="171"/>
      <c r="AW212" s="151">
        <f t="shared" si="84"/>
        <v>0</v>
      </c>
      <c r="AX212" s="206"/>
      <c r="AY212" s="151" t="str">
        <f>IFERROR(VLOOKUP(AV212,Mobilität!A:O,7,FALSE),"")</f>
        <v/>
      </c>
      <c r="AZ212" s="151" t="str">
        <f t="shared" si="85"/>
        <v/>
      </c>
      <c r="BA212" s="220" t="str">
        <f>IFERROR(AZ212*Intern!H$2,"")</f>
        <v/>
      </c>
      <c r="BB212" s="338"/>
      <c r="BC212" s="339"/>
      <c r="BD212" s="340"/>
      <c r="BE212" s="222">
        <f t="shared" si="86"/>
        <v>0</v>
      </c>
      <c r="BF212" s="223">
        <f>IFERROR(BE212*Intern!H$2,"")</f>
        <v>0</v>
      </c>
      <c r="BG212" s="210">
        <f t="shared" si="87"/>
        <v>0</v>
      </c>
      <c r="BH212" s="226">
        <f t="shared" si="88"/>
        <v>0</v>
      </c>
      <c r="BI212" s="363"/>
      <c r="BJ212" s="210" t="e">
        <f t="shared" si="89"/>
        <v>#DIV/0!</v>
      </c>
      <c r="BK212" s="227" t="e">
        <f t="shared" si="90"/>
        <v>#DIV/0!</v>
      </c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</row>
    <row r="213" spans="1:128" s="153" customFormat="1">
      <c r="A213" s="164"/>
      <c r="B213" s="165"/>
      <c r="C213" s="165"/>
      <c r="D213" s="149" t="str">
        <f t="shared" si="91"/>
        <v/>
      </c>
      <c r="E213" s="166"/>
      <c r="F213" s="167"/>
      <c r="G213" s="334" t="str">
        <f t="shared" si="92"/>
        <v/>
      </c>
      <c r="H213" s="150" t="str">
        <f>IFERROR(VLOOKUP(F213,'Mahlzeit-Übernachtung'!C:AA,5,FALSE),"")</f>
        <v/>
      </c>
      <c r="I213" s="150" t="str">
        <f t="shared" si="93"/>
        <v/>
      </c>
      <c r="J213" s="221" t="str">
        <f>IFERROR(I213*Intern!H$2,"")</f>
        <v/>
      </c>
      <c r="K213" s="167"/>
      <c r="L213" s="331" t="str">
        <f t="shared" si="94"/>
        <v/>
      </c>
      <c r="M213" s="150" t="str">
        <f>IFERROR(VLOOKUP(K213,'Mahlzeit-Übernachtung'!C:AA,5,FALSE),"")</f>
        <v/>
      </c>
      <c r="N213" s="151" t="str">
        <f t="shared" si="95"/>
        <v/>
      </c>
      <c r="O213" s="221" t="str">
        <f>IFERROR(N213*Intern!H$2,"")</f>
        <v/>
      </c>
      <c r="P213" s="168"/>
      <c r="Q213" s="169"/>
      <c r="R213" s="169"/>
      <c r="S213" s="169"/>
      <c r="T213" s="151" t="str">
        <f t="shared" si="99"/>
        <v>---</v>
      </c>
      <c r="U213" s="331" t="e">
        <f>VLOOKUP(TEXT(T213,"@"),'Mahlzeit-Übernachtung'!A$30:G$111,7,FALSE)</f>
        <v>#N/A</v>
      </c>
      <c r="V213" s="151" t="str">
        <f t="shared" si="96"/>
        <v/>
      </c>
      <c r="W213" s="220" t="str">
        <f>IFERROR(V213*Intern!H$2,"")</f>
        <v/>
      </c>
      <c r="X213" s="167"/>
      <c r="Y213" s="170"/>
      <c r="Z213" s="164"/>
      <c r="AA213" s="151" t="str">
        <f>IFERROR(VLOOKUP(X213,Mobilität!A:I,7,FALSE),"")</f>
        <v/>
      </c>
      <c r="AB213" s="151" t="str">
        <f t="shared" si="97"/>
        <v/>
      </c>
      <c r="AC213" s="220" t="str">
        <f>IFERROR(AB213*Intern!H$2,"")</f>
        <v/>
      </c>
      <c r="AD213" s="167"/>
      <c r="AE213" s="170"/>
      <c r="AF213" s="164"/>
      <c r="AG213" s="151" t="str">
        <f>IFERROR(VLOOKUP(AD213,Mobilität!A:I,7,FALSE),"")</f>
        <v/>
      </c>
      <c r="AH213" s="151" t="str">
        <f t="shared" si="80"/>
        <v/>
      </c>
      <c r="AI213" s="220" t="str">
        <f>IFERROR(AH213*Intern!H$2,"")</f>
        <v/>
      </c>
      <c r="AJ213" s="171"/>
      <c r="AK213" s="219">
        <f t="shared" si="81"/>
        <v>0</v>
      </c>
      <c r="AL213" s="206"/>
      <c r="AM213" s="151" t="str">
        <f>IFERROR(VLOOKUP(AJ213,Mobilität!A:I,7,FALSE),"")</f>
        <v/>
      </c>
      <c r="AN213" s="151" t="str">
        <f t="shared" si="82"/>
        <v/>
      </c>
      <c r="AO213" s="154" t="str">
        <f>IFERROR(AN213*Intern!H$2,"")</f>
        <v/>
      </c>
      <c r="AP213" s="171"/>
      <c r="AQ213" s="151">
        <f t="shared" si="83"/>
        <v>0</v>
      </c>
      <c r="AR213" s="209"/>
      <c r="AS213" s="151" t="str">
        <f>IFERROR(VLOOKUP(AP213,Mobilität!A:I,7,FALSE),"")</f>
        <v/>
      </c>
      <c r="AT213" s="151" t="str">
        <f t="shared" si="98"/>
        <v/>
      </c>
      <c r="AU213" s="154" t="str">
        <f>IFERROR(AT213*Intern!H$2,"")</f>
        <v/>
      </c>
      <c r="AV213" s="171"/>
      <c r="AW213" s="151">
        <f t="shared" si="84"/>
        <v>0</v>
      </c>
      <c r="AX213" s="206"/>
      <c r="AY213" s="151" t="str">
        <f>IFERROR(VLOOKUP(AV213,Mobilität!A:O,7,FALSE),"")</f>
        <v/>
      </c>
      <c r="AZ213" s="151" t="str">
        <f t="shared" si="85"/>
        <v/>
      </c>
      <c r="BA213" s="220" t="str">
        <f>IFERROR(AZ213*Intern!H$2,"")</f>
        <v/>
      </c>
      <c r="BB213" s="338"/>
      <c r="BC213" s="339"/>
      <c r="BD213" s="340"/>
      <c r="BE213" s="222">
        <f t="shared" si="86"/>
        <v>0</v>
      </c>
      <c r="BF213" s="223">
        <f>IFERROR(BE213*Intern!H$2,"")</f>
        <v>0</v>
      </c>
      <c r="BG213" s="210">
        <f t="shared" si="87"/>
        <v>0</v>
      </c>
      <c r="BH213" s="226">
        <f t="shared" si="88"/>
        <v>0</v>
      </c>
      <c r="BI213" s="363"/>
      <c r="BJ213" s="210" t="e">
        <f t="shared" si="89"/>
        <v>#DIV/0!</v>
      </c>
      <c r="BK213" s="227" t="e">
        <f t="shared" si="90"/>
        <v>#DIV/0!</v>
      </c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</row>
    <row r="214" spans="1:128" s="153" customFormat="1">
      <c r="A214" s="164"/>
      <c r="B214" s="165"/>
      <c r="C214" s="165"/>
      <c r="D214" s="149" t="str">
        <f t="shared" si="91"/>
        <v/>
      </c>
      <c r="E214" s="166"/>
      <c r="F214" s="167"/>
      <c r="G214" s="334" t="str">
        <f t="shared" si="92"/>
        <v/>
      </c>
      <c r="H214" s="150" t="str">
        <f>IFERROR(VLOOKUP(F214,'Mahlzeit-Übernachtung'!C:AA,5,FALSE),"")</f>
        <v/>
      </c>
      <c r="I214" s="150" t="str">
        <f t="shared" si="93"/>
        <v/>
      </c>
      <c r="J214" s="221" t="str">
        <f>IFERROR(I214*Intern!H$2,"")</f>
        <v/>
      </c>
      <c r="K214" s="167"/>
      <c r="L214" s="331" t="str">
        <f t="shared" si="94"/>
        <v/>
      </c>
      <c r="M214" s="150" t="str">
        <f>IFERROR(VLOOKUP(K214,'Mahlzeit-Übernachtung'!C:AA,5,FALSE),"")</f>
        <v/>
      </c>
      <c r="N214" s="151" t="str">
        <f t="shared" si="95"/>
        <v/>
      </c>
      <c r="O214" s="221" t="str">
        <f>IFERROR(N214*Intern!H$2,"")</f>
        <v/>
      </c>
      <c r="P214" s="168"/>
      <c r="Q214" s="169"/>
      <c r="R214" s="169"/>
      <c r="S214" s="169"/>
      <c r="T214" s="151" t="str">
        <f t="shared" si="99"/>
        <v>---</v>
      </c>
      <c r="U214" s="331" t="e">
        <f>VLOOKUP(TEXT(T214,"@"),'Mahlzeit-Übernachtung'!A$30:G$111,7,FALSE)</f>
        <v>#N/A</v>
      </c>
      <c r="V214" s="151" t="str">
        <f t="shared" si="96"/>
        <v/>
      </c>
      <c r="W214" s="220" t="str">
        <f>IFERROR(V214*Intern!H$2,"")</f>
        <v/>
      </c>
      <c r="X214" s="167"/>
      <c r="Y214" s="170"/>
      <c r="Z214" s="164"/>
      <c r="AA214" s="151" t="str">
        <f>IFERROR(VLOOKUP(X214,Mobilität!A:I,7,FALSE),"")</f>
        <v/>
      </c>
      <c r="AB214" s="151" t="str">
        <f t="shared" si="97"/>
        <v/>
      </c>
      <c r="AC214" s="220" t="str">
        <f>IFERROR(AB214*Intern!H$2,"")</f>
        <v/>
      </c>
      <c r="AD214" s="167"/>
      <c r="AE214" s="170"/>
      <c r="AF214" s="164"/>
      <c r="AG214" s="151" t="str">
        <f>IFERROR(VLOOKUP(AD214,Mobilität!A:I,7,FALSE),"")</f>
        <v/>
      </c>
      <c r="AH214" s="151" t="str">
        <f t="shared" si="80"/>
        <v/>
      </c>
      <c r="AI214" s="220" t="str">
        <f>IFERROR(AH214*Intern!H$2,"")</f>
        <v/>
      </c>
      <c r="AJ214" s="171"/>
      <c r="AK214" s="219">
        <f t="shared" si="81"/>
        <v>0</v>
      </c>
      <c r="AL214" s="206"/>
      <c r="AM214" s="151" t="str">
        <f>IFERROR(VLOOKUP(AJ214,Mobilität!A:I,7,FALSE),"")</f>
        <v/>
      </c>
      <c r="AN214" s="151" t="str">
        <f t="shared" si="82"/>
        <v/>
      </c>
      <c r="AO214" s="154" t="str">
        <f>IFERROR(AN214*Intern!H$2,"")</f>
        <v/>
      </c>
      <c r="AP214" s="171"/>
      <c r="AQ214" s="151">
        <f t="shared" si="83"/>
        <v>0</v>
      </c>
      <c r="AR214" s="209"/>
      <c r="AS214" s="151" t="str">
        <f>IFERROR(VLOOKUP(AP214,Mobilität!A:I,7,FALSE),"")</f>
        <v/>
      </c>
      <c r="AT214" s="151" t="str">
        <f t="shared" si="98"/>
        <v/>
      </c>
      <c r="AU214" s="154" t="str">
        <f>IFERROR(AT214*Intern!H$2,"")</f>
        <v/>
      </c>
      <c r="AV214" s="171"/>
      <c r="AW214" s="151">
        <f t="shared" si="84"/>
        <v>0</v>
      </c>
      <c r="AX214" s="206"/>
      <c r="AY214" s="151" t="str">
        <f>IFERROR(VLOOKUP(AV214,Mobilität!A:O,7,FALSE),"")</f>
        <v/>
      </c>
      <c r="AZ214" s="151" t="str">
        <f t="shared" si="85"/>
        <v/>
      </c>
      <c r="BA214" s="220" t="str">
        <f>IFERROR(AZ214*Intern!H$2,"")</f>
        <v/>
      </c>
      <c r="BB214" s="338"/>
      <c r="BC214" s="339"/>
      <c r="BD214" s="340"/>
      <c r="BE214" s="222">
        <f t="shared" si="86"/>
        <v>0</v>
      </c>
      <c r="BF214" s="223">
        <f>IFERROR(BE214*Intern!H$2,"")</f>
        <v>0</v>
      </c>
      <c r="BG214" s="210">
        <f t="shared" si="87"/>
        <v>0</v>
      </c>
      <c r="BH214" s="226">
        <f t="shared" si="88"/>
        <v>0</v>
      </c>
      <c r="BI214" s="363"/>
      <c r="BJ214" s="210" t="e">
        <f t="shared" si="89"/>
        <v>#DIV/0!</v>
      </c>
      <c r="BK214" s="227" t="e">
        <f t="shared" si="90"/>
        <v>#DIV/0!</v>
      </c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</row>
    <row r="215" spans="1:128" s="153" customFormat="1">
      <c r="A215" s="164"/>
      <c r="B215" s="165"/>
      <c r="C215" s="165"/>
      <c r="D215" s="149" t="str">
        <f t="shared" si="91"/>
        <v/>
      </c>
      <c r="E215" s="166"/>
      <c r="F215" s="167"/>
      <c r="G215" s="334" t="str">
        <f t="shared" si="92"/>
        <v/>
      </c>
      <c r="H215" s="150" t="str">
        <f>IFERROR(VLOOKUP(F215,'Mahlzeit-Übernachtung'!C:AA,5,FALSE),"")</f>
        <v/>
      </c>
      <c r="I215" s="150" t="str">
        <f t="shared" si="93"/>
        <v/>
      </c>
      <c r="J215" s="221" t="str">
        <f>IFERROR(I215*Intern!H$2,"")</f>
        <v/>
      </c>
      <c r="K215" s="167"/>
      <c r="L215" s="331" t="str">
        <f t="shared" si="94"/>
        <v/>
      </c>
      <c r="M215" s="150" t="str">
        <f>IFERROR(VLOOKUP(K215,'Mahlzeit-Übernachtung'!C:AA,5,FALSE),"")</f>
        <v/>
      </c>
      <c r="N215" s="151" t="str">
        <f t="shared" si="95"/>
        <v/>
      </c>
      <c r="O215" s="221" t="str">
        <f>IFERROR(N215*Intern!H$2,"")</f>
        <v/>
      </c>
      <c r="P215" s="168"/>
      <c r="Q215" s="169"/>
      <c r="R215" s="169"/>
      <c r="S215" s="169"/>
      <c r="T215" s="151" t="str">
        <f t="shared" si="99"/>
        <v>---</v>
      </c>
      <c r="U215" s="331" t="e">
        <f>VLOOKUP(TEXT(T215,"@"),'Mahlzeit-Übernachtung'!A$30:G$111,7,FALSE)</f>
        <v>#N/A</v>
      </c>
      <c r="V215" s="151" t="str">
        <f t="shared" si="96"/>
        <v/>
      </c>
      <c r="W215" s="220" t="str">
        <f>IFERROR(V215*Intern!H$2,"")</f>
        <v/>
      </c>
      <c r="X215" s="167"/>
      <c r="Y215" s="170"/>
      <c r="Z215" s="164"/>
      <c r="AA215" s="151" t="str">
        <f>IFERROR(VLOOKUP(X215,Mobilität!A:I,7,FALSE),"")</f>
        <v/>
      </c>
      <c r="AB215" s="151" t="str">
        <f t="shared" si="97"/>
        <v/>
      </c>
      <c r="AC215" s="220" t="str">
        <f>IFERROR(AB215*Intern!H$2,"")</f>
        <v/>
      </c>
      <c r="AD215" s="167"/>
      <c r="AE215" s="170"/>
      <c r="AF215" s="164"/>
      <c r="AG215" s="151" t="str">
        <f>IFERROR(VLOOKUP(AD215,Mobilität!A:I,7,FALSE),"")</f>
        <v/>
      </c>
      <c r="AH215" s="151" t="str">
        <f t="shared" si="80"/>
        <v/>
      </c>
      <c r="AI215" s="220" t="str">
        <f>IFERROR(AH215*Intern!H$2,"")</f>
        <v/>
      </c>
      <c r="AJ215" s="171"/>
      <c r="AK215" s="219">
        <f t="shared" si="81"/>
        <v>0</v>
      </c>
      <c r="AL215" s="206"/>
      <c r="AM215" s="151" t="str">
        <f>IFERROR(VLOOKUP(AJ215,Mobilität!A:I,7,FALSE),"")</f>
        <v/>
      </c>
      <c r="AN215" s="151" t="str">
        <f t="shared" si="82"/>
        <v/>
      </c>
      <c r="AO215" s="154" t="str">
        <f>IFERROR(AN215*Intern!H$2,"")</f>
        <v/>
      </c>
      <c r="AP215" s="171"/>
      <c r="AQ215" s="151">
        <f t="shared" si="83"/>
        <v>0</v>
      </c>
      <c r="AR215" s="209"/>
      <c r="AS215" s="151" t="str">
        <f>IFERROR(VLOOKUP(AP215,Mobilität!A:I,7,FALSE),"")</f>
        <v/>
      </c>
      <c r="AT215" s="151" t="str">
        <f t="shared" si="98"/>
        <v/>
      </c>
      <c r="AU215" s="154" t="str">
        <f>IFERROR(AT215*Intern!H$2,"")</f>
        <v/>
      </c>
      <c r="AV215" s="171"/>
      <c r="AW215" s="151">
        <f t="shared" si="84"/>
        <v>0</v>
      </c>
      <c r="AX215" s="206"/>
      <c r="AY215" s="151" t="str">
        <f>IFERROR(VLOOKUP(AV215,Mobilität!A:O,7,FALSE),"")</f>
        <v/>
      </c>
      <c r="AZ215" s="151" t="str">
        <f t="shared" si="85"/>
        <v/>
      </c>
      <c r="BA215" s="220" t="str">
        <f>IFERROR(AZ215*Intern!H$2,"")</f>
        <v/>
      </c>
      <c r="BB215" s="338"/>
      <c r="BC215" s="339"/>
      <c r="BD215" s="340"/>
      <c r="BE215" s="222">
        <f t="shared" si="86"/>
        <v>0</v>
      </c>
      <c r="BF215" s="223">
        <f>IFERROR(BE215*Intern!H$2,"")</f>
        <v>0</v>
      </c>
      <c r="BG215" s="210">
        <f t="shared" si="87"/>
        <v>0</v>
      </c>
      <c r="BH215" s="226">
        <f t="shared" si="88"/>
        <v>0</v>
      </c>
      <c r="BI215" s="363"/>
      <c r="BJ215" s="210" t="e">
        <f t="shared" si="89"/>
        <v>#DIV/0!</v>
      </c>
      <c r="BK215" s="227" t="e">
        <f t="shared" si="90"/>
        <v>#DIV/0!</v>
      </c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</row>
    <row r="216" spans="1:128" s="153" customFormat="1">
      <c r="A216" s="164"/>
      <c r="B216" s="165"/>
      <c r="C216" s="165"/>
      <c r="D216" s="149" t="str">
        <f t="shared" si="91"/>
        <v/>
      </c>
      <c r="E216" s="166"/>
      <c r="F216" s="167"/>
      <c r="G216" s="334" t="str">
        <f t="shared" si="92"/>
        <v/>
      </c>
      <c r="H216" s="150" t="str">
        <f>IFERROR(VLOOKUP(F216,'Mahlzeit-Übernachtung'!C:AA,5,FALSE),"")</f>
        <v/>
      </c>
      <c r="I216" s="150" t="str">
        <f t="shared" si="93"/>
        <v/>
      </c>
      <c r="J216" s="221" t="str">
        <f>IFERROR(I216*Intern!H$2,"")</f>
        <v/>
      </c>
      <c r="K216" s="167"/>
      <c r="L216" s="331" t="str">
        <f t="shared" si="94"/>
        <v/>
      </c>
      <c r="M216" s="150" t="str">
        <f>IFERROR(VLOOKUP(K216,'Mahlzeit-Übernachtung'!C:AA,5,FALSE),"")</f>
        <v/>
      </c>
      <c r="N216" s="151" t="str">
        <f t="shared" si="95"/>
        <v/>
      </c>
      <c r="O216" s="221" t="str">
        <f>IFERROR(N216*Intern!H$2,"")</f>
        <v/>
      </c>
      <c r="P216" s="168"/>
      <c r="Q216" s="169"/>
      <c r="R216" s="169"/>
      <c r="S216" s="169"/>
      <c r="T216" s="151" t="str">
        <f t="shared" si="99"/>
        <v>---</v>
      </c>
      <c r="U216" s="331" t="e">
        <f>VLOOKUP(TEXT(T216,"@"),'Mahlzeit-Übernachtung'!A$30:G$111,7,FALSE)</f>
        <v>#N/A</v>
      </c>
      <c r="V216" s="151" t="str">
        <f t="shared" si="96"/>
        <v/>
      </c>
      <c r="W216" s="220" t="str">
        <f>IFERROR(V216*Intern!H$2,"")</f>
        <v/>
      </c>
      <c r="X216" s="167"/>
      <c r="Y216" s="170"/>
      <c r="Z216" s="164"/>
      <c r="AA216" s="151" t="str">
        <f>IFERROR(VLOOKUP(X216,Mobilität!A:I,7,FALSE),"")</f>
        <v/>
      </c>
      <c r="AB216" s="151" t="str">
        <f t="shared" si="97"/>
        <v/>
      </c>
      <c r="AC216" s="220" t="str">
        <f>IFERROR(AB216*Intern!H$2,"")</f>
        <v/>
      </c>
      <c r="AD216" s="167"/>
      <c r="AE216" s="170"/>
      <c r="AF216" s="164"/>
      <c r="AG216" s="151" t="str">
        <f>IFERROR(VLOOKUP(AD216,Mobilität!A:I,7,FALSE),"")</f>
        <v/>
      </c>
      <c r="AH216" s="151" t="str">
        <f t="shared" si="80"/>
        <v/>
      </c>
      <c r="AI216" s="220" t="str">
        <f>IFERROR(AH216*Intern!H$2,"")</f>
        <v/>
      </c>
      <c r="AJ216" s="171"/>
      <c r="AK216" s="219">
        <f t="shared" si="81"/>
        <v>0</v>
      </c>
      <c r="AL216" s="206"/>
      <c r="AM216" s="151" t="str">
        <f>IFERROR(VLOOKUP(AJ216,Mobilität!A:I,7,FALSE),"")</f>
        <v/>
      </c>
      <c r="AN216" s="151" t="str">
        <f t="shared" si="82"/>
        <v/>
      </c>
      <c r="AO216" s="154" t="str">
        <f>IFERROR(AN216*Intern!H$2,"")</f>
        <v/>
      </c>
      <c r="AP216" s="171"/>
      <c r="AQ216" s="151">
        <f t="shared" si="83"/>
        <v>0</v>
      </c>
      <c r="AR216" s="209"/>
      <c r="AS216" s="151" t="str">
        <f>IFERROR(VLOOKUP(AP216,Mobilität!A:I,7,FALSE),"")</f>
        <v/>
      </c>
      <c r="AT216" s="151" t="str">
        <f t="shared" si="98"/>
        <v/>
      </c>
      <c r="AU216" s="154" t="str">
        <f>IFERROR(AT216*Intern!H$2,"")</f>
        <v/>
      </c>
      <c r="AV216" s="171"/>
      <c r="AW216" s="151">
        <f t="shared" si="84"/>
        <v>0</v>
      </c>
      <c r="AX216" s="206"/>
      <c r="AY216" s="151" t="str">
        <f>IFERROR(VLOOKUP(AV216,Mobilität!A:O,7,FALSE),"")</f>
        <v/>
      </c>
      <c r="AZ216" s="151" t="str">
        <f t="shared" si="85"/>
        <v/>
      </c>
      <c r="BA216" s="220" t="str">
        <f>IFERROR(AZ216*Intern!H$2,"")</f>
        <v/>
      </c>
      <c r="BB216" s="338"/>
      <c r="BC216" s="339"/>
      <c r="BD216" s="340"/>
      <c r="BE216" s="222">
        <f t="shared" si="86"/>
        <v>0</v>
      </c>
      <c r="BF216" s="223">
        <f>IFERROR(BE216*Intern!H$2,"")</f>
        <v>0</v>
      </c>
      <c r="BG216" s="210">
        <f t="shared" si="87"/>
        <v>0</v>
      </c>
      <c r="BH216" s="226">
        <f t="shared" si="88"/>
        <v>0</v>
      </c>
      <c r="BI216" s="363"/>
      <c r="BJ216" s="210" t="e">
        <f t="shared" si="89"/>
        <v>#DIV/0!</v>
      </c>
      <c r="BK216" s="227" t="e">
        <f t="shared" si="90"/>
        <v>#DIV/0!</v>
      </c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</row>
    <row r="217" spans="1:128" s="153" customFormat="1">
      <c r="A217" s="164"/>
      <c r="B217" s="165"/>
      <c r="C217" s="165"/>
      <c r="D217" s="149" t="str">
        <f t="shared" si="91"/>
        <v/>
      </c>
      <c r="E217" s="166"/>
      <c r="F217" s="167"/>
      <c r="G217" s="334" t="str">
        <f t="shared" si="92"/>
        <v/>
      </c>
      <c r="H217" s="150" t="str">
        <f>IFERROR(VLOOKUP(F217,'Mahlzeit-Übernachtung'!C:AA,5,FALSE),"")</f>
        <v/>
      </c>
      <c r="I217" s="150" t="str">
        <f t="shared" si="93"/>
        <v/>
      </c>
      <c r="J217" s="221" t="str">
        <f>IFERROR(I217*Intern!H$2,"")</f>
        <v/>
      </c>
      <c r="K217" s="167"/>
      <c r="L217" s="331" t="str">
        <f t="shared" si="94"/>
        <v/>
      </c>
      <c r="M217" s="150" t="str">
        <f>IFERROR(VLOOKUP(K217,'Mahlzeit-Übernachtung'!C:AA,5,FALSE),"")</f>
        <v/>
      </c>
      <c r="N217" s="151" t="str">
        <f t="shared" si="95"/>
        <v/>
      </c>
      <c r="O217" s="221" t="str">
        <f>IFERROR(N217*Intern!H$2,"")</f>
        <v/>
      </c>
      <c r="P217" s="168"/>
      <c r="Q217" s="169"/>
      <c r="R217" s="169"/>
      <c r="S217" s="169"/>
      <c r="T217" s="151" t="str">
        <f t="shared" si="99"/>
        <v>---</v>
      </c>
      <c r="U217" s="331" t="e">
        <f>VLOOKUP(TEXT(T217,"@"),'Mahlzeit-Übernachtung'!A$30:G$111,7,FALSE)</f>
        <v>#N/A</v>
      </c>
      <c r="V217" s="151" t="str">
        <f t="shared" si="96"/>
        <v/>
      </c>
      <c r="W217" s="220" t="str">
        <f>IFERROR(V217*Intern!H$2,"")</f>
        <v/>
      </c>
      <c r="X217" s="167"/>
      <c r="Y217" s="170"/>
      <c r="Z217" s="164"/>
      <c r="AA217" s="151" t="str">
        <f>IFERROR(VLOOKUP(X217,Mobilität!A:I,7,FALSE),"")</f>
        <v/>
      </c>
      <c r="AB217" s="151" t="str">
        <f t="shared" si="97"/>
        <v/>
      </c>
      <c r="AC217" s="220" t="str">
        <f>IFERROR(AB217*Intern!H$2,"")</f>
        <v/>
      </c>
      <c r="AD217" s="167"/>
      <c r="AE217" s="170"/>
      <c r="AF217" s="164"/>
      <c r="AG217" s="151" t="str">
        <f>IFERROR(VLOOKUP(AD217,Mobilität!A:I,7,FALSE),"")</f>
        <v/>
      </c>
      <c r="AH217" s="151" t="str">
        <f t="shared" si="80"/>
        <v/>
      </c>
      <c r="AI217" s="220" t="str">
        <f>IFERROR(AH217*Intern!H$2,"")</f>
        <v/>
      </c>
      <c r="AJ217" s="171"/>
      <c r="AK217" s="219">
        <f t="shared" si="81"/>
        <v>0</v>
      </c>
      <c r="AL217" s="206"/>
      <c r="AM217" s="151" t="str">
        <f>IFERROR(VLOOKUP(AJ217,Mobilität!A:I,7,FALSE),"")</f>
        <v/>
      </c>
      <c r="AN217" s="151" t="str">
        <f t="shared" si="82"/>
        <v/>
      </c>
      <c r="AO217" s="154" t="str">
        <f>IFERROR(AN217*Intern!H$2,"")</f>
        <v/>
      </c>
      <c r="AP217" s="171"/>
      <c r="AQ217" s="151">
        <f t="shared" si="83"/>
        <v>0</v>
      </c>
      <c r="AR217" s="209"/>
      <c r="AS217" s="151" t="str">
        <f>IFERROR(VLOOKUP(AP217,Mobilität!A:I,7,FALSE),"")</f>
        <v/>
      </c>
      <c r="AT217" s="151" t="str">
        <f t="shared" si="98"/>
        <v/>
      </c>
      <c r="AU217" s="154" t="str">
        <f>IFERROR(AT217*Intern!H$2,"")</f>
        <v/>
      </c>
      <c r="AV217" s="171"/>
      <c r="AW217" s="151">
        <f t="shared" si="84"/>
        <v>0</v>
      </c>
      <c r="AX217" s="206"/>
      <c r="AY217" s="151" t="str">
        <f>IFERROR(VLOOKUP(AV217,Mobilität!A:O,7,FALSE),"")</f>
        <v/>
      </c>
      <c r="AZ217" s="151" t="str">
        <f t="shared" si="85"/>
        <v/>
      </c>
      <c r="BA217" s="220" t="str">
        <f>IFERROR(AZ217*Intern!H$2,"")</f>
        <v/>
      </c>
      <c r="BB217" s="338"/>
      <c r="BC217" s="339"/>
      <c r="BD217" s="340"/>
      <c r="BE217" s="222">
        <f t="shared" si="86"/>
        <v>0</v>
      </c>
      <c r="BF217" s="223">
        <f>IFERROR(BE217*Intern!H$2,"")</f>
        <v>0</v>
      </c>
      <c r="BG217" s="210">
        <f t="shared" si="87"/>
        <v>0</v>
      </c>
      <c r="BH217" s="226">
        <f t="shared" si="88"/>
        <v>0</v>
      </c>
      <c r="BI217" s="363"/>
      <c r="BJ217" s="210" t="e">
        <f t="shared" si="89"/>
        <v>#DIV/0!</v>
      </c>
      <c r="BK217" s="227" t="e">
        <f t="shared" si="90"/>
        <v>#DIV/0!</v>
      </c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</row>
    <row r="218" spans="1:128" s="153" customFormat="1">
      <c r="A218" s="164"/>
      <c r="B218" s="165"/>
      <c r="C218" s="165"/>
      <c r="D218" s="149" t="str">
        <f t="shared" si="91"/>
        <v/>
      </c>
      <c r="E218" s="166"/>
      <c r="F218" s="167"/>
      <c r="G218" s="334" t="str">
        <f t="shared" si="92"/>
        <v/>
      </c>
      <c r="H218" s="150" t="str">
        <f>IFERROR(VLOOKUP(F218,'Mahlzeit-Übernachtung'!C:AA,5,FALSE),"")</f>
        <v/>
      </c>
      <c r="I218" s="150" t="str">
        <f t="shared" si="93"/>
        <v/>
      </c>
      <c r="J218" s="221" t="str">
        <f>IFERROR(I218*Intern!H$2,"")</f>
        <v/>
      </c>
      <c r="K218" s="167"/>
      <c r="L218" s="331" t="str">
        <f t="shared" si="94"/>
        <v/>
      </c>
      <c r="M218" s="150" t="str">
        <f>IFERROR(VLOOKUP(K218,'Mahlzeit-Übernachtung'!C:AA,5,FALSE),"")</f>
        <v/>
      </c>
      <c r="N218" s="151" t="str">
        <f t="shared" si="95"/>
        <v/>
      </c>
      <c r="O218" s="221" t="str">
        <f>IFERROR(N218*Intern!H$2,"")</f>
        <v/>
      </c>
      <c r="P218" s="168"/>
      <c r="Q218" s="169"/>
      <c r="R218" s="169"/>
      <c r="S218" s="169"/>
      <c r="T218" s="151" t="str">
        <f t="shared" si="99"/>
        <v>---</v>
      </c>
      <c r="U218" s="331" t="e">
        <f>VLOOKUP(TEXT(T218,"@"),'Mahlzeit-Übernachtung'!A$30:G$111,7,FALSE)</f>
        <v>#N/A</v>
      </c>
      <c r="V218" s="151" t="str">
        <f t="shared" si="96"/>
        <v/>
      </c>
      <c r="W218" s="220" t="str">
        <f>IFERROR(V218*Intern!H$2,"")</f>
        <v/>
      </c>
      <c r="X218" s="167"/>
      <c r="Y218" s="170"/>
      <c r="Z218" s="164"/>
      <c r="AA218" s="151" t="str">
        <f>IFERROR(VLOOKUP(X218,Mobilität!A:I,7,FALSE),"")</f>
        <v/>
      </c>
      <c r="AB218" s="151" t="str">
        <f t="shared" si="97"/>
        <v/>
      </c>
      <c r="AC218" s="220" t="str">
        <f>IFERROR(AB218*Intern!H$2,"")</f>
        <v/>
      </c>
      <c r="AD218" s="167"/>
      <c r="AE218" s="170"/>
      <c r="AF218" s="164"/>
      <c r="AG218" s="151" t="str">
        <f>IFERROR(VLOOKUP(AD218,Mobilität!A:I,7,FALSE),"")</f>
        <v/>
      </c>
      <c r="AH218" s="151" t="str">
        <f t="shared" si="80"/>
        <v/>
      </c>
      <c r="AI218" s="220" t="str">
        <f>IFERROR(AH218*Intern!H$2,"")</f>
        <v/>
      </c>
      <c r="AJ218" s="171"/>
      <c r="AK218" s="219">
        <f t="shared" si="81"/>
        <v>0</v>
      </c>
      <c r="AL218" s="206"/>
      <c r="AM218" s="151" t="str">
        <f>IFERROR(VLOOKUP(AJ218,Mobilität!A:I,7,FALSE),"")</f>
        <v/>
      </c>
      <c r="AN218" s="151" t="str">
        <f t="shared" si="82"/>
        <v/>
      </c>
      <c r="AO218" s="154" t="str">
        <f>IFERROR(AN218*Intern!H$2,"")</f>
        <v/>
      </c>
      <c r="AP218" s="171"/>
      <c r="AQ218" s="151">
        <f t="shared" si="83"/>
        <v>0</v>
      </c>
      <c r="AR218" s="209"/>
      <c r="AS218" s="151" t="str">
        <f>IFERROR(VLOOKUP(AP218,Mobilität!A:I,7,FALSE),"")</f>
        <v/>
      </c>
      <c r="AT218" s="151" t="str">
        <f t="shared" si="98"/>
        <v/>
      </c>
      <c r="AU218" s="154" t="str">
        <f>IFERROR(AT218*Intern!H$2,"")</f>
        <v/>
      </c>
      <c r="AV218" s="171"/>
      <c r="AW218" s="151">
        <f t="shared" si="84"/>
        <v>0</v>
      </c>
      <c r="AX218" s="206"/>
      <c r="AY218" s="151" t="str">
        <f>IFERROR(VLOOKUP(AV218,Mobilität!A:O,7,FALSE),"")</f>
        <v/>
      </c>
      <c r="AZ218" s="151" t="str">
        <f t="shared" si="85"/>
        <v/>
      </c>
      <c r="BA218" s="220" t="str">
        <f>IFERROR(AZ218*Intern!H$2,"")</f>
        <v/>
      </c>
      <c r="BB218" s="338"/>
      <c r="BC218" s="339"/>
      <c r="BD218" s="340"/>
      <c r="BE218" s="222">
        <f t="shared" si="86"/>
        <v>0</v>
      </c>
      <c r="BF218" s="223">
        <f>IFERROR(BE218*Intern!H$2,"")</f>
        <v>0</v>
      </c>
      <c r="BG218" s="210">
        <f t="shared" si="87"/>
        <v>0</v>
      </c>
      <c r="BH218" s="226">
        <f t="shared" si="88"/>
        <v>0</v>
      </c>
      <c r="BI218" s="363"/>
      <c r="BJ218" s="210" t="e">
        <f t="shared" si="89"/>
        <v>#DIV/0!</v>
      </c>
      <c r="BK218" s="227" t="e">
        <f t="shared" si="90"/>
        <v>#DIV/0!</v>
      </c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</row>
    <row r="219" spans="1:128" s="153" customFormat="1">
      <c r="A219" s="164"/>
      <c r="B219" s="165"/>
      <c r="C219" s="165"/>
      <c r="D219" s="149" t="str">
        <f t="shared" si="91"/>
        <v/>
      </c>
      <c r="E219" s="166"/>
      <c r="F219" s="167"/>
      <c r="G219" s="334" t="str">
        <f t="shared" si="92"/>
        <v/>
      </c>
      <c r="H219" s="150" t="str">
        <f>IFERROR(VLOOKUP(F219,'Mahlzeit-Übernachtung'!C:AA,5,FALSE),"")</f>
        <v/>
      </c>
      <c r="I219" s="150" t="str">
        <f t="shared" si="93"/>
        <v/>
      </c>
      <c r="J219" s="221" t="str">
        <f>IFERROR(I219*Intern!H$2,"")</f>
        <v/>
      </c>
      <c r="K219" s="167"/>
      <c r="L219" s="331" t="str">
        <f t="shared" si="94"/>
        <v/>
      </c>
      <c r="M219" s="150" t="str">
        <f>IFERROR(VLOOKUP(K219,'Mahlzeit-Übernachtung'!C:AA,5,FALSE),"")</f>
        <v/>
      </c>
      <c r="N219" s="151" t="str">
        <f t="shared" si="95"/>
        <v/>
      </c>
      <c r="O219" s="221" t="str">
        <f>IFERROR(N219*Intern!H$2,"")</f>
        <v/>
      </c>
      <c r="P219" s="168"/>
      <c r="Q219" s="169"/>
      <c r="R219" s="169"/>
      <c r="S219" s="169"/>
      <c r="T219" s="151" t="str">
        <f t="shared" si="99"/>
        <v>---</v>
      </c>
      <c r="U219" s="331" t="e">
        <f>VLOOKUP(TEXT(T219,"@"),'Mahlzeit-Übernachtung'!A$30:G$111,7,FALSE)</f>
        <v>#N/A</v>
      </c>
      <c r="V219" s="151" t="str">
        <f t="shared" si="96"/>
        <v/>
      </c>
      <c r="W219" s="220" t="str">
        <f>IFERROR(V219*Intern!H$2,"")</f>
        <v/>
      </c>
      <c r="X219" s="167"/>
      <c r="Y219" s="170"/>
      <c r="Z219" s="164"/>
      <c r="AA219" s="151" t="str">
        <f>IFERROR(VLOOKUP(X219,Mobilität!A:I,7,FALSE),"")</f>
        <v/>
      </c>
      <c r="AB219" s="151" t="str">
        <f t="shared" si="97"/>
        <v/>
      </c>
      <c r="AC219" s="220" t="str">
        <f>IFERROR(AB219*Intern!H$2,"")</f>
        <v/>
      </c>
      <c r="AD219" s="167"/>
      <c r="AE219" s="170"/>
      <c r="AF219" s="164"/>
      <c r="AG219" s="151" t="str">
        <f>IFERROR(VLOOKUP(AD219,Mobilität!A:I,7,FALSE),"")</f>
        <v/>
      </c>
      <c r="AH219" s="151" t="str">
        <f t="shared" si="80"/>
        <v/>
      </c>
      <c r="AI219" s="220" t="str">
        <f>IFERROR(AH219*Intern!H$2,"")</f>
        <v/>
      </c>
      <c r="AJ219" s="171"/>
      <c r="AK219" s="219">
        <f t="shared" si="81"/>
        <v>0</v>
      </c>
      <c r="AL219" s="206"/>
      <c r="AM219" s="151" t="str">
        <f>IFERROR(VLOOKUP(AJ219,Mobilität!A:I,7,FALSE),"")</f>
        <v/>
      </c>
      <c r="AN219" s="151" t="str">
        <f t="shared" si="82"/>
        <v/>
      </c>
      <c r="AO219" s="154" t="str">
        <f>IFERROR(AN219*Intern!H$2,"")</f>
        <v/>
      </c>
      <c r="AP219" s="171"/>
      <c r="AQ219" s="151">
        <f t="shared" si="83"/>
        <v>0</v>
      </c>
      <c r="AR219" s="209"/>
      <c r="AS219" s="151" t="str">
        <f>IFERROR(VLOOKUP(AP219,Mobilität!A:I,7,FALSE),"")</f>
        <v/>
      </c>
      <c r="AT219" s="151" t="str">
        <f t="shared" si="98"/>
        <v/>
      </c>
      <c r="AU219" s="154" t="str">
        <f>IFERROR(AT219*Intern!H$2,"")</f>
        <v/>
      </c>
      <c r="AV219" s="171"/>
      <c r="AW219" s="151">
        <f t="shared" si="84"/>
        <v>0</v>
      </c>
      <c r="AX219" s="206"/>
      <c r="AY219" s="151" t="str">
        <f>IFERROR(VLOOKUP(AV219,Mobilität!A:O,7,FALSE),"")</f>
        <v/>
      </c>
      <c r="AZ219" s="151" t="str">
        <f t="shared" si="85"/>
        <v/>
      </c>
      <c r="BA219" s="220" t="str">
        <f>IFERROR(AZ219*Intern!H$2,"")</f>
        <v/>
      </c>
      <c r="BB219" s="338"/>
      <c r="BC219" s="339"/>
      <c r="BD219" s="340"/>
      <c r="BE219" s="222">
        <f t="shared" si="86"/>
        <v>0</v>
      </c>
      <c r="BF219" s="223">
        <f>IFERROR(BE219*Intern!H$2,"")</f>
        <v>0</v>
      </c>
      <c r="BG219" s="210">
        <f t="shared" si="87"/>
        <v>0</v>
      </c>
      <c r="BH219" s="226">
        <f t="shared" si="88"/>
        <v>0</v>
      </c>
      <c r="BI219" s="363"/>
      <c r="BJ219" s="210" t="e">
        <f t="shared" si="89"/>
        <v>#DIV/0!</v>
      </c>
      <c r="BK219" s="227" t="e">
        <f t="shared" si="90"/>
        <v>#DIV/0!</v>
      </c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</row>
    <row r="220" spans="1:128" s="153" customFormat="1">
      <c r="A220" s="164"/>
      <c r="B220" s="165"/>
      <c r="C220" s="165"/>
      <c r="D220" s="149" t="str">
        <f t="shared" si="91"/>
        <v/>
      </c>
      <c r="E220" s="166"/>
      <c r="F220" s="167"/>
      <c r="G220" s="334" t="str">
        <f t="shared" si="92"/>
        <v/>
      </c>
      <c r="H220" s="150" t="str">
        <f>IFERROR(VLOOKUP(F220,'Mahlzeit-Übernachtung'!C:AA,5,FALSE),"")</f>
        <v/>
      </c>
      <c r="I220" s="150" t="str">
        <f t="shared" si="93"/>
        <v/>
      </c>
      <c r="J220" s="221" t="str">
        <f>IFERROR(I220*Intern!H$2,"")</f>
        <v/>
      </c>
      <c r="K220" s="167"/>
      <c r="L220" s="331" t="str">
        <f t="shared" si="94"/>
        <v/>
      </c>
      <c r="M220" s="150" t="str">
        <f>IFERROR(VLOOKUP(K220,'Mahlzeit-Übernachtung'!C:AA,5,FALSE),"")</f>
        <v/>
      </c>
      <c r="N220" s="151" t="str">
        <f t="shared" si="95"/>
        <v/>
      </c>
      <c r="O220" s="221" t="str">
        <f>IFERROR(N220*Intern!H$2,"")</f>
        <v/>
      </c>
      <c r="P220" s="168"/>
      <c r="Q220" s="169"/>
      <c r="R220" s="169"/>
      <c r="S220" s="169"/>
      <c r="T220" s="151" t="str">
        <f t="shared" si="99"/>
        <v>---</v>
      </c>
      <c r="U220" s="331" t="e">
        <f>VLOOKUP(TEXT(T220,"@"),'Mahlzeit-Übernachtung'!A$30:G$111,7,FALSE)</f>
        <v>#N/A</v>
      </c>
      <c r="V220" s="151" t="str">
        <f t="shared" si="96"/>
        <v/>
      </c>
      <c r="W220" s="220" t="str">
        <f>IFERROR(V220*Intern!H$2,"")</f>
        <v/>
      </c>
      <c r="X220" s="167"/>
      <c r="Y220" s="170"/>
      <c r="Z220" s="164"/>
      <c r="AA220" s="151" t="str">
        <f>IFERROR(VLOOKUP(X220,Mobilität!A:I,7,FALSE),"")</f>
        <v/>
      </c>
      <c r="AB220" s="151" t="str">
        <f t="shared" si="97"/>
        <v/>
      </c>
      <c r="AC220" s="220" t="str">
        <f>IFERROR(AB220*Intern!H$2,"")</f>
        <v/>
      </c>
      <c r="AD220" s="167"/>
      <c r="AE220" s="170"/>
      <c r="AF220" s="164"/>
      <c r="AG220" s="151" t="str">
        <f>IFERROR(VLOOKUP(AD220,Mobilität!A:I,7,FALSE),"")</f>
        <v/>
      </c>
      <c r="AH220" s="151" t="str">
        <f t="shared" si="80"/>
        <v/>
      </c>
      <c r="AI220" s="220" t="str">
        <f>IFERROR(AH220*Intern!H$2,"")</f>
        <v/>
      </c>
      <c r="AJ220" s="171"/>
      <c r="AK220" s="219">
        <f t="shared" si="81"/>
        <v>0</v>
      </c>
      <c r="AL220" s="206"/>
      <c r="AM220" s="151" t="str">
        <f>IFERROR(VLOOKUP(AJ220,Mobilität!A:I,7,FALSE),"")</f>
        <v/>
      </c>
      <c r="AN220" s="151" t="str">
        <f t="shared" si="82"/>
        <v/>
      </c>
      <c r="AO220" s="154" t="str">
        <f>IFERROR(AN220*Intern!H$2,"")</f>
        <v/>
      </c>
      <c r="AP220" s="171"/>
      <c r="AQ220" s="151">
        <f t="shared" si="83"/>
        <v>0</v>
      </c>
      <c r="AR220" s="209"/>
      <c r="AS220" s="151" t="str">
        <f>IFERROR(VLOOKUP(AP220,Mobilität!A:I,7,FALSE),"")</f>
        <v/>
      </c>
      <c r="AT220" s="151" t="str">
        <f t="shared" si="98"/>
        <v/>
      </c>
      <c r="AU220" s="154" t="str">
        <f>IFERROR(AT220*Intern!H$2,"")</f>
        <v/>
      </c>
      <c r="AV220" s="171"/>
      <c r="AW220" s="151">
        <f t="shared" si="84"/>
        <v>0</v>
      </c>
      <c r="AX220" s="206"/>
      <c r="AY220" s="151" t="str">
        <f>IFERROR(VLOOKUP(AV220,Mobilität!A:O,7,FALSE),"")</f>
        <v/>
      </c>
      <c r="AZ220" s="151" t="str">
        <f t="shared" si="85"/>
        <v/>
      </c>
      <c r="BA220" s="220" t="str">
        <f>IFERROR(AZ220*Intern!H$2,"")</f>
        <v/>
      </c>
      <c r="BB220" s="338"/>
      <c r="BC220" s="339"/>
      <c r="BD220" s="340"/>
      <c r="BE220" s="222">
        <f t="shared" si="86"/>
        <v>0</v>
      </c>
      <c r="BF220" s="223">
        <f>IFERROR(BE220*Intern!H$2,"")</f>
        <v>0</v>
      </c>
      <c r="BG220" s="210">
        <f t="shared" si="87"/>
        <v>0</v>
      </c>
      <c r="BH220" s="226">
        <f t="shared" si="88"/>
        <v>0</v>
      </c>
      <c r="BI220" s="363"/>
      <c r="BJ220" s="210" t="e">
        <f t="shared" si="89"/>
        <v>#DIV/0!</v>
      </c>
      <c r="BK220" s="227" t="e">
        <f t="shared" si="90"/>
        <v>#DIV/0!</v>
      </c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</row>
    <row r="221" spans="1:128" s="153" customFormat="1">
      <c r="A221" s="164"/>
      <c r="B221" s="165"/>
      <c r="C221" s="165"/>
      <c r="D221" s="149" t="str">
        <f t="shared" si="91"/>
        <v/>
      </c>
      <c r="E221" s="166"/>
      <c r="F221" s="167"/>
      <c r="G221" s="334" t="str">
        <f t="shared" si="92"/>
        <v/>
      </c>
      <c r="H221" s="150" t="str">
        <f>IFERROR(VLOOKUP(F221,'Mahlzeit-Übernachtung'!C:AA,5,FALSE),"")</f>
        <v/>
      </c>
      <c r="I221" s="150" t="str">
        <f t="shared" si="93"/>
        <v/>
      </c>
      <c r="J221" s="221" t="str">
        <f>IFERROR(I221*Intern!H$2,"")</f>
        <v/>
      </c>
      <c r="K221" s="167"/>
      <c r="L221" s="331" t="str">
        <f t="shared" si="94"/>
        <v/>
      </c>
      <c r="M221" s="150" t="str">
        <f>IFERROR(VLOOKUP(K221,'Mahlzeit-Übernachtung'!C:AA,5,FALSE),"")</f>
        <v/>
      </c>
      <c r="N221" s="151" t="str">
        <f t="shared" si="95"/>
        <v/>
      </c>
      <c r="O221" s="221" t="str">
        <f>IFERROR(N221*Intern!H$2,"")</f>
        <v/>
      </c>
      <c r="P221" s="168"/>
      <c r="Q221" s="169"/>
      <c r="R221" s="169"/>
      <c r="S221" s="169"/>
      <c r="T221" s="151" t="str">
        <f t="shared" si="99"/>
        <v>---</v>
      </c>
      <c r="U221" s="331" t="e">
        <f>VLOOKUP(TEXT(T221,"@"),'Mahlzeit-Übernachtung'!A$30:G$111,7,FALSE)</f>
        <v>#N/A</v>
      </c>
      <c r="V221" s="151" t="str">
        <f t="shared" si="96"/>
        <v/>
      </c>
      <c r="W221" s="220" t="str">
        <f>IFERROR(V221*Intern!H$2,"")</f>
        <v/>
      </c>
      <c r="X221" s="167"/>
      <c r="Y221" s="170"/>
      <c r="Z221" s="164"/>
      <c r="AA221" s="151" t="str">
        <f>IFERROR(VLOOKUP(X221,Mobilität!A:I,7,FALSE),"")</f>
        <v/>
      </c>
      <c r="AB221" s="151" t="str">
        <f t="shared" si="97"/>
        <v/>
      </c>
      <c r="AC221" s="220" t="str">
        <f>IFERROR(AB221*Intern!H$2,"")</f>
        <v/>
      </c>
      <c r="AD221" s="167"/>
      <c r="AE221" s="170"/>
      <c r="AF221" s="164"/>
      <c r="AG221" s="151" t="str">
        <f>IFERROR(VLOOKUP(AD221,Mobilität!A:I,7,FALSE),"")</f>
        <v/>
      </c>
      <c r="AH221" s="151" t="str">
        <f t="shared" si="80"/>
        <v/>
      </c>
      <c r="AI221" s="220" t="str">
        <f>IFERROR(AH221*Intern!H$2,"")</f>
        <v/>
      </c>
      <c r="AJ221" s="171"/>
      <c r="AK221" s="219">
        <f t="shared" si="81"/>
        <v>0</v>
      </c>
      <c r="AL221" s="206"/>
      <c r="AM221" s="151" t="str">
        <f>IFERROR(VLOOKUP(AJ221,Mobilität!A:I,7,FALSE),"")</f>
        <v/>
      </c>
      <c r="AN221" s="151" t="str">
        <f t="shared" si="82"/>
        <v/>
      </c>
      <c r="AO221" s="154" t="str">
        <f>IFERROR(AN221*Intern!H$2,"")</f>
        <v/>
      </c>
      <c r="AP221" s="171"/>
      <c r="AQ221" s="151">
        <f t="shared" si="83"/>
        <v>0</v>
      </c>
      <c r="AR221" s="209"/>
      <c r="AS221" s="151" t="str">
        <f>IFERROR(VLOOKUP(AP221,Mobilität!A:I,7,FALSE),"")</f>
        <v/>
      </c>
      <c r="AT221" s="151" t="str">
        <f t="shared" si="98"/>
        <v/>
      </c>
      <c r="AU221" s="154" t="str">
        <f>IFERROR(AT221*Intern!H$2,"")</f>
        <v/>
      </c>
      <c r="AV221" s="171"/>
      <c r="AW221" s="151">
        <f t="shared" si="84"/>
        <v>0</v>
      </c>
      <c r="AX221" s="206"/>
      <c r="AY221" s="151" t="str">
        <f>IFERROR(VLOOKUP(AV221,Mobilität!A:O,7,FALSE),"")</f>
        <v/>
      </c>
      <c r="AZ221" s="151" t="str">
        <f t="shared" si="85"/>
        <v/>
      </c>
      <c r="BA221" s="220" t="str">
        <f>IFERROR(AZ221*Intern!H$2,"")</f>
        <v/>
      </c>
      <c r="BB221" s="338"/>
      <c r="BC221" s="339"/>
      <c r="BD221" s="340"/>
      <c r="BE221" s="222">
        <f t="shared" si="86"/>
        <v>0</v>
      </c>
      <c r="BF221" s="223">
        <f>IFERROR(BE221*Intern!H$2,"")</f>
        <v>0</v>
      </c>
      <c r="BG221" s="210">
        <f t="shared" si="87"/>
        <v>0</v>
      </c>
      <c r="BH221" s="226">
        <f t="shared" si="88"/>
        <v>0</v>
      </c>
      <c r="BI221" s="363"/>
      <c r="BJ221" s="210" t="e">
        <f t="shared" si="89"/>
        <v>#DIV/0!</v>
      </c>
      <c r="BK221" s="227" t="e">
        <f t="shared" si="90"/>
        <v>#DIV/0!</v>
      </c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</row>
    <row r="222" spans="1:128" s="153" customFormat="1">
      <c r="A222" s="164"/>
      <c r="B222" s="165"/>
      <c r="C222" s="165"/>
      <c r="D222" s="149" t="str">
        <f t="shared" si="91"/>
        <v/>
      </c>
      <c r="E222" s="166"/>
      <c r="F222" s="167"/>
      <c r="G222" s="334" t="str">
        <f t="shared" si="92"/>
        <v/>
      </c>
      <c r="H222" s="150" t="str">
        <f>IFERROR(VLOOKUP(F222,'Mahlzeit-Übernachtung'!C:AA,5,FALSE),"")</f>
        <v/>
      </c>
      <c r="I222" s="150" t="str">
        <f t="shared" si="93"/>
        <v/>
      </c>
      <c r="J222" s="221" t="str">
        <f>IFERROR(I222*Intern!H$2,"")</f>
        <v/>
      </c>
      <c r="K222" s="167"/>
      <c r="L222" s="331" t="str">
        <f t="shared" si="94"/>
        <v/>
      </c>
      <c r="M222" s="150" t="str">
        <f>IFERROR(VLOOKUP(K222,'Mahlzeit-Übernachtung'!C:AA,5,FALSE),"")</f>
        <v/>
      </c>
      <c r="N222" s="151" t="str">
        <f t="shared" si="95"/>
        <v/>
      </c>
      <c r="O222" s="221" t="str">
        <f>IFERROR(N222*Intern!H$2,"")</f>
        <v/>
      </c>
      <c r="P222" s="168"/>
      <c r="Q222" s="169"/>
      <c r="R222" s="169"/>
      <c r="S222" s="169"/>
      <c r="T222" s="151" t="str">
        <f t="shared" si="99"/>
        <v>---</v>
      </c>
      <c r="U222" s="331" t="e">
        <f>VLOOKUP(TEXT(T222,"@"),'Mahlzeit-Übernachtung'!A$30:G$111,7,FALSE)</f>
        <v>#N/A</v>
      </c>
      <c r="V222" s="151" t="str">
        <f t="shared" si="96"/>
        <v/>
      </c>
      <c r="W222" s="220" t="str">
        <f>IFERROR(V222*Intern!H$2,"")</f>
        <v/>
      </c>
      <c r="X222" s="167"/>
      <c r="Y222" s="170"/>
      <c r="Z222" s="164"/>
      <c r="AA222" s="151" t="str">
        <f>IFERROR(VLOOKUP(X222,Mobilität!A:I,7,FALSE),"")</f>
        <v/>
      </c>
      <c r="AB222" s="151" t="str">
        <f t="shared" si="97"/>
        <v/>
      </c>
      <c r="AC222" s="220" t="str">
        <f>IFERROR(AB222*Intern!H$2,"")</f>
        <v/>
      </c>
      <c r="AD222" s="167"/>
      <c r="AE222" s="170"/>
      <c r="AF222" s="164"/>
      <c r="AG222" s="151" t="str">
        <f>IFERROR(VLOOKUP(AD222,Mobilität!A:I,7,FALSE),"")</f>
        <v/>
      </c>
      <c r="AH222" s="151" t="str">
        <f t="shared" si="80"/>
        <v/>
      </c>
      <c r="AI222" s="220" t="str">
        <f>IFERROR(AH222*Intern!H$2,"")</f>
        <v/>
      </c>
      <c r="AJ222" s="171"/>
      <c r="AK222" s="219">
        <f t="shared" si="81"/>
        <v>0</v>
      </c>
      <c r="AL222" s="206"/>
      <c r="AM222" s="151" t="str">
        <f>IFERROR(VLOOKUP(AJ222,Mobilität!A:I,7,FALSE),"")</f>
        <v/>
      </c>
      <c r="AN222" s="151" t="str">
        <f t="shared" si="82"/>
        <v/>
      </c>
      <c r="AO222" s="154" t="str">
        <f>IFERROR(AN222*Intern!H$2,"")</f>
        <v/>
      </c>
      <c r="AP222" s="171"/>
      <c r="AQ222" s="151">
        <f t="shared" si="83"/>
        <v>0</v>
      </c>
      <c r="AR222" s="209"/>
      <c r="AS222" s="151" t="str">
        <f>IFERROR(VLOOKUP(AP222,Mobilität!A:I,7,FALSE),"")</f>
        <v/>
      </c>
      <c r="AT222" s="151" t="str">
        <f t="shared" si="98"/>
        <v/>
      </c>
      <c r="AU222" s="154" t="str">
        <f>IFERROR(AT222*Intern!H$2,"")</f>
        <v/>
      </c>
      <c r="AV222" s="171"/>
      <c r="AW222" s="151">
        <f t="shared" si="84"/>
        <v>0</v>
      </c>
      <c r="AX222" s="206"/>
      <c r="AY222" s="151" t="str">
        <f>IFERROR(VLOOKUP(AV222,Mobilität!A:O,7,FALSE),"")</f>
        <v/>
      </c>
      <c r="AZ222" s="151" t="str">
        <f t="shared" si="85"/>
        <v/>
      </c>
      <c r="BA222" s="220" t="str">
        <f>IFERROR(AZ222*Intern!H$2,"")</f>
        <v/>
      </c>
      <c r="BB222" s="338"/>
      <c r="BC222" s="339"/>
      <c r="BD222" s="340"/>
      <c r="BE222" s="222">
        <f t="shared" si="86"/>
        <v>0</v>
      </c>
      <c r="BF222" s="223">
        <f>IFERROR(BE222*Intern!H$2,"")</f>
        <v>0</v>
      </c>
      <c r="BG222" s="210">
        <f t="shared" si="87"/>
        <v>0</v>
      </c>
      <c r="BH222" s="226">
        <f t="shared" si="88"/>
        <v>0</v>
      </c>
      <c r="BI222" s="363"/>
      <c r="BJ222" s="210" t="e">
        <f t="shared" si="89"/>
        <v>#DIV/0!</v>
      </c>
      <c r="BK222" s="227" t="e">
        <f t="shared" si="90"/>
        <v>#DIV/0!</v>
      </c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</row>
    <row r="223" spans="1:128" s="153" customFormat="1">
      <c r="A223" s="164"/>
      <c r="B223" s="165"/>
      <c r="C223" s="165"/>
      <c r="D223" s="149" t="str">
        <f t="shared" si="91"/>
        <v/>
      </c>
      <c r="E223" s="166"/>
      <c r="F223" s="167"/>
      <c r="G223" s="334" t="str">
        <f t="shared" si="92"/>
        <v/>
      </c>
      <c r="H223" s="150" t="str">
        <f>IFERROR(VLOOKUP(F223,'Mahlzeit-Übernachtung'!C:AA,5,FALSE),"")</f>
        <v/>
      </c>
      <c r="I223" s="150" t="str">
        <f t="shared" si="93"/>
        <v/>
      </c>
      <c r="J223" s="221" t="str">
        <f>IFERROR(I223*Intern!H$2,"")</f>
        <v/>
      </c>
      <c r="K223" s="167"/>
      <c r="L223" s="331" t="str">
        <f t="shared" si="94"/>
        <v/>
      </c>
      <c r="M223" s="150" t="str">
        <f>IFERROR(VLOOKUP(K223,'Mahlzeit-Übernachtung'!C:AA,5,FALSE),"")</f>
        <v/>
      </c>
      <c r="N223" s="151" t="str">
        <f t="shared" si="95"/>
        <v/>
      </c>
      <c r="O223" s="221" t="str">
        <f>IFERROR(N223*Intern!H$2,"")</f>
        <v/>
      </c>
      <c r="P223" s="168"/>
      <c r="Q223" s="169"/>
      <c r="R223" s="169"/>
      <c r="S223" s="169"/>
      <c r="T223" s="151" t="str">
        <f t="shared" si="99"/>
        <v>---</v>
      </c>
      <c r="U223" s="331" t="e">
        <f>VLOOKUP(TEXT(T223,"@"),'Mahlzeit-Übernachtung'!A$30:G$111,7,FALSE)</f>
        <v>#N/A</v>
      </c>
      <c r="V223" s="151" t="str">
        <f t="shared" si="96"/>
        <v/>
      </c>
      <c r="W223" s="220" t="str">
        <f>IFERROR(V223*Intern!H$2,"")</f>
        <v/>
      </c>
      <c r="X223" s="167"/>
      <c r="Y223" s="170"/>
      <c r="Z223" s="164"/>
      <c r="AA223" s="151" t="str">
        <f>IFERROR(VLOOKUP(X223,Mobilität!A:I,7,FALSE),"")</f>
        <v/>
      </c>
      <c r="AB223" s="151" t="str">
        <f t="shared" si="97"/>
        <v/>
      </c>
      <c r="AC223" s="220" t="str">
        <f>IFERROR(AB223*Intern!H$2,"")</f>
        <v/>
      </c>
      <c r="AD223" s="167"/>
      <c r="AE223" s="170"/>
      <c r="AF223" s="164"/>
      <c r="AG223" s="151" t="str">
        <f>IFERROR(VLOOKUP(AD223,Mobilität!A:I,7,FALSE),"")</f>
        <v/>
      </c>
      <c r="AH223" s="151" t="str">
        <f t="shared" si="80"/>
        <v/>
      </c>
      <c r="AI223" s="220" t="str">
        <f>IFERROR(AH223*Intern!H$2,"")</f>
        <v/>
      </c>
      <c r="AJ223" s="171"/>
      <c r="AK223" s="219">
        <f t="shared" si="81"/>
        <v>0</v>
      </c>
      <c r="AL223" s="206"/>
      <c r="AM223" s="151" t="str">
        <f>IFERROR(VLOOKUP(AJ223,Mobilität!A:I,7,FALSE),"")</f>
        <v/>
      </c>
      <c r="AN223" s="151" t="str">
        <f t="shared" si="82"/>
        <v/>
      </c>
      <c r="AO223" s="154" t="str">
        <f>IFERROR(AN223*Intern!H$2,"")</f>
        <v/>
      </c>
      <c r="AP223" s="171"/>
      <c r="AQ223" s="151">
        <f t="shared" si="83"/>
        <v>0</v>
      </c>
      <c r="AR223" s="209"/>
      <c r="AS223" s="151" t="str">
        <f>IFERROR(VLOOKUP(AP223,Mobilität!A:I,7,FALSE),"")</f>
        <v/>
      </c>
      <c r="AT223" s="151" t="str">
        <f t="shared" si="98"/>
        <v/>
      </c>
      <c r="AU223" s="154" t="str">
        <f>IFERROR(AT223*Intern!H$2,"")</f>
        <v/>
      </c>
      <c r="AV223" s="171"/>
      <c r="AW223" s="151">
        <f t="shared" si="84"/>
        <v>0</v>
      </c>
      <c r="AX223" s="206"/>
      <c r="AY223" s="151" t="str">
        <f>IFERROR(VLOOKUP(AV223,Mobilität!A:O,7,FALSE),"")</f>
        <v/>
      </c>
      <c r="AZ223" s="151" t="str">
        <f t="shared" si="85"/>
        <v/>
      </c>
      <c r="BA223" s="220" t="str">
        <f>IFERROR(AZ223*Intern!H$2,"")</f>
        <v/>
      </c>
      <c r="BB223" s="338"/>
      <c r="BC223" s="339"/>
      <c r="BD223" s="340"/>
      <c r="BE223" s="222">
        <f t="shared" si="86"/>
        <v>0</v>
      </c>
      <c r="BF223" s="223">
        <f>IFERROR(BE223*Intern!H$2,"")</f>
        <v>0</v>
      </c>
      <c r="BG223" s="210">
        <f t="shared" si="87"/>
        <v>0</v>
      </c>
      <c r="BH223" s="226">
        <f t="shared" si="88"/>
        <v>0</v>
      </c>
      <c r="BI223" s="363"/>
      <c r="BJ223" s="210" t="e">
        <f t="shared" si="89"/>
        <v>#DIV/0!</v>
      </c>
      <c r="BK223" s="227" t="e">
        <f t="shared" si="90"/>
        <v>#DIV/0!</v>
      </c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</row>
    <row r="224" spans="1:128" s="153" customFormat="1">
      <c r="A224" s="164"/>
      <c r="B224" s="165"/>
      <c r="C224" s="165"/>
      <c r="D224" s="149" t="str">
        <f t="shared" si="91"/>
        <v/>
      </c>
      <c r="E224" s="166"/>
      <c r="F224" s="167"/>
      <c r="G224" s="334" t="str">
        <f t="shared" si="92"/>
        <v/>
      </c>
      <c r="H224" s="150" t="str">
        <f>IFERROR(VLOOKUP(F224,'Mahlzeit-Übernachtung'!C:AA,5,FALSE),"")</f>
        <v/>
      </c>
      <c r="I224" s="150" t="str">
        <f t="shared" si="93"/>
        <v/>
      </c>
      <c r="J224" s="221" t="str">
        <f>IFERROR(I224*Intern!H$2,"")</f>
        <v/>
      </c>
      <c r="K224" s="167"/>
      <c r="L224" s="331" t="str">
        <f t="shared" si="94"/>
        <v/>
      </c>
      <c r="M224" s="150" t="str">
        <f>IFERROR(VLOOKUP(K224,'Mahlzeit-Übernachtung'!C:AA,5,FALSE),"")</f>
        <v/>
      </c>
      <c r="N224" s="151" t="str">
        <f t="shared" si="95"/>
        <v/>
      </c>
      <c r="O224" s="221" t="str">
        <f>IFERROR(N224*Intern!H$2,"")</f>
        <v/>
      </c>
      <c r="P224" s="168"/>
      <c r="Q224" s="169"/>
      <c r="R224" s="169"/>
      <c r="S224" s="169"/>
      <c r="T224" s="151" t="str">
        <f t="shared" si="99"/>
        <v>---</v>
      </c>
      <c r="U224" s="331" t="e">
        <f>VLOOKUP(TEXT(T224,"@"),'Mahlzeit-Übernachtung'!A$30:G$111,7,FALSE)</f>
        <v>#N/A</v>
      </c>
      <c r="V224" s="151" t="str">
        <f t="shared" si="96"/>
        <v/>
      </c>
      <c r="W224" s="220" t="str">
        <f>IFERROR(V224*Intern!H$2,"")</f>
        <v/>
      </c>
      <c r="X224" s="167"/>
      <c r="Y224" s="170"/>
      <c r="Z224" s="164"/>
      <c r="AA224" s="151" t="str">
        <f>IFERROR(VLOOKUP(X224,Mobilität!A:I,7,FALSE),"")</f>
        <v/>
      </c>
      <c r="AB224" s="151" t="str">
        <f t="shared" si="97"/>
        <v/>
      </c>
      <c r="AC224" s="220" t="str">
        <f>IFERROR(AB224*Intern!H$2,"")</f>
        <v/>
      </c>
      <c r="AD224" s="167"/>
      <c r="AE224" s="170"/>
      <c r="AF224" s="164"/>
      <c r="AG224" s="151" t="str">
        <f>IFERROR(VLOOKUP(AD224,Mobilität!A:I,7,FALSE),"")</f>
        <v/>
      </c>
      <c r="AH224" s="151" t="str">
        <f t="shared" si="80"/>
        <v/>
      </c>
      <c r="AI224" s="220" t="str">
        <f>IFERROR(AH224*Intern!H$2,"")</f>
        <v/>
      </c>
      <c r="AJ224" s="171"/>
      <c r="AK224" s="219">
        <f t="shared" si="81"/>
        <v>0</v>
      </c>
      <c r="AL224" s="206"/>
      <c r="AM224" s="151" t="str">
        <f>IFERROR(VLOOKUP(AJ224,Mobilität!A:I,7,FALSE),"")</f>
        <v/>
      </c>
      <c r="AN224" s="151" t="str">
        <f t="shared" si="82"/>
        <v/>
      </c>
      <c r="AO224" s="154" t="str">
        <f>IFERROR(AN224*Intern!H$2,"")</f>
        <v/>
      </c>
      <c r="AP224" s="171"/>
      <c r="AQ224" s="151">
        <f t="shared" si="83"/>
        <v>0</v>
      </c>
      <c r="AR224" s="209"/>
      <c r="AS224" s="151" t="str">
        <f>IFERROR(VLOOKUP(AP224,Mobilität!A:I,7,FALSE),"")</f>
        <v/>
      </c>
      <c r="AT224" s="151" t="str">
        <f t="shared" si="98"/>
        <v/>
      </c>
      <c r="AU224" s="154" t="str">
        <f>IFERROR(AT224*Intern!H$2,"")</f>
        <v/>
      </c>
      <c r="AV224" s="171"/>
      <c r="AW224" s="151">
        <f t="shared" si="84"/>
        <v>0</v>
      </c>
      <c r="AX224" s="206"/>
      <c r="AY224" s="151" t="str">
        <f>IFERROR(VLOOKUP(AV224,Mobilität!A:O,7,FALSE),"")</f>
        <v/>
      </c>
      <c r="AZ224" s="151" t="str">
        <f t="shared" si="85"/>
        <v/>
      </c>
      <c r="BA224" s="220" t="str">
        <f>IFERROR(AZ224*Intern!H$2,"")</f>
        <v/>
      </c>
      <c r="BB224" s="338"/>
      <c r="BC224" s="339"/>
      <c r="BD224" s="340"/>
      <c r="BE224" s="222">
        <f t="shared" si="86"/>
        <v>0</v>
      </c>
      <c r="BF224" s="223">
        <f>IFERROR(BE224*Intern!H$2,"")</f>
        <v>0</v>
      </c>
      <c r="BG224" s="210">
        <f t="shared" si="87"/>
        <v>0</v>
      </c>
      <c r="BH224" s="226">
        <f t="shared" si="88"/>
        <v>0</v>
      </c>
      <c r="BI224" s="363"/>
      <c r="BJ224" s="210" t="e">
        <f t="shared" si="89"/>
        <v>#DIV/0!</v>
      </c>
      <c r="BK224" s="227" t="e">
        <f t="shared" si="90"/>
        <v>#DIV/0!</v>
      </c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</row>
    <row r="225" spans="1:128" s="153" customFormat="1">
      <c r="A225" s="164"/>
      <c r="B225" s="165"/>
      <c r="C225" s="165"/>
      <c r="D225" s="149" t="str">
        <f t="shared" si="91"/>
        <v/>
      </c>
      <c r="E225" s="166"/>
      <c r="F225" s="167"/>
      <c r="G225" s="334" t="str">
        <f t="shared" si="92"/>
        <v/>
      </c>
      <c r="H225" s="150" t="str">
        <f>IFERROR(VLOOKUP(F225,'Mahlzeit-Übernachtung'!C:AA,5,FALSE),"")</f>
        <v/>
      </c>
      <c r="I225" s="150" t="str">
        <f t="shared" si="93"/>
        <v/>
      </c>
      <c r="J225" s="221" t="str">
        <f>IFERROR(I225*Intern!H$2,"")</f>
        <v/>
      </c>
      <c r="K225" s="167"/>
      <c r="L225" s="331" t="str">
        <f t="shared" si="94"/>
        <v/>
      </c>
      <c r="M225" s="150" t="str">
        <f>IFERROR(VLOOKUP(K225,'Mahlzeit-Übernachtung'!C:AA,5,FALSE),"")</f>
        <v/>
      </c>
      <c r="N225" s="151" t="str">
        <f t="shared" si="95"/>
        <v/>
      </c>
      <c r="O225" s="221" t="str">
        <f>IFERROR(N225*Intern!H$2,"")</f>
        <v/>
      </c>
      <c r="P225" s="168"/>
      <c r="Q225" s="169"/>
      <c r="R225" s="169"/>
      <c r="S225" s="169"/>
      <c r="T225" s="151" t="str">
        <f t="shared" si="99"/>
        <v>---</v>
      </c>
      <c r="U225" s="331" t="e">
        <f>VLOOKUP(TEXT(T225,"@"),'Mahlzeit-Übernachtung'!A$30:G$111,7,FALSE)</f>
        <v>#N/A</v>
      </c>
      <c r="V225" s="151" t="str">
        <f t="shared" si="96"/>
        <v/>
      </c>
      <c r="W225" s="220" t="str">
        <f>IFERROR(V225*Intern!H$2,"")</f>
        <v/>
      </c>
      <c r="X225" s="167"/>
      <c r="Y225" s="170"/>
      <c r="Z225" s="164"/>
      <c r="AA225" s="151" t="str">
        <f>IFERROR(VLOOKUP(X225,Mobilität!A:I,7,FALSE),"")</f>
        <v/>
      </c>
      <c r="AB225" s="151" t="str">
        <f t="shared" si="97"/>
        <v/>
      </c>
      <c r="AC225" s="220" t="str">
        <f>IFERROR(AB225*Intern!H$2,"")</f>
        <v/>
      </c>
      <c r="AD225" s="167"/>
      <c r="AE225" s="170"/>
      <c r="AF225" s="164"/>
      <c r="AG225" s="151" t="str">
        <f>IFERROR(VLOOKUP(AD225,Mobilität!A:I,7,FALSE),"")</f>
        <v/>
      </c>
      <c r="AH225" s="151" t="str">
        <f t="shared" si="80"/>
        <v/>
      </c>
      <c r="AI225" s="220" t="str">
        <f>IFERROR(AH225*Intern!H$2,"")</f>
        <v/>
      </c>
      <c r="AJ225" s="171"/>
      <c r="AK225" s="219">
        <f t="shared" si="81"/>
        <v>0</v>
      </c>
      <c r="AL225" s="206"/>
      <c r="AM225" s="151" t="str">
        <f>IFERROR(VLOOKUP(AJ225,Mobilität!A:I,7,FALSE),"")</f>
        <v/>
      </c>
      <c r="AN225" s="151" t="str">
        <f t="shared" si="82"/>
        <v/>
      </c>
      <c r="AO225" s="154" t="str">
        <f>IFERROR(AN225*Intern!H$2,"")</f>
        <v/>
      </c>
      <c r="AP225" s="171"/>
      <c r="AQ225" s="151">
        <f t="shared" si="83"/>
        <v>0</v>
      </c>
      <c r="AR225" s="209"/>
      <c r="AS225" s="151" t="str">
        <f>IFERROR(VLOOKUP(AP225,Mobilität!A:I,7,FALSE),"")</f>
        <v/>
      </c>
      <c r="AT225" s="151" t="str">
        <f t="shared" si="98"/>
        <v/>
      </c>
      <c r="AU225" s="154" t="str">
        <f>IFERROR(AT225*Intern!H$2,"")</f>
        <v/>
      </c>
      <c r="AV225" s="171"/>
      <c r="AW225" s="151">
        <f t="shared" si="84"/>
        <v>0</v>
      </c>
      <c r="AX225" s="206"/>
      <c r="AY225" s="151" t="str">
        <f>IFERROR(VLOOKUP(AV225,Mobilität!A:O,7,FALSE),"")</f>
        <v/>
      </c>
      <c r="AZ225" s="151" t="str">
        <f t="shared" si="85"/>
        <v/>
      </c>
      <c r="BA225" s="220" t="str">
        <f>IFERROR(AZ225*Intern!H$2,"")</f>
        <v/>
      </c>
      <c r="BB225" s="338"/>
      <c r="BC225" s="339"/>
      <c r="BD225" s="340"/>
      <c r="BE225" s="222">
        <f t="shared" si="86"/>
        <v>0</v>
      </c>
      <c r="BF225" s="223">
        <f>IFERROR(BE225*Intern!H$2,"")</f>
        <v>0</v>
      </c>
      <c r="BG225" s="210">
        <f t="shared" si="87"/>
        <v>0</v>
      </c>
      <c r="BH225" s="226">
        <f t="shared" si="88"/>
        <v>0</v>
      </c>
      <c r="BI225" s="363"/>
      <c r="BJ225" s="210" t="e">
        <f t="shared" si="89"/>
        <v>#DIV/0!</v>
      </c>
      <c r="BK225" s="227" t="e">
        <f t="shared" si="90"/>
        <v>#DIV/0!</v>
      </c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</row>
    <row r="226" spans="1:128" s="153" customFormat="1">
      <c r="A226" s="164"/>
      <c r="B226" s="165"/>
      <c r="C226" s="165"/>
      <c r="D226" s="149" t="str">
        <f t="shared" si="91"/>
        <v/>
      </c>
      <c r="E226" s="166"/>
      <c r="F226" s="167"/>
      <c r="G226" s="334" t="str">
        <f t="shared" si="92"/>
        <v/>
      </c>
      <c r="H226" s="150" t="str">
        <f>IFERROR(VLOOKUP(F226,'Mahlzeit-Übernachtung'!C:AA,5,FALSE),"")</f>
        <v/>
      </c>
      <c r="I226" s="150" t="str">
        <f t="shared" si="93"/>
        <v/>
      </c>
      <c r="J226" s="221" t="str">
        <f>IFERROR(I226*Intern!H$2,"")</f>
        <v/>
      </c>
      <c r="K226" s="167"/>
      <c r="L226" s="331" t="str">
        <f t="shared" si="94"/>
        <v/>
      </c>
      <c r="M226" s="150" t="str">
        <f>IFERROR(VLOOKUP(K226,'Mahlzeit-Übernachtung'!C:AA,5,FALSE),"")</f>
        <v/>
      </c>
      <c r="N226" s="151" t="str">
        <f t="shared" si="95"/>
        <v/>
      </c>
      <c r="O226" s="221" t="str">
        <f>IFERROR(N226*Intern!H$2,"")</f>
        <v/>
      </c>
      <c r="P226" s="168"/>
      <c r="Q226" s="169"/>
      <c r="R226" s="169"/>
      <c r="S226" s="169"/>
      <c r="T226" s="151" t="str">
        <f t="shared" si="99"/>
        <v>---</v>
      </c>
      <c r="U226" s="331" t="e">
        <f>VLOOKUP(TEXT(T226,"@"),'Mahlzeit-Übernachtung'!A$30:G$111,7,FALSE)</f>
        <v>#N/A</v>
      </c>
      <c r="V226" s="151" t="str">
        <f t="shared" si="96"/>
        <v/>
      </c>
      <c r="W226" s="220" t="str">
        <f>IFERROR(V226*Intern!H$2,"")</f>
        <v/>
      </c>
      <c r="X226" s="167"/>
      <c r="Y226" s="170"/>
      <c r="Z226" s="164"/>
      <c r="AA226" s="151" t="str">
        <f>IFERROR(VLOOKUP(X226,Mobilität!A:I,7,FALSE),"")</f>
        <v/>
      </c>
      <c r="AB226" s="151" t="str">
        <f t="shared" si="97"/>
        <v/>
      </c>
      <c r="AC226" s="220" t="str">
        <f>IFERROR(AB226*Intern!H$2,"")</f>
        <v/>
      </c>
      <c r="AD226" s="167"/>
      <c r="AE226" s="170"/>
      <c r="AF226" s="164"/>
      <c r="AG226" s="151" t="str">
        <f>IFERROR(VLOOKUP(AD226,Mobilität!A:I,7,FALSE),"")</f>
        <v/>
      </c>
      <c r="AH226" s="151" t="str">
        <f t="shared" si="80"/>
        <v/>
      </c>
      <c r="AI226" s="220" t="str">
        <f>IFERROR(AH226*Intern!H$2,"")</f>
        <v/>
      </c>
      <c r="AJ226" s="171"/>
      <c r="AK226" s="219">
        <f t="shared" si="81"/>
        <v>0</v>
      </c>
      <c r="AL226" s="206"/>
      <c r="AM226" s="151" t="str">
        <f>IFERROR(VLOOKUP(AJ226,Mobilität!A:I,7,FALSE),"")</f>
        <v/>
      </c>
      <c r="AN226" s="151" t="str">
        <f t="shared" si="82"/>
        <v/>
      </c>
      <c r="AO226" s="154" t="str">
        <f>IFERROR(AN226*Intern!H$2,"")</f>
        <v/>
      </c>
      <c r="AP226" s="171"/>
      <c r="AQ226" s="151">
        <f t="shared" si="83"/>
        <v>0</v>
      </c>
      <c r="AR226" s="209"/>
      <c r="AS226" s="151" t="str">
        <f>IFERROR(VLOOKUP(AP226,Mobilität!A:I,7,FALSE),"")</f>
        <v/>
      </c>
      <c r="AT226" s="151" t="str">
        <f t="shared" si="98"/>
        <v/>
      </c>
      <c r="AU226" s="154" t="str">
        <f>IFERROR(AT226*Intern!H$2,"")</f>
        <v/>
      </c>
      <c r="AV226" s="171"/>
      <c r="AW226" s="151">
        <f t="shared" si="84"/>
        <v>0</v>
      </c>
      <c r="AX226" s="206"/>
      <c r="AY226" s="151" t="str">
        <f>IFERROR(VLOOKUP(AV226,Mobilität!A:O,7,FALSE),"")</f>
        <v/>
      </c>
      <c r="AZ226" s="151" t="str">
        <f t="shared" si="85"/>
        <v/>
      </c>
      <c r="BA226" s="220" t="str">
        <f>IFERROR(AZ226*Intern!H$2,"")</f>
        <v/>
      </c>
      <c r="BB226" s="338"/>
      <c r="BC226" s="339"/>
      <c r="BD226" s="340"/>
      <c r="BE226" s="222">
        <f t="shared" si="86"/>
        <v>0</v>
      </c>
      <c r="BF226" s="223">
        <f>IFERROR(BE226*Intern!H$2,"")</f>
        <v>0</v>
      </c>
      <c r="BG226" s="210">
        <f t="shared" si="87"/>
        <v>0</v>
      </c>
      <c r="BH226" s="226">
        <f t="shared" si="88"/>
        <v>0</v>
      </c>
      <c r="BI226" s="363"/>
      <c r="BJ226" s="210" t="e">
        <f t="shared" si="89"/>
        <v>#DIV/0!</v>
      </c>
      <c r="BK226" s="227" t="e">
        <f t="shared" si="90"/>
        <v>#DIV/0!</v>
      </c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</row>
    <row r="227" spans="1:128" s="153" customFormat="1">
      <c r="A227" s="164"/>
      <c r="B227" s="165"/>
      <c r="C227" s="165"/>
      <c r="D227" s="149" t="str">
        <f t="shared" si="91"/>
        <v/>
      </c>
      <c r="E227" s="166"/>
      <c r="F227" s="167"/>
      <c r="G227" s="334" t="str">
        <f t="shared" si="92"/>
        <v/>
      </c>
      <c r="H227" s="150" t="str">
        <f>IFERROR(VLOOKUP(F227,'Mahlzeit-Übernachtung'!C:AA,5,FALSE),"")</f>
        <v/>
      </c>
      <c r="I227" s="150" t="str">
        <f t="shared" si="93"/>
        <v/>
      </c>
      <c r="J227" s="221" t="str">
        <f>IFERROR(I227*Intern!H$2,"")</f>
        <v/>
      </c>
      <c r="K227" s="167"/>
      <c r="L227" s="331" t="str">
        <f t="shared" si="94"/>
        <v/>
      </c>
      <c r="M227" s="150" t="str">
        <f>IFERROR(VLOOKUP(K227,'Mahlzeit-Übernachtung'!C:AA,5,FALSE),"")</f>
        <v/>
      </c>
      <c r="N227" s="151" t="str">
        <f t="shared" si="95"/>
        <v/>
      </c>
      <c r="O227" s="221" t="str">
        <f>IFERROR(N227*Intern!H$2,"")</f>
        <v/>
      </c>
      <c r="P227" s="168"/>
      <c r="Q227" s="169"/>
      <c r="R227" s="169"/>
      <c r="S227" s="169"/>
      <c r="T227" s="151" t="str">
        <f t="shared" si="99"/>
        <v>---</v>
      </c>
      <c r="U227" s="331" t="e">
        <f>VLOOKUP(TEXT(T227,"@"),'Mahlzeit-Übernachtung'!A$30:G$111,7,FALSE)</f>
        <v>#N/A</v>
      </c>
      <c r="V227" s="151" t="str">
        <f t="shared" si="96"/>
        <v/>
      </c>
      <c r="W227" s="220" t="str">
        <f>IFERROR(V227*Intern!H$2,"")</f>
        <v/>
      </c>
      <c r="X227" s="167"/>
      <c r="Y227" s="170"/>
      <c r="Z227" s="164"/>
      <c r="AA227" s="151" t="str">
        <f>IFERROR(VLOOKUP(X227,Mobilität!A:I,7,FALSE),"")</f>
        <v/>
      </c>
      <c r="AB227" s="151" t="str">
        <f t="shared" si="97"/>
        <v/>
      </c>
      <c r="AC227" s="220" t="str">
        <f>IFERROR(AB227*Intern!H$2,"")</f>
        <v/>
      </c>
      <c r="AD227" s="167"/>
      <c r="AE227" s="170"/>
      <c r="AF227" s="164"/>
      <c r="AG227" s="151" t="str">
        <f>IFERROR(VLOOKUP(AD227,Mobilität!A:I,7,FALSE),"")</f>
        <v/>
      </c>
      <c r="AH227" s="151" t="str">
        <f t="shared" si="80"/>
        <v/>
      </c>
      <c r="AI227" s="220" t="str">
        <f>IFERROR(AH227*Intern!H$2,"")</f>
        <v/>
      </c>
      <c r="AJ227" s="171"/>
      <c r="AK227" s="219">
        <f t="shared" si="81"/>
        <v>0</v>
      </c>
      <c r="AL227" s="206"/>
      <c r="AM227" s="151" t="str">
        <f>IFERROR(VLOOKUP(AJ227,Mobilität!A:I,7,FALSE),"")</f>
        <v/>
      </c>
      <c r="AN227" s="151" t="str">
        <f t="shared" si="82"/>
        <v/>
      </c>
      <c r="AO227" s="154" t="str">
        <f>IFERROR(AN227*Intern!H$2,"")</f>
        <v/>
      </c>
      <c r="AP227" s="171"/>
      <c r="AQ227" s="151">
        <f t="shared" si="83"/>
        <v>0</v>
      </c>
      <c r="AR227" s="209"/>
      <c r="AS227" s="151" t="str">
        <f>IFERROR(VLOOKUP(AP227,Mobilität!A:I,7,FALSE),"")</f>
        <v/>
      </c>
      <c r="AT227" s="151" t="str">
        <f t="shared" si="98"/>
        <v/>
      </c>
      <c r="AU227" s="154" t="str">
        <f>IFERROR(AT227*Intern!H$2,"")</f>
        <v/>
      </c>
      <c r="AV227" s="171"/>
      <c r="AW227" s="151">
        <f t="shared" si="84"/>
        <v>0</v>
      </c>
      <c r="AX227" s="206"/>
      <c r="AY227" s="151" t="str">
        <f>IFERROR(VLOOKUP(AV227,Mobilität!A:O,7,FALSE),"")</f>
        <v/>
      </c>
      <c r="AZ227" s="151" t="str">
        <f t="shared" si="85"/>
        <v/>
      </c>
      <c r="BA227" s="220" t="str">
        <f>IFERROR(AZ227*Intern!H$2,"")</f>
        <v/>
      </c>
      <c r="BB227" s="338"/>
      <c r="BC227" s="339"/>
      <c r="BD227" s="340"/>
      <c r="BE227" s="222">
        <f t="shared" si="86"/>
        <v>0</v>
      </c>
      <c r="BF227" s="223">
        <f>IFERROR(BE227*Intern!H$2,"")</f>
        <v>0</v>
      </c>
      <c r="BG227" s="210">
        <f t="shared" si="87"/>
        <v>0</v>
      </c>
      <c r="BH227" s="226">
        <f t="shared" si="88"/>
        <v>0</v>
      </c>
      <c r="BI227" s="363"/>
      <c r="BJ227" s="210" t="e">
        <f t="shared" si="89"/>
        <v>#DIV/0!</v>
      </c>
      <c r="BK227" s="227" t="e">
        <f t="shared" si="90"/>
        <v>#DIV/0!</v>
      </c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</row>
    <row r="228" spans="1:128" s="153" customFormat="1">
      <c r="A228" s="164"/>
      <c r="B228" s="165"/>
      <c r="C228" s="165"/>
      <c r="D228" s="149" t="str">
        <f t="shared" si="91"/>
        <v/>
      </c>
      <c r="E228" s="166"/>
      <c r="F228" s="167"/>
      <c r="G228" s="334" t="str">
        <f t="shared" si="92"/>
        <v/>
      </c>
      <c r="H228" s="150" t="str">
        <f>IFERROR(VLOOKUP(F228,'Mahlzeit-Übernachtung'!C:AA,5,FALSE),"")</f>
        <v/>
      </c>
      <c r="I228" s="150" t="str">
        <f t="shared" si="93"/>
        <v/>
      </c>
      <c r="J228" s="221" t="str">
        <f>IFERROR(I228*Intern!H$2,"")</f>
        <v/>
      </c>
      <c r="K228" s="167"/>
      <c r="L228" s="331" t="str">
        <f t="shared" si="94"/>
        <v/>
      </c>
      <c r="M228" s="150" t="str">
        <f>IFERROR(VLOOKUP(K228,'Mahlzeit-Übernachtung'!C:AA,5,FALSE),"")</f>
        <v/>
      </c>
      <c r="N228" s="151" t="str">
        <f t="shared" si="95"/>
        <v/>
      </c>
      <c r="O228" s="221" t="str">
        <f>IFERROR(N228*Intern!H$2,"")</f>
        <v/>
      </c>
      <c r="P228" s="168"/>
      <c r="Q228" s="169"/>
      <c r="R228" s="169"/>
      <c r="S228" s="169"/>
      <c r="T228" s="151" t="str">
        <f t="shared" si="99"/>
        <v>---</v>
      </c>
      <c r="U228" s="331" t="e">
        <f>VLOOKUP(TEXT(T228,"@"),'Mahlzeit-Übernachtung'!A$30:G$111,7,FALSE)</f>
        <v>#N/A</v>
      </c>
      <c r="V228" s="151" t="str">
        <f t="shared" si="96"/>
        <v/>
      </c>
      <c r="W228" s="220" t="str">
        <f>IFERROR(V228*Intern!H$2,"")</f>
        <v/>
      </c>
      <c r="X228" s="167"/>
      <c r="Y228" s="170"/>
      <c r="Z228" s="164"/>
      <c r="AA228" s="151" t="str">
        <f>IFERROR(VLOOKUP(X228,Mobilität!A:I,7,FALSE),"")</f>
        <v/>
      </c>
      <c r="AB228" s="151" t="str">
        <f t="shared" si="97"/>
        <v/>
      </c>
      <c r="AC228" s="220" t="str">
        <f>IFERROR(AB228*Intern!H$2,"")</f>
        <v/>
      </c>
      <c r="AD228" s="167"/>
      <c r="AE228" s="170"/>
      <c r="AF228" s="164"/>
      <c r="AG228" s="151" t="str">
        <f>IFERROR(VLOOKUP(AD228,Mobilität!A:I,7,FALSE),"")</f>
        <v/>
      </c>
      <c r="AH228" s="151" t="str">
        <f t="shared" si="80"/>
        <v/>
      </c>
      <c r="AI228" s="220" t="str">
        <f>IFERROR(AH228*Intern!H$2,"")</f>
        <v/>
      </c>
      <c r="AJ228" s="171"/>
      <c r="AK228" s="219">
        <f t="shared" si="81"/>
        <v>0</v>
      </c>
      <c r="AL228" s="206"/>
      <c r="AM228" s="151" t="str">
        <f>IFERROR(VLOOKUP(AJ228,Mobilität!A:I,7,FALSE),"")</f>
        <v/>
      </c>
      <c r="AN228" s="151" t="str">
        <f t="shared" si="82"/>
        <v/>
      </c>
      <c r="AO228" s="154" t="str">
        <f>IFERROR(AN228*Intern!H$2,"")</f>
        <v/>
      </c>
      <c r="AP228" s="171"/>
      <c r="AQ228" s="151">
        <f t="shared" si="83"/>
        <v>0</v>
      </c>
      <c r="AR228" s="209"/>
      <c r="AS228" s="151" t="str">
        <f>IFERROR(VLOOKUP(AP228,Mobilität!A:I,7,FALSE),"")</f>
        <v/>
      </c>
      <c r="AT228" s="151" t="str">
        <f t="shared" si="98"/>
        <v/>
      </c>
      <c r="AU228" s="154" t="str">
        <f>IFERROR(AT228*Intern!H$2,"")</f>
        <v/>
      </c>
      <c r="AV228" s="171"/>
      <c r="AW228" s="151">
        <f t="shared" si="84"/>
        <v>0</v>
      </c>
      <c r="AX228" s="206"/>
      <c r="AY228" s="151" t="str">
        <f>IFERROR(VLOOKUP(AV228,Mobilität!A:O,7,FALSE),"")</f>
        <v/>
      </c>
      <c r="AZ228" s="151" t="str">
        <f t="shared" si="85"/>
        <v/>
      </c>
      <c r="BA228" s="220" t="str">
        <f>IFERROR(AZ228*Intern!H$2,"")</f>
        <v/>
      </c>
      <c r="BB228" s="338"/>
      <c r="BC228" s="339"/>
      <c r="BD228" s="340"/>
      <c r="BE228" s="222">
        <f t="shared" si="86"/>
        <v>0</v>
      </c>
      <c r="BF228" s="223">
        <f>IFERROR(BE228*Intern!H$2,"")</f>
        <v>0</v>
      </c>
      <c r="BG228" s="210">
        <f t="shared" si="87"/>
        <v>0</v>
      </c>
      <c r="BH228" s="226">
        <f t="shared" si="88"/>
        <v>0</v>
      </c>
      <c r="BI228" s="363"/>
      <c r="BJ228" s="210" t="e">
        <f t="shared" si="89"/>
        <v>#DIV/0!</v>
      </c>
      <c r="BK228" s="227" t="e">
        <f t="shared" si="90"/>
        <v>#DIV/0!</v>
      </c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</row>
    <row r="229" spans="1:128" s="153" customFormat="1">
      <c r="A229" s="164"/>
      <c r="B229" s="165"/>
      <c r="C229" s="165"/>
      <c r="D229" s="149" t="str">
        <f t="shared" si="91"/>
        <v/>
      </c>
      <c r="E229" s="166"/>
      <c r="F229" s="167"/>
      <c r="G229" s="334" t="str">
        <f t="shared" si="92"/>
        <v/>
      </c>
      <c r="H229" s="150" t="str">
        <f>IFERROR(VLOOKUP(F229,'Mahlzeit-Übernachtung'!C:AA,5,FALSE),"")</f>
        <v/>
      </c>
      <c r="I229" s="150" t="str">
        <f t="shared" si="93"/>
        <v/>
      </c>
      <c r="J229" s="221" t="str">
        <f>IFERROR(I229*Intern!H$2,"")</f>
        <v/>
      </c>
      <c r="K229" s="167"/>
      <c r="L229" s="331" t="str">
        <f t="shared" si="94"/>
        <v/>
      </c>
      <c r="M229" s="150" t="str">
        <f>IFERROR(VLOOKUP(K229,'Mahlzeit-Übernachtung'!C:AA,5,FALSE),"")</f>
        <v/>
      </c>
      <c r="N229" s="151" t="str">
        <f t="shared" si="95"/>
        <v/>
      </c>
      <c r="O229" s="221" t="str">
        <f>IFERROR(N229*Intern!H$2,"")</f>
        <v/>
      </c>
      <c r="P229" s="168"/>
      <c r="Q229" s="169"/>
      <c r="R229" s="169"/>
      <c r="S229" s="169"/>
      <c r="T229" s="151" t="str">
        <f t="shared" si="99"/>
        <v>---</v>
      </c>
      <c r="U229" s="331" t="e">
        <f>VLOOKUP(TEXT(T229,"@"),'Mahlzeit-Übernachtung'!A$30:G$111,7,FALSE)</f>
        <v>#N/A</v>
      </c>
      <c r="V229" s="151" t="str">
        <f t="shared" si="96"/>
        <v/>
      </c>
      <c r="W229" s="220" t="str">
        <f>IFERROR(V229*Intern!H$2,"")</f>
        <v/>
      </c>
      <c r="X229" s="167"/>
      <c r="Y229" s="170"/>
      <c r="Z229" s="164"/>
      <c r="AA229" s="151" t="str">
        <f>IFERROR(VLOOKUP(X229,Mobilität!A:I,7,FALSE),"")</f>
        <v/>
      </c>
      <c r="AB229" s="151" t="str">
        <f t="shared" si="97"/>
        <v/>
      </c>
      <c r="AC229" s="220" t="str">
        <f>IFERROR(AB229*Intern!H$2,"")</f>
        <v/>
      </c>
      <c r="AD229" s="167"/>
      <c r="AE229" s="170"/>
      <c r="AF229" s="164"/>
      <c r="AG229" s="151" t="str">
        <f>IFERROR(VLOOKUP(AD229,Mobilität!A:I,7,FALSE),"")</f>
        <v/>
      </c>
      <c r="AH229" s="151" t="str">
        <f t="shared" si="80"/>
        <v/>
      </c>
      <c r="AI229" s="220" t="str">
        <f>IFERROR(AH229*Intern!H$2,"")</f>
        <v/>
      </c>
      <c r="AJ229" s="171"/>
      <c r="AK229" s="219">
        <f t="shared" si="81"/>
        <v>0</v>
      </c>
      <c r="AL229" s="206"/>
      <c r="AM229" s="151" t="str">
        <f>IFERROR(VLOOKUP(AJ229,Mobilität!A:I,7,FALSE),"")</f>
        <v/>
      </c>
      <c r="AN229" s="151" t="str">
        <f t="shared" si="82"/>
        <v/>
      </c>
      <c r="AO229" s="154" t="str">
        <f>IFERROR(AN229*Intern!H$2,"")</f>
        <v/>
      </c>
      <c r="AP229" s="171"/>
      <c r="AQ229" s="151">
        <f t="shared" si="83"/>
        <v>0</v>
      </c>
      <c r="AR229" s="209"/>
      <c r="AS229" s="151" t="str">
        <f>IFERROR(VLOOKUP(AP229,Mobilität!A:I,7,FALSE),"")</f>
        <v/>
      </c>
      <c r="AT229" s="151" t="str">
        <f t="shared" si="98"/>
        <v/>
      </c>
      <c r="AU229" s="154" t="str">
        <f>IFERROR(AT229*Intern!H$2,"")</f>
        <v/>
      </c>
      <c r="AV229" s="171"/>
      <c r="AW229" s="151">
        <f t="shared" si="84"/>
        <v>0</v>
      </c>
      <c r="AX229" s="206"/>
      <c r="AY229" s="151" t="str">
        <f>IFERROR(VLOOKUP(AV229,Mobilität!A:O,7,FALSE),"")</f>
        <v/>
      </c>
      <c r="AZ229" s="151" t="str">
        <f t="shared" si="85"/>
        <v/>
      </c>
      <c r="BA229" s="220" t="str">
        <f>IFERROR(AZ229*Intern!H$2,"")</f>
        <v/>
      </c>
      <c r="BB229" s="338"/>
      <c r="BC229" s="339"/>
      <c r="BD229" s="340"/>
      <c r="BE229" s="222">
        <f t="shared" si="86"/>
        <v>0</v>
      </c>
      <c r="BF229" s="223">
        <f>IFERROR(BE229*Intern!H$2,"")</f>
        <v>0</v>
      </c>
      <c r="BG229" s="210">
        <f t="shared" si="87"/>
        <v>0</v>
      </c>
      <c r="BH229" s="226">
        <f t="shared" si="88"/>
        <v>0</v>
      </c>
      <c r="BI229" s="363"/>
      <c r="BJ229" s="210" t="e">
        <f t="shared" si="89"/>
        <v>#DIV/0!</v>
      </c>
      <c r="BK229" s="227" t="e">
        <f t="shared" si="90"/>
        <v>#DIV/0!</v>
      </c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</row>
    <row r="230" spans="1:128" s="153" customFormat="1">
      <c r="A230" s="164"/>
      <c r="B230" s="165"/>
      <c r="C230" s="165"/>
      <c r="D230" s="149" t="str">
        <f t="shared" si="91"/>
        <v/>
      </c>
      <c r="E230" s="166"/>
      <c r="F230" s="167"/>
      <c r="G230" s="334" t="str">
        <f t="shared" si="92"/>
        <v/>
      </c>
      <c r="H230" s="150" t="str">
        <f>IFERROR(VLOOKUP(F230,'Mahlzeit-Übernachtung'!C:AA,5,FALSE),"")</f>
        <v/>
      </c>
      <c r="I230" s="150" t="str">
        <f t="shared" si="93"/>
        <v/>
      </c>
      <c r="J230" s="221" t="str">
        <f>IFERROR(I230*Intern!H$2,"")</f>
        <v/>
      </c>
      <c r="K230" s="167"/>
      <c r="L230" s="331" t="str">
        <f t="shared" si="94"/>
        <v/>
      </c>
      <c r="M230" s="150" t="str">
        <f>IFERROR(VLOOKUP(K230,'Mahlzeit-Übernachtung'!C:AA,5,FALSE),"")</f>
        <v/>
      </c>
      <c r="N230" s="151" t="str">
        <f t="shared" si="95"/>
        <v/>
      </c>
      <c r="O230" s="221" t="str">
        <f>IFERROR(N230*Intern!H$2,"")</f>
        <v/>
      </c>
      <c r="P230" s="168"/>
      <c r="Q230" s="169"/>
      <c r="R230" s="169"/>
      <c r="S230" s="169"/>
      <c r="T230" s="151" t="str">
        <f t="shared" si="99"/>
        <v>---</v>
      </c>
      <c r="U230" s="331" t="e">
        <f>VLOOKUP(TEXT(T230,"@"),'Mahlzeit-Übernachtung'!A$30:G$111,7,FALSE)</f>
        <v>#N/A</v>
      </c>
      <c r="V230" s="151" t="str">
        <f t="shared" si="96"/>
        <v/>
      </c>
      <c r="W230" s="220" t="str">
        <f>IFERROR(V230*Intern!H$2,"")</f>
        <v/>
      </c>
      <c r="X230" s="167"/>
      <c r="Y230" s="170"/>
      <c r="Z230" s="164"/>
      <c r="AA230" s="151" t="str">
        <f>IFERROR(VLOOKUP(X230,Mobilität!A:I,7,FALSE),"")</f>
        <v/>
      </c>
      <c r="AB230" s="151" t="str">
        <f t="shared" si="97"/>
        <v/>
      </c>
      <c r="AC230" s="220" t="str">
        <f>IFERROR(AB230*Intern!H$2,"")</f>
        <v/>
      </c>
      <c r="AD230" s="167"/>
      <c r="AE230" s="170"/>
      <c r="AF230" s="164"/>
      <c r="AG230" s="151" t="str">
        <f>IFERROR(VLOOKUP(AD230,Mobilität!A:I,7,FALSE),"")</f>
        <v/>
      </c>
      <c r="AH230" s="151" t="str">
        <f t="shared" si="80"/>
        <v/>
      </c>
      <c r="AI230" s="220" t="str">
        <f>IFERROR(AH230*Intern!H$2,"")</f>
        <v/>
      </c>
      <c r="AJ230" s="171"/>
      <c r="AK230" s="219">
        <f t="shared" si="81"/>
        <v>0</v>
      </c>
      <c r="AL230" s="206"/>
      <c r="AM230" s="151" t="str">
        <f>IFERROR(VLOOKUP(AJ230,Mobilität!A:I,7,FALSE),"")</f>
        <v/>
      </c>
      <c r="AN230" s="151" t="str">
        <f t="shared" si="82"/>
        <v/>
      </c>
      <c r="AO230" s="154" t="str">
        <f>IFERROR(AN230*Intern!H$2,"")</f>
        <v/>
      </c>
      <c r="AP230" s="171"/>
      <c r="AQ230" s="151">
        <f t="shared" si="83"/>
        <v>0</v>
      </c>
      <c r="AR230" s="209"/>
      <c r="AS230" s="151" t="str">
        <f>IFERROR(VLOOKUP(AP230,Mobilität!A:I,7,FALSE),"")</f>
        <v/>
      </c>
      <c r="AT230" s="151" t="str">
        <f t="shared" si="98"/>
        <v/>
      </c>
      <c r="AU230" s="154" t="str">
        <f>IFERROR(AT230*Intern!H$2,"")</f>
        <v/>
      </c>
      <c r="AV230" s="171"/>
      <c r="AW230" s="151">
        <f t="shared" si="84"/>
        <v>0</v>
      </c>
      <c r="AX230" s="206"/>
      <c r="AY230" s="151" t="str">
        <f>IFERROR(VLOOKUP(AV230,Mobilität!A:O,7,FALSE),"")</f>
        <v/>
      </c>
      <c r="AZ230" s="151" t="str">
        <f t="shared" si="85"/>
        <v/>
      </c>
      <c r="BA230" s="220" t="str">
        <f>IFERROR(AZ230*Intern!H$2,"")</f>
        <v/>
      </c>
      <c r="BB230" s="338"/>
      <c r="BC230" s="339"/>
      <c r="BD230" s="340"/>
      <c r="BE230" s="222">
        <f t="shared" si="86"/>
        <v>0</v>
      </c>
      <c r="BF230" s="223">
        <f>IFERROR(BE230*Intern!H$2,"")</f>
        <v>0</v>
      </c>
      <c r="BG230" s="210">
        <f t="shared" si="87"/>
        <v>0</v>
      </c>
      <c r="BH230" s="226">
        <f t="shared" si="88"/>
        <v>0</v>
      </c>
      <c r="BI230" s="363"/>
      <c r="BJ230" s="210" t="e">
        <f t="shared" si="89"/>
        <v>#DIV/0!</v>
      </c>
      <c r="BK230" s="227" t="e">
        <f t="shared" si="90"/>
        <v>#DIV/0!</v>
      </c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</row>
    <row r="231" spans="1:128" s="153" customFormat="1">
      <c r="A231" s="164"/>
      <c r="B231" s="165"/>
      <c r="C231" s="165"/>
      <c r="D231" s="149" t="str">
        <f t="shared" si="91"/>
        <v/>
      </c>
      <c r="E231" s="166"/>
      <c r="F231" s="167"/>
      <c r="G231" s="334" t="str">
        <f t="shared" si="92"/>
        <v/>
      </c>
      <c r="H231" s="150" t="str">
        <f>IFERROR(VLOOKUP(F231,'Mahlzeit-Übernachtung'!C:AA,5,FALSE),"")</f>
        <v/>
      </c>
      <c r="I231" s="150" t="str">
        <f t="shared" si="93"/>
        <v/>
      </c>
      <c r="J231" s="221" t="str">
        <f>IFERROR(I231*Intern!H$2,"")</f>
        <v/>
      </c>
      <c r="K231" s="167"/>
      <c r="L231" s="331" t="str">
        <f t="shared" si="94"/>
        <v/>
      </c>
      <c r="M231" s="150" t="str">
        <f>IFERROR(VLOOKUP(K231,'Mahlzeit-Übernachtung'!C:AA,5,FALSE),"")</f>
        <v/>
      </c>
      <c r="N231" s="151" t="str">
        <f t="shared" si="95"/>
        <v/>
      </c>
      <c r="O231" s="221" t="str">
        <f>IFERROR(N231*Intern!H$2,"")</f>
        <v/>
      </c>
      <c r="P231" s="168"/>
      <c r="Q231" s="169"/>
      <c r="R231" s="169"/>
      <c r="S231" s="169"/>
      <c r="T231" s="151" t="str">
        <f t="shared" si="99"/>
        <v>---</v>
      </c>
      <c r="U231" s="331" t="e">
        <f>VLOOKUP(TEXT(T231,"@"),'Mahlzeit-Übernachtung'!A$30:G$111,7,FALSE)</f>
        <v>#N/A</v>
      </c>
      <c r="V231" s="151" t="str">
        <f t="shared" si="96"/>
        <v/>
      </c>
      <c r="W231" s="220" t="str">
        <f>IFERROR(V231*Intern!H$2,"")</f>
        <v/>
      </c>
      <c r="X231" s="167"/>
      <c r="Y231" s="170"/>
      <c r="Z231" s="164"/>
      <c r="AA231" s="151" t="str">
        <f>IFERROR(VLOOKUP(X231,Mobilität!A:I,7,FALSE),"")</f>
        <v/>
      </c>
      <c r="AB231" s="151" t="str">
        <f t="shared" si="97"/>
        <v/>
      </c>
      <c r="AC231" s="220" t="str">
        <f>IFERROR(AB231*Intern!H$2,"")</f>
        <v/>
      </c>
      <c r="AD231" s="167"/>
      <c r="AE231" s="170"/>
      <c r="AF231" s="164"/>
      <c r="AG231" s="151" t="str">
        <f>IFERROR(VLOOKUP(AD231,Mobilität!A:I,7,FALSE),"")</f>
        <v/>
      </c>
      <c r="AH231" s="151" t="str">
        <f t="shared" si="80"/>
        <v/>
      </c>
      <c r="AI231" s="220" t="str">
        <f>IFERROR(AH231*Intern!H$2,"")</f>
        <v/>
      </c>
      <c r="AJ231" s="171"/>
      <c r="AK231" s="219">
        <f t="shared" si="81"/>
        <v>0</v>
      </c>
      <c r="AL231" s="206"/>
      <c r="AM231" s="151" t="str">
        <f>IFERROR(VLOOKUP(AJ231,Mobilität!A:I,7,FALSE),"")</f>
        <v/>
      </c>
      <c r="AN231" s="151" t="str">
        <f t="shared" si="82"/>
        <v/>
      </c>
      <c r="AO231" s="154" t="str">
        <f>IFERROR(AN231*Intern!H$2,"")</f>
        <v/>
      </c>
      <c r="AP231" s="171"/>
      <c r="AQ231" s="151">
        <f t="shared" si="83"/>
        <v>0</v>
      </c>
      <c r="AR231" s="209"/>
      <c r="AS231" s="151" t="str">
        <f>IFERROR(VLOOKUP(AP231,Mobilität!A:I,7,FALSE),"")</f>
        <v/>
      </c>
      <c r="AT231" s="151" t="str">
        <f t="shared" si="98"/>
        <v/>
      </c>
      <c r="AU231" s="154" t="str">
        <f>IFERROR(AT231*Intern!H$2,"")</f>
        <v/>
      </c>
      <c r="AV231" s="171"/>
      <c r="AW231" s="151">
        <f t="shared" si="84"/>
        <v>0</v>
      </c>
      <c r="AX231" s="206"/>
      <c r="AY231" s="151" t="str">
        <f>IFERROR(VLOOKUP(AV231,Mobilität!A:O,7,FALSE),"")</f>
        <v/>
      </c>
      <c r="AZ231" s="151" t="str">
        <f t="shared" si="85"/>
        <v/>
      </c>
      <c r="BA231" s="220" t="str">
        <f>IFERROR(AZ231*Intern!H$2,"")</f>
        <v/>
      </c>
      <c r="BB231" s="338"/>
      <c r="BC231" s="339"/>
      <c r="BD231" s="340"/>
      <c r="BE231" s="222">
        <f t="shared" si="86"/>
        <v>0</v>
      </c>
      <c r="BF231" s="223">
        <f>IFERROR(BE231*Intern!H$2,"")</f>
        <v>0</v>
      </c>
      <c r="BG231" s="210">
        <f t="shared" si="87"/>
        <v>0</v>
      </c>
      <c r="BH231" s="226">
        <f t="shared" si="88"/>
        <v>0</v>
      </c>
      <c r="BI231" s="363"/>
      <c r="BJ231" s="210" t="e">
        <f t="shared" si="89"/>
        <v>#DIV/0!</v>
      </c>
      <c r="BK231" s="227" t="e">
        <f t="shared" si="90"/>
        <v>#DIV/0!</v>
      </c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</row>
    <row r="232" spans="1:128" s="153" customFormat="1">
      <c r="A232" s="164"/>
      <c r="B232" s="165"/>
      <c r="C232" s="165"/>
      <c r="D232" s="149" t="str">
        <f t="shared" si="91"/>
        <v/>
      </c>
      <c r="E232" s="166"/>
      <c r="F232" s="167"/>
      <c r="G232" s="334" t="str">
        <f t="shared" si="92"/>
        <v/>
      </c>
      <c r="H232" s="150" t="str">
        <f>IFERROR(VLOOKUP(F232,'Mahlzeit-Übernachtung'!C:AA,5,FALSE),"")</f>
        <v/>
      </c>
      <c r="I232" s="150" t="str">
        <f t="shared" si="93"/>
        <v/>
      </c>
      <c r="J232" s="221" t="str">
        <f>IFERROR(I232*Intern!H$2,"")</f>
        <v/>
      </c>
      <c r="K232" s="167"/>
      <c r="L232" s="331" t="str">
        <f t="shared" si="94"/>
        <v/>
      </c>
      <c r="M232" s="150" t="str">
        <f>IFERROR(VLOOKUP(K232,'Mahlzeit-Übernachtung'!C:AA,5,FALSE),"")</f>
        <v/>
      </c>
      <c r="N232" s="151" t="str">
        <f t="shared" si="95"/>
        <v/>
      </c>
      <c r="O232" s="221" t="str">
        <f>IFERROR(N232*Intern!H$2,"")</f>
        <v/>
      </c>
      <c r="P232" s="168"/>
      <c r="Q232" s="169"/>
      <c r="R232" s="169"/>
      <c r="S232" s="169"/>
      <c r="T232" s="151" t="str">
        <f t="shared" si="99"/>
        <v>---</v>
      </c>
      <c r="U232" s="331" t="e">
        <f>VLOOKUP(TEXT(T232,"@"),'Mahlzeit-Übernachtung'!A$30:G$111,7,FALSE)</f>
        <v>#N/A</v>
      </c>
      <c r="V232" s="151" t="str">
        <f t="shared" si="96"/>
        <v/>
      </c>
      <c r="W232" s="220" t="str">
        <f>IFERROR(V232*Intern!H$2,"")</f>
        <v/>
      </c>
      <c r="X232" s="167"/>
      <c r="Y232" s="170"/>
      <c r="Z232" s="164"/>
      <c r="AA232" s="151" t="str">
        <f>IFERROR(VLOOKUP(X232,Mobilität!A:I,7,FALSE),"")</f>
        <v/>
      </c>
      <c r="AB232" s="151" t="str">
        <f t="shared" si="97"/>
        <v/>
      </c>
      <c r="AC232" s="220" t="str">
        <f>IFERROR(AB232*Intern!H$2,"")</f>
        <v/>
      </c>
      <c r="AD232" s="167"/>
      <c r="AE232" s="170"/>
      <c r="AF232" s="164"/>
      <c r="AG232" s="151" t="str">
        <f>IFERROR(VLOOKUP(AD232,Mobilität!A:I,7,FALSE),"")</f>
        <v/>
      </c>
      <c r="AH232" s="151" t="str">
        <f t="shared" si="80"/>
        <v/>
      </c>
      <c r="AI232" s="220" t="str">
        <f>IFERROR(AH232*Intern!H$2,"")</f>
        <v/>
      </c>
      <c r="AJ232" s="171"/>
      <c r="AK232" s="219">
        <f t="shared" si="81"/>
        <v>0</v>
      </c>
      <c r="AL232" s="206"/>
      <c r="AM232" s="151" t="str">
        <f>IFERROR(VLOOKUP(AJ232,Mobilität!A:I,7,FALSE),"")</f>
        <v/>
      </c>
      <c r="AN232" s="151" t="str">
        <f t="shared" si="82"/>
        <v/>
      </c>
      <c r="AO232" s="154" t="str">
        <f>IFERROR(AN232*Intern!H$2,"")</f>
        <v/>
      </c>
      <c r="AP232" s="171"/>
      <c r="AQ232" s="151">
        <f t="shared" si="83"/>
        <v>0</v>
      </c>
      <c r="AR232" s="209"/>
      <c r="AS232" s="151" t="str">
        <f>IFERROR(VLOOKUP(AP232,Mobilität!A:I,7,FALSE),"")</f>
        <v/>
      </c>
      <c r="AT232" s="151" t="str">
        <f t="shared" si="98"/>
        <v/>
      </c>
      <c r="AU232" s="154" t="str">
        <f>IFERROR(AT232*Intern!H$2,"")</f>
        <v/>
      </c>
      <c r="AV232" s="171"/>
      <c r="AW232" s="151">
        <f t="shared" si="84"/>
        <v>0</v>
      </c>
      <c r="AX232" s="206"/>
      <c r="AY232" s="151" t="str">
        <f>IFERROR(VLOOKUP(AV232,Mobilität!A:O,7,FALSE),"")</f>
        <v/>
      </c>
      <c r="AZ232" s="151" t="str">
        <f t="shared" si="85"/>
        <v/>
      </c>
      <c r="BA232" s="220" t="str">
        <f>IFERROR(AZ232*Intern!H$2,"")</f>
        <v/>
      </c>
      <c r="BB232" s="338"/>
      <c r="BC232" s="339"/>
      <c r="BD232" s="340"/>
      <c r="BE232" s="222">
        <f t="shared" si="86"/>
        <v>0</v>
      </c>
      <c r="BF232" s="223">
        <f>IFERROR(BE232*Intern!H$2,"")</f>
        <v>0</v>
      </c>
      <c r="BG232" s="210">
        <f t="shared" si="87"/>
        <v>0</v>
      </c>
      <c r="BH232" s="226">
        <f t="shared" si="88"/>
        <v>0</v>
      </c>
      <c r="BI232" s="363"/>
      <c r="BJ232" s="210" t="e">
        <f t="shared" si="89"/>
        <v>#DIV/0!</v>
      </c>
      <c r="BK232" s="227" t="e">
        <f t="shared" si="90"/>
        <v>#DIV/0!</v>
      </c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</row>
    <row r="233" spans="1:128" s="153" customFormat="1">
      <c r="A233" s="164"/>
      <c r="B233" s="165"/>
      <c r="C233" s="165"/>
      <c r="D233" s="149" t="str">
        <f t="shared" si="91"/>
        <v/>
      </c>
      <c r="E233" s="166"/>
      <c r="F233" s="167"/>
      <c r="G233" s="334" t="str">
        <f t="shared" si="92"/>
        <v/>
      </c>
      <c r="H233" s="150" t="str">
        <f>IFERROR(VLOOKUP(F233,'Mahlzeit-Übernachtung'!C:AA,5,FALSE),"")</f>
        <v/>
      </c>
      <c r="I233" s="150" t="str">
        <f t="shared" si="93"/>
        <v/>
      </c>
      <c r="J233" s="221" t="str">
        <f>IFERROR(I233*Intern!H$2,"")</f>
        <v/>
      </c>
      <c r="K233" s="167"/>
      <c r="L233" s="331" t="str">
        <f t="shared" si="94"/>
        <v/>
      </c>
      <c r="M233" s="150" t="str">
        <f>IFERROR(VLOOKUP(K233,'Mahlzeit-Übernachtung'!C:AA,5,FALSE),"")</f>
        <v/>
      </c>
      <c r="N233" s="151" t="str">
        <f t="shared" si="95"/>
        <v/>
      </c>
      <c r="O233" s="221" t="str">
        <f>IFERROR(N233*Intern!H$2,"")</f>
        <v/>
      </c>
      <c r="P233" s="168"/>
      <c r="Q233" s="169"/>
      <c r="R233" s="169"/>
      <c r="S233" s="169"/>
      <c r="T233" s="151" t="str">
        <f t="shared" si="99"/>
        <v>---</v>
      </c>
      <c r="U233" s="331" t="e">
        <f>VLOOKUP(TEXT(T233,"@"),'Mahlzeit-Übernachtung'!A$30:G$111,7,FALSE)</f>
        <v>#N/A</v>
      </c>
      <c r="V233" s="151" t="str">
        <f t="shared" si="96"/>
        <v/>
      </c>
      <c r="W233" s="220" t="str">
        <f>IFERROR(V233*Intern!H$2,"")</f>
        <v/>
      </c>
      <c r="X233" s="167"/>
      <c r="Y233" s="170"/>
      <c r="Z233" s="164"/>
      <c r="AA233" s="151" t="str">
        <f>IFERROR(VLOOKUP(X233,Mobilität!A:I,7,FALSE),"")</f>
        <v/>
      </c>
      <c r="AB233" s="151" t="str">
        <f t="shared" si="97"/>
        <v/>
      </c>
      <c r="AC233" s="220" t="str">
        <f>IFERROR(AB233*Intern!H$2,"")</f>
        <v/>
      </c>
      <c r="AD233" s="167"/>
      <c r="AE233" s="170"/>
      <c r="AF233" s="164"/>
      <c r="AG233" s="151" t="str">
        <f>IFERROR(VLOOKUP(AD233,Mobilität!A:I,7,FALSE),"")</f>
        <v/>
      </c>
      <c r="AH233" s="151" t="str">
        <f t="shared" si="80"/>
        <v/>
      </c>
      <c r="AI233" s="220" t="str">
        <f>IFERROR(AH233*Intern!H$2,"")</f>
        <v/>
      </c>
      <c r="AJ233" s="171"/>
      <c r="AK233" s="219">
        <f t="shared" si="81"/>
        <v>0</v>
      </c>
      <c r="AL233" s="206"/>
      <c r="AM233" s="151" t="str">
        <f>IFERROR(VLOOKUP(AJ233,Mobilität!A:I,7,FALSE),"")</f>
        <v/>
      </c>
      <c r="AN233" s="151" t="str">
        <f t="shared" si="82"/>
        <v/>
      </c>
      <c r="AO233" s="154" t="str">
        <f>IFERROR(AN233*Intern!H$2,"")</f>
        <v/>
      </c>
      <c r="AP233" s="171"/>
      <c r="AQ233" s="151">
        <f t="shared" si="83"/>
        <v>0</v>
      </c>
      <c r="AR233" s="209"/>
      <c r="AS233" s="151" t="str">
        <f>IFERROR(VLOOKUP(AP233,Mobilität!A:I,7,FALSE),"")</f>
        <v/>
      </c>
      <c r="AT233" s="151" t="str">
        <f t="shared" si="98"/>
        <v/>
      </c>
      <c r="AU233" s="154" t="str">
        <f>IFERROR(AT233*Intern!H$2,"")</f>
        <v/>
      </c>
      <c r="AV233" s="171"/>
      <c r="AW233" s="151">
        <f t="shared" si="84"/>
        <v>0</v>
      </c>
      <c r="AX233" s="206"/>
      <c r="AY233" s="151" t="str">
        <f>IFERROR(VLOOKUP(AV233,Mobilität!A:O,7,FALSE),"")</f>
        <v/>
      </c>
      <c r="AZ233" s="151" t="str">
        <f t="shared" si="85"/>
        <v/>
      </c>
      <c r="BA233" s="220" t="str">
        <f>IFERROR(AZ233*Intern!H$2,"")</f>
        <v/>
      </c>
      <c r="BB233" s="338"/>
      <c r="BC233" s="339"/>
      <c r="BD233" s="340"/>
      <c r="BE233" s="222">
        <f t="shared" si="86"/>
        <v>0</v>
      </c>
      <c r="BF233" s="223">
        <f>IFERROR(BE233*Intern!H$2,"")</f>
        <v>0</v>
      </c>
      <c r="BG233" s="210">
        <f t="shared" si="87"/>
        <v>0</v>
      </c>
      <c r="BH233" s="226">
        <f t="shared" si="88"/>
        <v>0</v>
      </c>
      <c r="BI233" s="363"/>
      <c r="BJ233" s="210" t="e">
        <f t="shared" si="89"/>
        <v>#DIV/0!</v>
      </c>
      <c r="BK233" s="227" t="e">
        <f t="shared" si="90"/>
        <v>#DIV/0!</v>
      </c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</row>
    <row r="234" spans="1:128" s="153" customFormat="1">
      <c r="A234" s="164"/>
      <c r="B234" s="165"/>
      <c r="C234" s="165"/>
      <c r="D234" s="149" t="str">
        <f t="shared" si="91"/>
        <v/>
      </c>
      <c r="E234" s="166"/>
      <c r="F234" s="167"/>
      <c r="G234" s="334" t="str">
        <f t="shared" si="92"/>
        <v/>
      </c>
      <c r="H234" s="150" t="str">
        <f>IFERROR(VLOOKUP(F234,'Mahlzeit-Übernachtung'!C:AA,5,FALSE),"")</f>
        <v/>
      </c>
      <c r="I234" s="150" t="str">
        <f t="shared" si="93"/>
        <v/>
      </c>
      <c r="J234" s="221" t="str">
        <f>IFERROR(I234*Intern!H$2,"")</f>
        <v/>
      </c>
      <c r="K234" s="167"/>
      <c r="L234" s="331" t="str">
        <f t="shared" si="94"/>
        <v/>
      </c>
      <c r="M234" s="150" t="str">
        <f>IFERROR(VLOOKUP(K234,'Mahlzeit-Übernachtung'!C:AA,5,FALSE),"")</f>
        <v/>
      </c>
      <c r="N234" s="151" t="str">
        <f t="shared" si="95"/>
        <v/>
      </c>
      <c r="O234" s="221" t="str">
        <f>IFERROR(N234*Intern!H$2,"")</f>
        <v/>
      </c>
      <c r="P234" s="168"/>
      <c r="Q234" s="169"/>
      <c r="R234" s="169"/>
      <c r="S234" s="169"/>
      <c r="T234" s="151" t="str">
        <f t="shared" si="99"/>
        <v>---</v>
      </c>
      <c r="U234" s="331" t="e">
        <f>VLOOKUP(TEXT(T234,"@"),'Mahlzeit-Übernachtung'!A$30:G$111,7,FALSE)</f>
        <v>#N/A</v>
      </c>
      <c r="V234" s="151" t="str">
        <f t="shared" si="96"/>
        <v/>
      </c>
      <c r="W234" s="220" t="str">
        <f>IFERROR(V234*Intern!H$2,"")</f>
        <v/>
      </c>
      <c r="X234" s="167"/>
      <c r="Y234" s="170"/>
      <c r="Z234" s="164"/>
      <c r="AA234" s="151" t="str">
        <f>IFERROR(VLOOKUP(X234,Mobilität!A:I,7,FALSE),"")</f>
        <v/>
      </c>
      <c r="AB234" s="151" t="str">
        <f t="shared" si="97"/>
        <v/>
      </c>
      <c r="AC234" s="220" t="str">
        <f>IFERROR(AB234*Intern!H$2,"")</f>
        <v/>
      </c>
      <c r="AD234" s="167"/>
      <c r="AE234" s="170"/>
      <c r="AF234" s="164"/>
      <c r="AG234" s="151" t="str">
        <f>IFERROR(VLOOKUP(AD234,Mobilität!A:I,7,FALSE),"")</f>
        <v/>
      </c>
      <c r="AH234" s="151" t="str">
        <f t="shared" si="80"/>
        <v/>
      </c>
      <c r="AI234" s="220" t="str">
        <f>IFERROR(AH234*Intern!H$2,"")</f>
        <v/>
      </c>
      <c r="AJ234" s="171"/>
      <c r="AK234" s="219">
        <f t="shared" si="81"/>
        <v>0</v>
      </c>
      <c r="AL234" s="206"/>
      <c r="AM234" s="151" t="str">
        <f>IFERROR(VLOOKUP(AJ234,Mobilität!A:I,7,FALSE),"")</f>
        <v/>
      </c>
      <c r="AN234" s="151" t="str">
        <f t="shared" si="82"/>
        <v/>
      </c>
      <c r="AO234" s="154" t="str">
        <f>IFERROR(AN234*Intern!H$2,"")</f>
        <v/>
      </c>
      <c r="AP234" s="171"/>
      <c r="AQ234" s="151">
        <f t="shared" si="83"/>
        <v>0</v>
      </c>
      <c r="AR234" s="209"/>
      <c r="AS234" s="151" t="str">
        <f>IFERROR(VLOOKUP(AP234,Mobilität!A:I,7,FALSE),"")</f>
        <v/>
      </c>
      <c r="AT234" s="151" t="str">
        <f t="shared" si="98"/>
        <v/>
      </c>
      <c r="AU234" s="154" t="str">
        <f>IFERROR(AT234*Intern!H$2,"")</f>
        <v/>
      </c>
      <c r="AV234" s="171"/>
      <c r="AW234" s="151">
        <f t="shared" si="84"/>
        <v>0</v>
      </c>
      <c r="AX234" s="206"/>
      <c r="AY234" s="151" t="str">
        <f>IFERROR(VLOOKUP(AV234,Mobilität!A:O,7,FALSE),"")</f>
        <v/>
      </c>
      <c r="AZ234" s="151" t="str">
        <f t="shared" si="85"/>
        <v/>
      </c>
      <c r="BA234" s="220" t="str">
        <f>IFERROR(AZ234*Intern!H$2,"")</f>
        <v/>
      </c>
      <c r="BB234" s="338"/>
      <c r="BC234" s="339"/>
      <c r="BD234" s="340"/>
      <c r="BE234" s="222">
        <f t="shared" si="86"/>
        <v>0</v>
      </c>
      <c r="BF234" s="223">
        <f>IFERROR(BE234*Intern!H$2,"")</f>
        <v>0</v>
      </c>
      <c r="BG234" s="210">
        <f t="shared" si="87"/>
        <v>0</v>
      </c>
      <c r="BH234" s="226">
        <f t="shared" si="88"/>
        <v>0</v>
      </c>
      <c r="BI234" s="363"/>
      <c r="BJ234" s="210" t="e">
        <f t="shared" si="89"/>
        <v>#DIV/0!</v>
      </c>
      <c r="BK234" s="227" t="e">
        <f t="shared" si="90"/>
        <v>#DIV/0!</v>
      </c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</row>
    <row r="235" spans="1:128" s="153" customFormat="1">
      <c r="A235" s="164"/>
      <c r="B235" s="165"/>
      <c r="C235" s="165"/>
      <c r="D235" s="149" t="str">
        <f t="shared" si="91"/>
        <v/>
      </c>
      <c r="E235" s="166"/>
      <c r="F235" s="167"/>
      <c r="G235" s="334" t="str">
        <f t="shared" si="92"/>
        <v/>
      </c>
      <c r="H235" s="150" t="str">
        <f>IFERROR(VLOOKUP(F235,'Mahlzeit-Übernachtung'!C:AA,5,FALSE),"")</f>
        <v/>
      </c>
      <c r="I235" s="150" t="str">
        <f t="shared" si="93"/>
        <v/>
      </c>
      <c r="J235" s="221" t="str">
        <f>IFERROR(I235*Intern!H$2,"")</f>
        <v/>
      </c>
      <c r="K235" s="167"/>
      <c r="L235" s="331" t="str">
        <f t="shared" si="94"/>
        <v/>
      </c>
      <c r="M235" s="150" t="str">
        <f>IFERROR(VLOOKUP(K235,'Mahlzeit-Übernachtung'!C:AA,5,FALSE),"")</f>
        <v/>
      </c>
      <c r="N235" s="151" t="str">
        <f t="shared" si="95"/>
        <v/>
      </c>
      <c r="O235" s="221" t="str">
        <f>IFERROR(N235*Intern!H$2,"")</f>
        <v/>
      </c>
      <c r="P235" s="168"/>
      <c r="Q235" s="169"/>
      <c r="R235" s="169"/>
      <c r="S235" s="169"/>
      <c r="T235" s="151" t="str">
        <f t="shared" si="99"/>
        <v>---</v>
      </c>
      <c r="U235" s="331" t="e">
        <f>VLOOKUP(TEXT(T235,"@"),'Mahlzeit-Übernachtung'!A$30:G$111,7,FALSE)</f>
        <v>#N/A</v>
      </c>
      <c r="V235" s="151" t="str">
        <f t="shared" si="96"/>
        <v/>
      </c>
      <c r="W235" s="220" t="str">
        <f>IFERROR(V235*Intern!H$2,"")</f>
        <v/>
      </c>
      <c r="X235" s="167"/>
      <c r="Y235" s="170"/>
      <c r="Z235" s="164"/>
      <c r="AA235" s="151" t="str">
        <f>IFERROR(VLOOKUP(X235,Mobilität!A:I,7,FALSE),"")</f>
        <v/>
      </c>
      <c r="AB235" s="151" t="str">
        <f t="shared" si="97"/>
        <v/>
      </c>
      <c r="AC235" s="220" t="str">
        <f>IFERROR(AB235*Intern!H$2,"")</f>
        <v/>
      </c>
      <c r="AD235" s="167"/>
      <c r="AE235" s="170"/>
      <c r="AF235" s="164"/>
      <c r="AG235" s="151" t="str">
        <f>IFERROR(VLOOKUP(AD235,Mobilität!A:I,7,FALSE),"")</f>
        <v/>
      </c>
      <c r="AH235" s="151" t="str">
        <f t="shared" si="80"/>
        <v/>
      </c>
      <c r="AI235" s="220" t="str">
        <f>IFERROR(AH235*Intern!H$2,"")</f>
        <v/>
      </c>
      <c r="AJ235" s="171"/>
      <c r="AK235" s="219">
        <f t="shared" si="81"/>
        <v>0</v>
      </c>
      <c r="AL235" s="206"/>
      <c r="AM235" s="151" t="str">
        <f>IFERROR(VLOOKUP(AJ235,Mobilität!A:I,7,FALSE),"")</f>
        <v/>
      </c>
      <c r="AN235" s="151" t="str">
        <f t="shared" si="82"/>
        <v/>
      </c>
      <c r="AO235" s="154" t="str">
        <f>IFERROR(AN235*Intern!H$2,"")</f>
        <v/>
      </c>
      <c r="AP235" s="171"/>
      <c r="AQ235" s="151">
        <f t="shared" si="83"/>
        <v>0</v>
      </c>
      <c r="AR235" s="209"/>
      <c r="AS235" s="151" t="str">
        <f>IFERROR(VLOOKUP(AP235,Mobilität!A:I,7,FALSE),"")</f>
        <v/>
      </c>
      <c r="AT235" s="151" t="str">
        <f t="shared" si="98"/>
        <v/>
      </c>
      <c r="AU235" s="154" t="str">
        <f>IFERROR(AT235*Intern!H$2,"")</f>
        <v/>
      </c>
      <c r="AV235" s="171"/>
      <c r="AW235" s="151">
        <f t="shared" si="84"/>
        <v>0</v>
      </c>
      <c r="AX235" s="206"/>
      <c r="AY235" s="151" t="str">
        <f>IFERROR(VLOOKUP(AV235,Mobilität!A:O,7,FALSE),"")</f>
        <v/>
      </c>
      <c r="AZ235" s="151" t="str">
        <f t="shared" si="85"/>
        <v/>
      </c>
      <c r="BA235" s="220" t="str">
        <f>IFERROR(AZ235*Intern!H$2,"")</f>
        <v/>
      </c>
      <c r="BB235" s="338"/>
      <c r="BC235" s="339"/>
      <c r="BD235" s="340"/>
      <c r="BE235" s="222">
        <f t="shared" si="86"/>
        <v>0</v>
      </c>
      <c r="BF235" s="223">
        <f>IFERROR(BE235*Intern!H$2,"")</f>
        <v>0</v>
      </c>
      <c r="BG235" s="210">
        <f t="shared" si="87"/>
        <v>0</v>
      </c>
      <c r="BH235" s="226">
        <f t="shared" si="88"/>
        <v>0</v>
      </c>
      <c r="BI235" s="363"/>
      <c r="BJ235" s="210" t="e">
        <f t="shared" si="89"/>
        <v>#DIV/0!</v>
      </c>
      <c r="BK235" s="227" t="e">
        <f t="shared" si="90"/>
        <v>#DIV/0!</v>
      </c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</row>
    <row r="236" spans="1:128" s="153" customFormat="1">
      <c r="A236" s="164"/>
      <c r="B236" s="165"/>
      <c r="C236" s="165"/>
      <c r="D236" s="149" t="str">
        <f t="shared" si="91"/>
        <v/>
      </c>
      <c r="E236" s="166"/>
      <c r="F236" s="167"/>
      <c r="G236" s="334" t="str">
        <f t="shared" si="92"/>
        <v/>
      </c>
      <c r="H236" s="150" t="str">
        <f>IFERROR(VLOOKUP(F236,'Mahlzeit-Übernachtung'!C:AA,5,FALSE),"")</f>
        <v/>
      </c>
      <c r="I236" s="150" t="str">
        <f t="shared" si="93"/>
        <v/>
      </c>
      <c r="J236" s="221" t="str">
        <f>IFERROR(I236*Intern!H$2,"")</f>
        <v/>
      </c>
      <c r="K236" s="167"/>
      <c r="L236" s="331" t="str">
        <f t="shared" si="94"/>
        <v/>
      </c>
      <c r="M236" s="150" t="str">
        <f>IFERROR(VLOOKUP(K236,'Mahlzeit-Übernachtung'!C:AA,5,FALSE),"")</f>
        <v/>
      </c>
      <c r="N236" s="151" t="str">
        <f t="shared" si="95"/>
        <v/>
      </c>
      <c r="O236" s="221" t="str">
        <f>IFERROR(N236*Intern!H$2,"")</f>
        <v/>
      </c>
      <c r="P236" s="168"/>
      <c r="Q236" s="169"/>
      <c r="R236" s="169"/>
      <c r="S236" s="169"/>
      <c r="T236" s="151" t="str">
        <f t="shared" si="99"/>
        <v>---</v>
      </c>
      <c r="U236" s="331" t="e">
        <f>VLOOKUP(TEXT(T236,"@"),'Mahlzeit-Übernachtung'!A$30:G$111,7,FALSE)</f>
        <v>#N/A</v>
      </c>
      <c r="V236" s="151" t="str">
        <f t="shared" si="96"/>
        <v/>
      </c>
      <c r="W236" s="220" t="str">
        <f>IFERROR(V236*Intern!H$2,"")</f>
        <v/>
      </c>
      <c r="X236" s="167"/>
      <c r="Y236" s="170"/>
      <c r="Z236" s="164"/>
      <c r="AA236" s="151" t="str">
        <f>IFERROR(VLOOKUP(X236,Mobilität!A:I,7,FALSE),"")</f>
        <v/>
      </c>
      <c r="AB236" s="151" t="str">
        <f t="shared" si="97"/>
        <v/>
      </c>
      <c r="AC236" s="220" t="str">
        <f>IFERROR(AB236*Intern!H$2,"")</f>
        <v/>
      </c>
      <c r="AD236" s="167"/>
      <c r="AE236" s="170"/>
      <c r="AF236" s="164"/>
      <c r="AG236" s="151" t="str">
        <f>IFERROR(VLOOKUP(AD236,Mobilität!A:I,7,FALSE),"")</f>
        <v/>
      </c>
      <c r="AH236" s="151" t="str">
        <f t="shared" si="80"/>
        <v/>
      </c>
      <c r="AI236" s="220" t="str">
        <f>IFERROR(AH236*Intern!H$2,"")</f>
        <v/>
      </c>
      <c r="AJ236" s="171"/>
      <c r="AK236" s="219">
        <f t="shared" si="81"/>
        <v>0</v>
      </c>
      <c r="AL236" s="206"/>
      <c r="AM236" s="151" t="str">
        <f>IFERROR(VLOOKUP(AJ236,Mobilität!A:I,7,FALSE),"")</f>
        <v/>
      </c>
      <c r="AN236" s="151" t="str">
        <f t="shared" si="82"/>
        <v/>
      </c>
      <c r="AO236" s="154" t="str">
        <f>IFERROR(AN236*Intern!H$2,"")</f>
        <v/>
      </c>
      <c r="AP236" s="171"/>
      <c r="AQ236" s="151">
        <f t="shared" si="83"/>
        <v>0</v>
      </c>
      <c r="AR236" s="209"/>
      <c r="AS236" s="151" t="str">
        <f>IFERROR(VLOOKUP(AP236,Mobilität!A:I,7,FALSE),"")</f>
        <v/>
      </c>
      <c r="AT236" s="151" t="str">
        <f t="shared" si="98"/>
        <v/>
      </c>
      <c r="AU236" s="154" t="str">
        <f>IFERROR(AT236*Intern!H$2,"")</f>
        <v/>
      </c>
      <c r="AV236" s="171"/>
      <c r="AW236" s="151">
        <f t="shared" si="84"/>
        <v>0</v>
      </c>
      <c r="AX236" s="206"/>
      <c r="AY236" s="151" t="str">
        <f>IFERROR(VLOOKUP(AV236,Mobilität!A:O,7,FALSE),"")</f>
        <v/>
      </c>
      <c r="AZ236" s="151" t="str">
        <f t="shared" si="85"/>
        <v/>
      </c>
      <c r="BA236" s="220" t="str">
        <f>IFERROR(AZ236*Intern!H$2,"")</f>
        <v/>
      </c>
      <c r="BB236" s="338"/>
      <c r="BC236" s="339"/>
      <c r="BD236" s="340"/>
      <c r="BE236" s="222">
        <f t="shared" si="86"/>
        <v>0</v>
      </c>
      <c r="BF236" s="223">
        <f>IFERROR(BE236*Intern!H$2,"")</f>
        <v>0</v>
      </c>
      <c r="BG236" s="210">
        <f t="shared" si="87"/>
        <v>0</v>
      </c>
      <c r="BH236" s="226">
        <f t="shared" si="88"/>
        <v>0</v>
      </c>
      <c r="BI236" s="363"/>
      <c r="BJ236" s="210" t="e">
        <f t="shared" si="89"/>
        <v>#DIV/0!</v>
      </c>
      <c r="BK236" s="227" t="e">
        <f t="shared" si="90"/>
        <v>#DIV/0!</v>
      </c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</row>
    <row r="237" spans="1:128" s="153" customFormat="1">
      <c r="A237" s="164"/>
      <c r="B237" s="165"/>
      <c r="C237" s="165"/>
      <c r="D237" s="149" t="str">
        <f t="shared" si="91"/>
        <v/>
      </c>
      <c r="E237" s="166"/>
      <c r="F237" s="167"/>
      <c r="G237" s="334" t="str">
        <f t="shared" si="92"/>
        <v/>
      </c>
      <c r="H237" s="150" t="str">
        <f>IFERROR(VLOOKUP(F237,'Mahlzeit-Übernachtung'!C:AA,5,FALSE),"")</f>
        <v/>
      </c>
      <c r="I237" s="150" t="str">
        <f t="shared" si="93"/>
        <v/>
      </c>
      <c r="J237" s="221" t="str">
        <f>IFERROR(I237*Intern!H$2,"")</f>
        <v/>
      </c>
      <c r="K237" s="167"/>
      <c r="L237" s="331" t="str">
        <f t="shared" si="94"/>
        <v/>
      </c>
      <c r="M237" s="150" t="str">
        <f>IFERROR(VLOOKUP(K237,'Mahlzeit-Übernachtung'!C:AA,5,FALSE),"")</f>
        <v/>
      </c>
      <c r="N237" s="151" t="str">
        <f t="shared" si="95"/>
        <v/>
      </c>
      <c r="O237" s="221" t="str">
        <f>IFERROR(N237*Intern!H$2,"")</f>
        <v/>
      </c>
      <c r="P237" s="168"/>
      <c r="Q237" s="169"/>
      <c r="R237" s="169"/>
      <c r="S237" s="169"/>
      <c r="T237" s="151" t="str">
        <f t="shared" si="99"/>
        <v>---</v>
      </c>
      <c r="U237" s="331" t="e">
        <f>VLOOKUP(TEXT(T237,"@"),'Mahlzeit-Übernachtung'!A$30:G$111,7,FALSE)</f>
        <v>#N/A</v>
      </c>
      <c r="V237" s="151" t="str">
        <f t="shared" si="96"/>
        <v/>
      </c>
      <c r="W237" s="220" t="str">
        <f>IFERROR(V237*Intern!H$2,"")</f>
        <v/>
      </c>
      <c r="X237" s="167"/>
      <c r="Y237" s="170"/>
      <c r="Z237" s="164"/>
      <c r="AA237" s="151" t="str">
        <f>IFERROR(VLOOKUP(X237,Mobilität!A:I,7,FALSE),"")</f>
        <v/>
      </c>
      <c r="AB237" s="151" t="str">
        <f t="shared" si="97"/>
        <v/>
      </c>
      <c r="AC237" s="220" t="str">
        <f>IFERROR(AB237*Intern!H$2,"")</f>
        <v/>
      </c>
      <c r="AD237" s="167"/>
      <c r="AE237" s="170"/>
      <c r="AF237" s="164"/>
      <c r="AG237" s="151" t="str">
        <f>IFERROR(VLOOKUP(AD237,Mobilität!A:I,7,FALSE),"")</f>
        <v/>
      </c>
      <c r="AH237" s="151" t="str">
        <f t="shared" si="80"/>
        <v/>
      </c>
      <c r="AI237" s="220" t="str">
        <f>IFERROR(AH237*Intern!H$2,"")</f>
        <v/>
      </c>
      <c r="AJ237" s="171"/>
      <c r="AK237" s="219">
        <f t="shared" si="81"/>
        <v>0</v>
      </c>
      <c r="AL237" s="206"/>
      <c r="AM237" s="151" t="str">
        <f>IFERROR(VLOOKUP(AJ237,Mobilität!A:I,7,FALSE),"")</f>
        <v/>
      </c>
      <c r="AN237" s="151" t="str">
        <f t="shared" si="82"/>
        <v/>
      </c>
      <c r="AO237" s="154" t="str">
        <f>IFERROR(AN237*Intern!H$2,"")</f>
        <v/>
      </c>
      <c r="AP237" s="171"/>
      <c r="AQ237" s="151">
        <f t="shared" si="83"/>
        <v>0</v>
      </c>
      <c r="AR237" s="209"/>
      <c r="AS237" s="151" t="str">
        <f>IFERROR(VLOOKUP(AP237,Mobilität!A:I,7,FALSE),"")</f>
        <v/>
      </c>
      <c r="AT237" s="151" t="str">
        <f t="shared" si="98"/>
        <v/>
      </c>
      <c r="AU237" s="154" t="str">
        <f>IFERROR(AT237*Intern!H$2,"")</f>
        <v/>
      </c>
      <c r="AV237" s="171"/>
      <c r="AW237" s="151">
        <f t="shared" si="84"/>
        <v>0</v>
      </c>
      <c r="AX237" s="206"/>
      <c r="AY237" s="151" t="str">
        <f>IFERROR(VLOOKUP(AV237,Mobilität!A:O,7,FALSE),"")</f>
        <v/>
      </c>
      <c r="AZ237" s="151" t="str">
        <f t="shared" si="85"/>
        <v/>
      </c>
      <c r="BA237" s="220" t="str">
        <f>IFERROR(AZ237*Intern!H$2,"")</f>
        <v/>
      </c>
      <c r="BB237" s="338"/>
      <c r="BC237" s="339"/>
      <c r="BD237" s="340"/>
      <c r="BE237" s="222">
        <f t="shared" si="86"/>
        <v>0</v>
      </c>
      <c r="BF237" s="223">
        <f>IFERROR(BE237*Intern!H$2,"")</f>
        <v>0</v>
      </c>
      <c r="BG237" s="210">
        <f t="shared" si="87"/>
        <v>0</v>
      </c>
      <c r="BH237" s="226">
        <f t="shared" si="88"/>
        <v>0</v>
      </c>
      <c r="BI237" s="363"/>
      <c r="BJ237" s="210" t="e">
        <f t="shared" si="89"/>
        <v>#DIV/0!</v>
      </c>
      <c r="BK237" s="227" t="e">
        <f t="shared" si="90"/>
        <v>#DIV/0!</v>
      </c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</row>
    <row r="238" spans="1:128" s="153" customFormat="1">
      <c r="A238" s="164"/>
      <c r="B238" s="165"/>
      <c r="C238" s="165"/>
      <c r="D238" s="149" t="str">
        <f t="shared" si="91"/>
        <v/>
      </c>
      <c r="E238" s="166"/>
      <c r="F238" s="167"/>
      <c r="G238" s="334" t="str">
        <f t="shared" si="92"/>
        <v/>
      </c>
      <c r="H238" s="150" t="str">
        <f>IFERROR(VLOOKUP(F238,'Mahlzeit-Übernachtung'!C:AA,5,FALSE),"")</f>
        <v/>
      </c>
      <c r="I238" s="150" t="str">
        <f t="shared" si="93"/>
        <v/>
      </c>
      <c r="J238" s="221" t="str">
        <f>IFERROR(I238*Intern!H$2,"")</f>
        <v/>
      </c>
      <c r="K238" s="167"/>
      <c r="L238" s="331" t="str">
        <f t="shared" si="94"/>
        <v/>
      </c>
      <c r="M238" s="150" t="str">
        <f>IFERROR(VLOOKUP(K238,'Mahlzeit-Übernachtung'!C:AA,5,FALSE),"")</f>
        <v/>
      </c>
      <c r="N238" s="151" t="str">
        <f t="shared" si="95"/>
        <v/>
      </c>
      <c r="O238" s="221" t="str">
        <f>IFERROR(N238*Intern!H$2,"")</f>
        <v/>
      </c>
      <c r="P238" s="168"/>
      <c r="Q238" s="169"/>
      <c r="R238" s="169"/>
      <c r="S238" s="169"/>
      <c r="T238" s="151" t="str">
        <f t="shared" si="99"/>
        <v>---</v>
      </c>
      <c r="U238" s="331" t="e">
        <f>VLOOKUP(TEXT(T238,"@"),'Mahlzeit-Übernachtung'!A$30:G$111,7,FALSE)</f>
        <v>#N/A</v>
      </c>
      <c r="V238" s="151" t="str">
        <f t="shared" si="96"/>
        <v/>
      </c>
      <c r="W238" s="220" t="str">
        <f>IFERROR(V238*Intern!H$2,"")</f>
        <v/>
      </c>
      <c r="X238" s="167"/>
      <c r="Y238" s="170"/>
      <c r="Z238" s="164"/>
      <c r="AA238" s="151" t="str">
        <f>IFERROR(VLOOKUP(X238,Mobilität!A:I,7,FALSE),"")</f>
        <v/>
      </c>
      <c r="AB238" s="151" t="str">
        <f t="shared" si="97"/>
        <v/>
      </c>
      <c r="AC238" s="220" t="str">
        <f>IFERROR(AB238*Intern!H$2,"")</f>
        <v/>
      </c>
      <c r="AD238" s="167"/>
      <c r="AE238" s="170"/>
      <c r="AF238" s="164"/>
      <c r="AG238" s="151" t="str">
        <f>IFERROR(VLOOKUP(AD238,Mobilität!A:I,7,FALSE),"")</f>
        <v/>
      </c>
      <c r="AH238" s="151" t="str">
        <f t="shared" si="80"/>
        <v/>
      </c>
      <c r="AI238" s="220" t="str">
        <f>IFERROR(AH238*Intern!H$2,"")</f>
        <v/>
      </c>
      <c r="AJ238" s="171"/>
      <c r="AK238" s="219">
        <f t="shared" si="81"/>
        <v>0</v>
      </c>
      <c r="AL238" s="206"/>
      <c r="AM238" s="151" t="str">
        <f>IFERROR(VLOOKUP(AJ238,Mobilität!A:I,7,FALSE),"")</f>
        <v/>
      </c>
      <c r="AN238" s="151" t="str">
        <f t="shared" si="82"/>
        <v/>
      </c>
      <c r="AO238" s="154" t="str">
        <f>IFERROR(AN238*Intern!H$2,"")</f>
        <v/>
      </c>
      <c r="AP238" s="171"/>
      <c r="AQ238" s="151">
        <f t="shared" si="83"/>
        <v>0</v>
      </c>
      <c r="AR238" s="209"/>
      <c r="AS238" s="151" t="str">
        <f>IFERROR(VLOOKUP(AP238,Mobilität!A:I,7,FALSE),"")</f>
        <v/>
      </c>
      <c r="AT238" s="151" t="str">
        <f t="shared" si="98"/>
        <v/>
      </c>
      <c r="AU238" s="154" t="str">
        <f>IFERROR(AT238*Intern!H$2,"")</f>
        <v/>
      </c>
      <c r="AV238" s="171"/>
      <c r="AW238" s="151">
        <f t="shared" si="84"/>
        <v>0</v>
      </c>
      <c r="AX238" s="206"/>
      <c r="AY238" s="151" t="str">
        <f>IFERROR(VLOOKUP(AV238,Mobilität!A:O,7,FALSE),"")</f>
        <v/>
      </c>
      <c r="AZ238" s="151" t="str">
        <f t="shared" si="85"/>
        <v/>
      </c>
      <c r="BA238" s="220" t="str">
        <f>IFERROR(AZ238*Intern!H$2,"")</f>
        <v/>
      </c>
      <c r="BB238" s="338"/>
      <c r="BC238" s="339"/>
      <c r="BD238" s="340"/>
      <c r="BE238" s="222">
        <f t="shared" si="86"/>
        <v>0</v>
      </c>
      <c r="BF238" s="223">
        <f>IFERROR(BE238*Intern!H$2,"")</f>
        <v>0</v>
      </c>
      <c r="BG238" s="210">
        <f t="shared" si="87"/>
        <v>0</v>
      </c>
      <c r="BH238" s="226">
        <f t="shared" si="88"/>
        <v>0</v>
      </c>
      <c r="BI238" s="363"/>
      <c r="BJ238" s="210" t="e">
        <f t="shared" si="89"/>
        <v>#DIV/0!</v>
      </c>
      <c r="BK238" s="227" t="e">
        <f t="shared" si="90"/>
        <v>#DIV/0!</v>
      </c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</row>
    <row r="239" spans="1:128" s="153" customFormat="1">
      <c r="A239" s="164"/>
      <c r="B239" s="165"/>
      <c r="C239" s="165"/>
      <c r="D239" s="149" t="str">
        <f t="shared" si="91"/>
        <v/>
      </c>
      <c r="E239" s="166"/>
      <c r="F239" s="167"/>
      <c r="G239" s="334" t="str">
        <f t="shared" si="92"/>
        <v/>
      </c>
      <c r="H239" s="150" t="str">
        <f>IFERROR(VLOOKUP(F239,'Mahlzeit-Übernachtung'!C:AA,5,FALSE),"")</f>
        <v/>
      </c>
      <c r="I239" s="150" t="str">
        <f t="shared" si="93"/>
        <v/>
      </c>
      <c r="J239" s="221" t="str">
        <f>IFERROR(I239*Intern!H$2,"")</f>
        <v/>
      </c>
      <c r="K239" s="167"/>
      <c r="L239" s="331" t="str">
        <f t="shared" si="94"/>
        <v/>
      </c>
      <c r="M239" s="150" t="str">
        <f>IFERROR(VLOOKUP(K239,'Mahlzeit-Übernachtung'!C:AA,5,FALSE),"")</f>
        <v/>
      </c>
      <c r="N239" s="151" t="str">
        <f t="shared" si="95"/>
        <v/>
      </c>
      <c r="O239" s="221" t="str">
        <f>IFERROR(N239*Intern!H$2,"")</f>
        <v/>
      </c>
      <c r="P239" s="168"/>
      <c r="Q239" s="169"/>
      <c r="R239" s="169"/>
      <c r="S239" s="169"/>
      <c r="T239" s="151" t="str">
        <f t="shared" si="99"/>
        <v>---</v>
      </c>
      <c r="U239" s="331" t="e">
        <f>VLOOKUP(TEXT(T239,"@"),'Mahlzeit-Übernachtung'!A$30:G$111,7,FALSE)</f>
        <v>#N/A</v>
      </c>
      <c r="V239" s="151" t="str">
        <f t="shared" si="96"/>
        <v/>
      </c>
      <c r="W239" s="220" t="str">
        <f>IFERROR(V239*Intern!H$2,"")</f>
        <v/>
      </c>
      <c r="X239" s="167"/>
      <c r="Y239" s="170"/>
      <c r="Z239" s="164"/>
      <c r="AA239" s="151" t="str">
        <f>IFERROR(VLOOKUP(X239,Mobilität!A:I,7,FALSE),"")</f>
        <v/>
      </c>
      <c r="AB239" s="151" t="str">
        <f t="shared" si="97"/>
        <v/>
      </c>
      <c r="AC239" s="220" t="str">
        <f>IFERROR(AB239*Intern!H$2,"")</f>
        <v/>
      </c>
      <c r="AD239" s="167"/>
      <c r="AE239" s="170"/>
      <c r="AF239" s="164"/>
      <c r="AG239" s="151" t="str">
        <f>IFERROR(VLOOKUP(AD239,Mobilität!A:I,7,FALSE),"")</f>
        <v/>
      </c>
      <c r="AH239" s="151" t="str">
        <f t="shared" si="80"/>
        <v/>
      </c>
      <c r="AI239" s="220" t="str">
        <f>IFERROR(AH239*Intern!H$2,"")</f>
        <v/>
      </c>
      <c r="AJ239" s="171"/>
      <c r="AK239" s="219">
        <f t="shared" si="81"/>
        <v>0</v>
      </c>
      <c r="AL239" s="206"/>
      <c r="AM239" s="151" t="str">
        <f>IFERROR(VLOOKUP(AJ239,Mobilität!A:I,7,FALSE),"")</f>
        <v/>
      </c>
      <c r="AN239" s="151" t="str">
        <f t="shared" si="82"/>
        <v/>
      </c>
      <c r="AO239" s="154" t="str">
        <f>IFERROR(AN239*Intern!H$2,"")</f>
        <v/>
      </c>
      <c r="AP239" s="171"/>
      <c r="AQ239" s="151">
        <f t="shared" si="83"/>
        <v>0</v>
      </c>
      <c r="AR239" s="209"/>
      <c r="AS239" s="151" t="str">
        <f>IFERROR(VLOOKUP(AP239,Mobilität!A:I,7,FALSE),"")</f>
        <v/>
      </c>
      <c r="AT239" s="151" t="str">
        <f t="shared" si="98"/>
        <v/>
      </c>
      <c r="AU239" s="154" t="str">
        <f>IFERROR(AT239*Intern!H$2,"")</f>
        <v/>
      </c>
      <c r="AV239" s="171"/>
      <c r="AW239" s="151">
        <f t="shared" si="84"/>
        <v>0</v>
      </c>
      <c r="AX239" s="206"/>
      <c r="AY239" s="151" t="str">
        <f>IFERROR(VLOOKUP(AV239,Mobilität!A:O,7,FALSE),"")</f>
        <v/>
      </c>
      <c r="AZ239" s="151" t="str">
        <f t="shared" si="85"/>
        <v/>
      </c>
      <c r="BA239" s="220" t="str">
        <f>IFERROR(AZ239*Intern!H$2,"")</f>
        <v/>
      </c>
      <c r="BB239" s="338"/>
      <c r="BC239" s="339"/>
      <c r="BD239" s="340"/>
      <c r="BE239" s="222">
        <f t="shared" si="86"/>
        <v>0</v>
      </c>
      <c r="BF239" s="223">
        <f>IFERROR(BE239*Intern!H$2,"")</f>
        <v>0</v>
      </c>
      <c r="BG239" s="210">
        <f t="shared" si="87"/>
        <v>0</v>
      </c>
      <c r="BH239" s="226">
        <f t="shared" si="88"/>
        <v>0</v>
      </c>
      <c r="BI239" s="363"/>
      <c r="BJ239" s="210" t="e">
        <f t="shared" si="89"/>
        <v>#DIV/0!</v>
      </c>
      <c r="BK239" s="227" t="e">
        <f t="shared" si="90"/>
        <v>#DIV/0!</v>
      </c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</row>
    <row r="240" spans="1:128" s="153" customFormat="1">
      <c r="A240" s="164"/>
      <c r="B240" s="165"/>
      <c r="C240" s="165"/>
      <c r="D240" s="149" t="str">
        <f t="shared" si="91"/>
        <v/>
      </c>
      <c r="E240" s="166"/>
      <c r="F240" s="167"/>
      <c r="G240" s="334" t="str">
        <f t="shared" si="92"/>
        <v/>
      </c>
      <c r="H240" s="150" t="str">
        <f>IFERROR(VLOOKUP(F240,'Mahlzeit-Übernachtung'!C:AA,5,FALSE),"")</f>
        <v/>
      </c>
      <c r="I240" s="150" t="str">
        <f t="shared" si="93"/>
        <v/>
      </c>
      <c r="J240" s="221" t="str">
        <f>IFERROR(I240*Intern!H$2,"")</f>
        <v/>
      </c>
      <c r="K240" s="167"/>
      <c r="L240" s="331" t="str">
        <f t="shared" si="94"/>
        <v/>
      </c>
      <c r="M240" s="150" t="str">
        <f>IFERROR(VLOOKUP(K240,'Mahlzeit-Übernachtung'!C:AA,5,FALSE),"")</f>
        <v/>
      </c>
      <c r="N240" s="151" t="str">
        <f t="shared" si="95"/>
        <v/>
      </c>
      <c r="O240" s="221" t="str">
        <f>IFERROR(N240*Intern!H$2,"")</f>
        <v/>
      </c>
      <c r="P240" s="168"/>
      <c r="Q240" s="169"/>
      <c r="R240" s="169"/>
      <c r="S240" s="169"/>
      <c r="T240" s="151" t="str">
        <f t="shared" si="99"/>
        <v>---</v>
      </c>
      <c r="U240" s="331" t="e">
        <f>VLOOKUP(TEXT(T240,"@"),'Mahlzeit-Übernachtung'!A$30:G$111,7,FALSE)</f>
        <v>#N/A</v>
      </c>
      <c r="V240" s="151" t="str">
        <f t="shared" si="96"/>
        <v/>
      </c>
      <c r="W240" s="220" t="str">
        <f>IFERROR(V240*Intern!H$2,"")</f>
        <v/>
      </c>
      <c r="X240" s="167"/>
      <c r="Y240" s="170"/>
      <c r="Z240" s="164"/>
      <c r="AA240" s="151" t="str">
        <f>IFERROR(VLOOKUP(X240,Mobilität!A:I,7,FALSE),"")</f>
        <v/>
      </c>
      <c r="AB240" s="151" t="str">
        <f t="shared" si="97"/>
        <v/>
      </c>
      <c r="AC240" s="220" t="str">
        <f>IFERROR(AB240*Intern!H$2,"")</f>
        <v/>
      </c>
      <c r="AD240" s="167"/>
      <c r="AE240" s="170"/>
      <c r="AF240" s="164"/>
      <c r="AG240" s="151" t="str">
        <f>IFERROR(VLOOKUP(AD240,Mobilität!A:I,7,FALSE),"")</f>
        <v/>
      </c>
      <c r="AH240" s="151" t="str">
        <f t="shared" si="80"/>
        <v/>
      </c>
      <c r="AI240" s="220" t="str">
        <f>IFERROR(AH240*Intern!H$2,"")</f>
        <v/>
      </c>
      <c r="AJ240" s="171"/>
      <c r="AK240" s="219">
        <f t="shared" si="81"/>
        <v>0</v>
      </c>
      <c r="AL240" s="206"/>
      <c r="AM240" s="151" t="str">
        <f>IFERROR(VLOOKUP(AJ240,Mobilität!A:I,7,FALSE),"")</f>
        <v/>
      </c>
      <c r="AN240" s="151" t="str">
        <f t="shared" si="82"/>
        <v/>
      </c>
      <c r="AO240" s="154" t="str">
        <f>IFERROR(AN240*Intern!H$2,"")</f>
        <v/>
      </c>
      <c r="AP240" s="171"/>
      <c r="AQ240" s="151">
        <f t="shared" si="83"/>
        <v>0</v>
      </c>
      <c r="AR240" s="209"/>
      <c r="AS240" s="151" t="str">
        <f>IFERROR(VLOOKUP(AP240,Mobilität!A:I,7,FALSE),"")</f>
        <v/>
      </c>
      <c r="AT240" s="151" t="str">
        <f t="shared" si="98"/>
        <v/>
      </c>
      <c r="AU240" s="154" t="str">
        <f>IFERROR(AT240*Intern!H$2,"")</f>
        <v/>
      </c>
      <c r="AV240" s="171"/>
      <c r="AW240" s="151">
        <f t="shared" si="84"/>
        <v>0</v>
      </c>
      <c r="AX240" s="206"/>
      <c r="AY240" s="151" t="str">
        <f>IFERROR(VLOOKUP(AV240,Mobilität!A:O,7,FALSE),"")</f>
        <v/>
      </c>
      <c r="AZ240" s="151" t="str">
        <f t="shared" si="85"/>
        <v/>
      </c>
      <c r="BA240" s="220" t="str">
        <f>IFERROR(AZ240*Intern!H$2,"")</f>
        <v/>
      </c>
      <c r="BB240" s="338"/>
      <c r="BC240" s="339"/>
      <c r="BD240" s="340"/>
      <c r="BE240" s="222">
        <f t="shared" si="86"/>
        <v>0</v>
      </c>
      <c r="BF240" s="223">
        <f>IFERROR(BE240*Intern!H$2,"")</f>
        <v>0</v>
      </c>
      <c r="BG240" s="210">
        <f t="shared" si="87"/>
        <v>0</v>
      </c>
      <c r="BH240" s="226">
        <f t="shared" si="88"/>
        <v>0</v>
      </c>
      <c r="BI240" s="363"/>
      <c r="BJ240" s="210" t="e">
        <f t="shared" si="89"/>
        <v>#DIV/0!</v>
      </c>
      <c r="BK240" s="227" t="e">
        <f t="shared" si="90"/>
        <v>#DIV/0!</v>
      </c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</row>
    <row r="241" spans="1:128" s="153" customFormat="1">
      <c r="A241" s="164"/>
      <c r="B241" s="165"/>
      <c r="C241" s="165"/>
      <c r="D241" s="149" t="str">
        <f t="shared" si="91"/>
        <v/>
      </c>
      <c r="E241" s="166"/>
      <c r="F241" s="167"/>
      <c r="G241" s="334" t="str">
        <f t="shared" si="92"/>
        <v/>
      </c>
      <c r="H241" s="150" t="str">
        <f>IFERROR(VLOOKUP(F241,'Mahlzeit-Übernachtung'!C:AA,5,FALSE),"")</f>
        <v/>
      </c>
      <c r="I241" s="150" t="str">
        <f t="shared" si="93"/>
        <v/>
      </c>
      <c r="J241" s="221" t="str">
        <f>IFERROR(I241*Intern!H$2,"")</f>
        <v/>
      </c>
      <c r="K241" s="167"/>
      <c r="L241" s="331" t="str">
        <f t="shared" si="94"/>
        <v/>
      </c>
      <c r="M241" s="150" t="str">
        <f>IFERROR(VLOOKUP(K241,'Mahlzeit-Übernachtung'!C:AA,5,FALSE),"")</f>
        <v/>
      </c>
      <c r="N241" s="151" t="str">
        <f t="shared" si="95"/>
        <v/>
      </c>
      <c r="O241" s="221" t="str">
        <f>IFERROR(N241*Intern!H$2,"")</f>
        <v/>
      </c>
      <c r="P241" s="168"/>
      <c r="Q241" s="169"/>
      <c r="R241" s="169"/>
      <c r="S241" s="169"/>
      <c r="T241" s="151" t="str">
        <f t="shared" si="99"/>
        <v>---</v>
      </c>
      <c r="U241" s="331" t="e">
        <f>VLOOKUP(TEXT(T241,"@"),'Mahlzeit-Übernachtung'!A$30:G$111,7,FALSE)</f>
        <v>#N/A</v>
      </c>
      <c r="V241" s="151" t="str">
        <f t="shared" si="96"/>
        <v/>
      </c>
      <c r="W241" s="220" t="str">
        <f>IFERROR(V241*Intern!H$2,"")</f>
        <v/>
      </c>
      <c r="X241" s="167"/>
      <c r="Y241" s="170"/>
      <c r="Z241" s="164"/>
      <c r="AA241" s="151" t="str">
        <f>IFERROR(VLOOKUP(X241,Mobilität!A:I,7,FALSE),"")</f>
        <v/>
      </c>
      <c r="AB241" s="151" t="str">
        <f t="shared" si="97"/>
        <v/>
      </c>
      <c r="AC241" s="220" t="str">
        <f>IFERROR(AB241*Intern!H$2,"")</f>
        <v/>
      </c>
      <c r="AD241" s="167"/>
      <c r="AE241" s="170"/>
      <c r="AF241" s="164"/>
      <c r="AG241" s="151" t="str">
        <f>IFERROR(VLOOKUP(AD241,Mobilität!A:I,7,FALSE),"")</f>
        <v/>
      </c>
      <c r="AH241" s="151" t="str">
        <f t="shared" si="80"/>
        <v/>
      </c>
      <c r="AI241" s="220" t="str">
        <f>IFERROR(AH241*Intern!H$2,"")</f>
        <v/>
      </c>
      <c r="AJ241" s="171"/>
      <c r="AK241" s="219">
        <f t="shared" si="81"/>
        <v>0</v>
      </c>
      <c r="AL241" s="206"/>
      <c r="AM241" s="151" t="str">
        <f>IFERROR(VLOOKUP(AJ241,Mobilität!A:I,7,FALSE),"")</f>
        <v/>
      </c>
      <c r="AN241" s="151" t="str">
        <f t="shared" si="82"/>
        <v/>
      </c>
      <c r="AO241" s="154" t="str">
        <f>IFERROR(AN241*Intern!H$2,"")</f>
        <v/>
      </c>
      <c r="AP241" s="171"/>
      <c r="AQ241" s="151">
        <f t="shared" si="83"/>
        <v>0</v>
      </c>
      <c r="AR241" s="209"/>
      <c r="AS241" s="151" t="str">
        <f>IFERROR(VLOOKUP(AP241,Mobilität!A:I,7,FALSE),"")</f>
        <v/>
      </c>
      <c r="AT241" s="151" t="str">
        <f t="shared" si="98"/>
        <v/>
      </c>
      <c r="AU241" s="154" t="str">
        <f>IFERROR(AT241*Intern!H$2,"")</f>
        <v/>
      </c>
      <c r="AV241" s="171"/>
      <c r="AW241" s="151">
        <f t="shared" si="84"/>
        <v>0</v>
      </c>
      <c r="AX241" s="206"/>
      <c r="AY241" s="151" t="str">
        <f>IFERROR(VLOOKUP(AV241,Mobilität!A:O,7,FALSE),"")</f>
        <v/>
      </c>
      <c r="AZ241" s="151" t="str">
        <f t="shared" si="85"/>
        <v/>
      </c>
      <c r="BA241" s="220" t="str">
        <f>IFERROR(AZ241*Intern!H$2,"")</f>
        <v/>
      </c>
      <c r="BB241" s="338"/>
      <c r="BC241" s="339"/>
      <c r="BD241" s="340"/>
      <c r="BE241" s="222">
        <f t="shared" si="86"/>
        <v>0</v>
      </c>
      <c r="BF241" s="223">
        <f>IFERROR(BE241*Intern!H$2,"")</f>
        <v>0</v>
      </c>
      <c r="BG241" s="210">
        <f t="shared" si="87"/>
        <v>0</v>
      </c>
      <c r="BH241" s="226">
        <f t="shared" si="88"/>
        <v>0</v>
      </c>
      <c r="BI241" s="363"/>
      <c r="BJ241" s="210" t="e">
        <f t="shared" si="89"/>
        <v>#DIV/0!</v>
      </c>
      <c r="BK241" s="227" t="e">
        <f t="shared" si="90"/>
        <v>#DIV/0!</v>
      </c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</row>
    <row r="242" spans="1:128" s="153" customFormat="1">
      <c r="A242" s="164"/>
      <c r="B242" s="165"/>
      <c r="C242" s="165"/>
      <c r="D242" s="149" t="str">
        <f t="shared" si="91"/>
        <v/>
      </c>
      <c r="E242" s="166"/>
      <c r="F242" s="167"/>
      <c r="G242" s="334" t="str">
        <f t="shared" si="92"/>
        <v/>
      </c>
      <c r="H242" s="150" t="str">
        <f>IFERROR(VLOOKUP(F242,'Mahlzeit-Übernachtung'!C:AA,5,FALSE),"")</f>
        <v/>
      </c>
      <c r="I242" s="150" t="str">
        <f t="shared" si="93"/>
        <v/>
      </c>
      <c r="J242" s="221" t="str">
        <f>IFERROR(I242*Intern!H$2,"")</f>
        <v/>
      </c>
      <c r="K242" s="167"/>
      <c r="L242" s="331" t="str">
        <f t="shared" si="94"/>
        <v/>
      </c>
      <c r="M242" s="150" t="str">
        <f>IFERROR(VLOOKUP(K242,'Mahlzeit-Übernachtung'!C:AA,5,FALSE),"")</f>
        <v/>
      </c>
      <c r="N242" s="151" t="str">
        <f t="shared" si="95"/>
        <v/>
      </c>
      <c r="O242" s="221" t="str">
        <f>IFERROR(N242*Intern!H$2,"")</f>
        <v/>
      </c>
      <c r="P242" s="168"/>
      <c r="Q242" s="169"/>
      <c r="R242" s="169"/>
      <c r="S242" s="169"/>
      <c r="T242" s="151" t="str">
        <f t="shared" si="99"/>
        <v>---</v>
      </c>
      <c r="U242" s="331" t="e">
        <f>VLOOKUP(TEXT(T242,"@"),'Mahlzeit-Übernachtung'!A$30:G$111,7,FALSE)</f>
        <v>#N/A</v>
      </c>
      <c r="V242" s="151" t="str">
        <f t="shared" si="96"/>
        <v/>
      </c>
      <c r="W242" s="220" t="str">
        <f>IFERROR(V242*Intern!H$2,"")</f>
        <v/>
      </c>
      <c r="X242" s="167"/>
      <c r="Y242" s="170"/>
      <c r="Z242" s="164"/>
      <c r="AA242" s="151" t="str">
        <f>IFERROR(VLOOKUP(X242,Mobilität!A:I,7,FALSE),"")</f>
        <v/>
      </c>
      <c r="AB242" s="151" t="str">
        <f t="shared" si="97"/>
        <v/>
      </c>
      <c r="AC242" s="220" t="str">
        <f>IFERROR(AB242*Intern!H$2,"")</f>
        <v/>
      </c>
      <c r="AD242" s="167"/>
      <c r="AE242" s="170"/>
      <c r="AF242" s="164"/>
      <c r="AG242" s="151" t="str">
        <f>IFERROR(VLOOKUP(AD242,Mobilität!A:I,7,FALSE),"")</f>
        <v/>
      </c>
      <c r="AH242" s="151" t="str">
        <f t="shared" si="80"/>
        <v/>
      </c>
      <c r="AI242" s="220" t="str">
        <f>IFERROR(AH242*Intern!H$2,"")</f>
        <v/>
      </c>
      <c r="AJ242" s="171"/>
      <c r="AK242" s="219">
        <f t="shared" si="81"/>
        <v>0</v>
      </c>
      <c r="AL242" s="206"/>
      <c r="AM242" s="151" t="str">
        <f>IFERROR(VLOOKUP(AJ242,Mobilität!A:I,7,FALSE),"")</f>
        <v/>
      </c>
      <c r="AN242" s="151" t="str">
        <f t="shared" si="82"/>
        <v/>
      </c>
      <c r="AO242" s="154" t="str">
        <f>IFERROR(AN242*Intern!H$2,"")</f>
        <v/>
      </c>
      <c r="AP242" s="171"/>
      <c r="AQ242" s="151">
        <f t="shared" si="83"/>
        <v>0</v>
      </c>
      <c r="AR242" s="209"/>
      <c r="AS242" s="151" t="str">
        <f>IFERROR(VLOOKUP(AP242,Mobilität!A:I,7,FALSE),"")</f>
        <v/>
      </c>
      <c r="AT242" s="151" t="str">
        <f t="shared" si="98"/>
        <v/>
      </c>
      <c r="AU242" s="154" t="str">
        <f>IFERROR(AT242*Intern!H$2,"")</f>
        <v/>
      </c>
      <c r="AV242" s="171"/>
      <c r="AW242" s="151">
        <f t="shared" si="84"/>
        <v>0</v>
      </c>
      <c r="AX242" s="206"/>
      <c r="AY242" s="151" t="str">
        <f>IFERROR(VLOOKUP(AV242,Mobilität!A:O,7,FALSE),"")</f>
        <v/>
      </c>
      <c r="AZ242" s="151" t="str">
        <f t="shared" si="85"/>
        <v/>
      </c>
      <c r="BA242" s="220" t="str">
        <f>IFERROR(AZ242*Intern!H$2,"")</f>
        <v/>
      </c>
      <c r="BB242" s="338"/>
      <c r="BC242" s="339"/>
      <c r="BD242" s="340"/>
      <c r="BE242" s="222">
        <f t="shared" si="86"/>
        <v>0</v>
      </c>
      <c r="BF242" s="223">
        <f>IFERROR(BE242*Intern!H$2,"")</f>
        <v>0</v>
      </c>
      <c r="BG242" s="210">
        <f t="shared" si="87"/>
        <v>0</v>
      </c>
      <c r="BH242" s="226">
        <f t="shared" si="88"/>
        <v>0</v>
      </c>
      <c r="BI242" s="363"/>
      <c r="BJ242" s="210" t="e">
        <f t="shared" si="89"/>
        <v>#DIV/0!</v>
      </c>
      <c r="BK242" s="227" t="e">
        <f t="shared" si="90"/>
        <v>#DIV/0!</v>
      </c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</row>
    <row r="243" spans="1:128" s="153" customFormat="1">
      <c r="A243" s="164"/>
      <c r="B243" s="165"/>
      <c r="C243" s="165"/>
      <c r="D243" s="149" t="str">
        <f t="shared" si="91"/>
        <v/>
      </c>
      <c r="E243" s="166"/>
      <c r="F243" s="167"/>
      <c r="G243" s="334" t="str">
        <f t="shared" si="92"/>
        <v/>
      </c>
      <c r="H243" s="150" t="str">
        <f>IFERROR(VLOOKUP(F243,'Mahlzeit-Übernachtung'!C:AA,5,FALSE),"")</f>
        <v/>
      </c>
      <c r="I243" s="150" t="str">
        <f t="shared" si="93"/>
        <v/>
      </c>
      <c r="J243" s="221" t="str">
        <f>IFERROR(I243*Intern!H$2,"")</f>
        <v/>
      </c>
      <c r="K243" s="167"/>
      <c r="L243" s="331" t="str">
        <f t="shared" si="94"/>
        <v/>
      </c>
      <c r="M243" s="150" t="str">
        <f>IFERROR(VLOOKUP(K243,'Mahlzeit-Übernachtung'!C:AA,5,FALSE),"")</f>
        <v/>
      </c>
      <c r="N243" s="151" t="str">
        <f t="shared" si="95"/>
        <v/>
      </c>
      <c r="O243" s="221" t="str">
        <f>IFERROR(N243*Intern!H$2,"")</f>
        <v/>
      </c>
      <c r="P243" s="168"/>
      <c r="Q243" s="169"/>
      <c r="R243" s="169"/>
      <c r="S243" s="169"/>
      <c r="T243" s="151" t="str">
        <f t="shared" si="99"/>
        <v>---</v>
      </c>
      <c r="U243" s="331" t="e">
        <f>VLOOKUP(TEXT(T243,"@"),'Mahlzeit-Übernachtung'!A$30:G$111,7,FALSE)</f>
        <v>#N/A</v>
      </c>
      <c r="V243" s="151" t="str">
        <f t="shared" si="96"/>
        <v/>
      </c>
      <c r="W243" s="220" t="str">
        <f>IFERROR(V243*Intern!H$2,"")</f>
        <v/>
      </c>
      <c r="X243" s="167"/>
      <c r="Y243" s="170"/>
      <c r="Z243" s="164"/>
      <c r="AA243" s="151" t="str">
        <f>IFERROR(VLOOKUP(X243,Mobilität!A:I,7,FALSE),"")</f>
        <v/>
      </c>
      <c r="AB243" s="151" t="str">
        <f t="shared" si="97"/>
        <v/>
      </c>
      <c r="AC243" s="220" t="str">
        <f>IFERROR(AB243*Intern!H$2,"")</f>
        <v/>
      </c>
      <c r="AD243" s="167"/>
      <c r="AE243" s="170"/>
      <c r="AF243" s="164"/>
      <c r="AG243" s="151" t="str">
        <f>IFERROR(VLOOKUP(AD243,Mobilität!A:I,7,FALSE),"")</f>
        <v/>
      </c>
      <c r="AH243" s="151" t="str">
        <f t="shared" si="80"/>
        <v/>
      </c>
      <c r="AI243" s="220" t="str">
        <f>IFERROR(AH243*Intern!H$2,"")</f>
        <v/>
      </c>
      <c r="AJ243" s="171"/>
      <c r="AK243" s="219">
        <f t="shared" si="81"/>
        <v>0</v>
      </c>
      <c r="AL243" s="206"/>
      <c r="AM243" s="151" t="str">
        <f>IFERROR(VLOOKUP(AJ243,Mobilität!A:I,7,FALSE),"")</f>
        <v/>
      </c>
      <c r="AN243" s="151" t="str">
        <f t="shared" si="82"/>
        <v/>
      </c>
      <c r="AO243" s="154" t="str">
        <f>IFERROR(AN243*Intern!H$2,"")</f>
        <v/>
      </c>
      <c r="AP243" s="171"/>
      <c r="AQ243" s="151">
        <f t="shared" si="83"/>
        <v>0</v>
      </c>
      <c r="AR243" s="209"/>
      <c r="AS243" s="151" t="str">
        <f>IFERROR(VLOOKUP(AP243,Mobilität!A:I,7,FALSE),"")</f>
        <v/>
      </c>
      <c r="AT243" s="151" t="str">
        <f t="shared" si="98"/>
        <v/>
      </c>
      <c r="AU243" s="154" t="str">
        <f>IFERROR(AT243*Intern!H$2,"")</f>
        <v/>
      </c>
      <c r="AV243" s="171"/>
      <c r="AW243" s="151">
        <f t="shared" si="84"/>
        <v>0</v>
      </c>
      <c r="AX243" s="206"/>
      <c r="AY243" s="151" t="str">
        <f>IFERROR(VLOOKUP(AV243,Mobilität!A:O,7,FALSE),"")</f>
        <v/>
      </c>
      <c r="AZ243" s="151" t="str">
        <f t="shared" si="85"/>
        <v/>
      </c>
      <c r="BA243" s="220" t="str">
        <f>IFERROR(AZ243*Intern!H$2,"")</f>
        <v/>
      </c>
      <c r="BB243" s="338"/>
      <c r="BC243" s="339"/>
      <c r="BD243" s="340"/>
      <c r="BE243" s="222">
        <f t="shared" si="86"/>
        <v>0</v>
      </c>
      <c r="BF243" s="223">
        <f>IFERROR(BE243*Intern!H$2,"")</f>
        <v>0</v>
      </c>
      <c r="BG243" s="210">
        <f t="shared" si="87"/>
        <v>0</v>
      </c>
      <c r="BH243" s="226">
        <f t="shared" si="88"/>
        <v>0</v>
      </c>
      <c r="BI243" s="363"/>
      <c r="BJ243" s="210" t="e">
        <f t="shared" si="89"/>
        <v>#DIV/0!</v>
      </c>
      <c r="BK243" s="227" t="e">
        <f t="shared" si="90"/>
        <v>#DIV/0!</v>
      </c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</row>
    <row r="244" spans="1:128" s="153" customFormat="1">
      <c r="A244" s="164"/>
      <c r="B244" s="165"/>
      <c r="C244" s="165"/>
      <c r="D244" s="149" t="str">
        <f t="shared" si="91"/>
        <v/>
      </c>
      <c r="E244" s="166"/>
      <c r="F244" s="167"/>
      <c r="G244" s="334" t="str">
        <f t="shared" si="92"/>
        <v/>
      </c>
      <c r="H244" s="150" t="str">
        <f>IFERROR(VLOOKUP(F244,'Mahlzeit-Übernachtung'!C:AA,5,FALSE),"")</f>
        <v/>
      </c>
      <c r="I244" s="150" t="str">
        <f t="shared" si="93"/>
        <v/>
      </c>
      <c r="J244" s="221" t="str">
        <f>IFERROR(I244*Intern!H$2,"")</f>
        <v/>
      </c>
      <c r="K244" s="167"/>
      <c r="L244" s="331" t="str">
        <f t="shared" si="94"/>
        <v/>
      </c>
      <c r="M244" s="150" t="str">
        <f>IFERROR(VLOOKUP(K244,'Mahlzeit-Übernachtung'!C:AA,5,FALSE),"")</f>
        <v/>
      </c>
      <c r="N244" s="151" t="str">
        <f t="shared" si="95"/>
        <v/>
      </c>
      <c r="O244" s="221" t="str">
        <f>IFERROR(N244*Intern!H$2,"")</f>
        <v/>
      </c>
      <c r="P244" s="168"/>
      <c r="Q244" s="169"/>
      <c r="R244" s="169"/>
      <c r="S244" s="169"/>
      <c r="T244" s="151" t="str">
        <f t="shared" si="99"/>
        <v>---</v>
      </c>
      <c r="U244" s="331" t="e">
        <f>VLOOKUP(TEXT(T244,"@"),'Mahlzeit-Übernachtung'!A$30:G$111,7,FALSE)</f>
        <v>#N/A</v>
      </c>
      <c r="V244" s="151" t="str">
        <f t="shared" si="96"/>
        <v/>
      </c>
      <c r="W244" s="220" t="str">
        <f>IFERROR(V244*Intern!H$2,"")</f>
        <v/>
      </c>
      <c r="X244" s="167"/>
      <c r="Y244" s="170"/>
      <c r="Z244" s="164"/>
      <c r="AA244" s="151" t="str">
        <f>IFERROR(VLOOKUP(X244,Mobilität!A:I,7,FALSE),"")</f>
        <v/>
      </c>
      <c r="AB244" s="151" t="str">
        <f t="shared" si="97"/>
        <v/>
      </c>
      <c r="AC244" s="220" t="str">
        <f>IFERROR(AB244*Intern!H$2,"")</f>
        <v/>
      </c>
      <c r="AD244" s="167"/>
      <c r="AE244" s="170"/>
      <c r="AF244" s="164"/>
      <c r="AG244" s="151" t="str">
        <f>IFERROR(VLOOKUP(AD244,Mobilität!A:I,7,FALSE),"")</f>
        <v/>
      </c>
      <c r="AH244" s="151" t="str">
        <f t="shared" si="80"/>
        <v/>
      </c>
      <c r="AI244" s="220" t="str">
        <f>IFERROR(AH244*Intern!H$2,"")</f>
        <v/>
      </c>
      <c r="AJ244" s="171"/>
      <c r="AK244" s="219">
        <f t="shared" si="81"/>
        <v>0</v>
      </c>
      <c r="AL244" s="206"/>
      <c r="AM244" s="151" t="str">
        <f>IFERROR(VLOOKUP(AJ244,Mobilität!A:I,7,FALSE),"")</f>
        <v/>
      </c>
      <c r="AN244" s="151" t="str">
        <f t="shared" si="82"/>
        <v/>
      </c>
      <c r="AO244" s="154" t="str">
        <f>IFERROR(AN244*Intern!H$2,"")</f>
        <v/>
      </c>
      <c r="AP244" s="171"/>
      <c r="AQ244" s="151">
        <f t="shared" si="83"/>
        <v>0</v>
      </c>
      <c r="AR244" s="209"/>
      <c r="AS244" s="151" t="str">
        <f>IFERROR(VLOOKUP(AP244,Mobilität!A:I,7,FALSE),"")</f>
        <v/>
      </c>
      <c r="AT244" s="151" t="str">
        <f t="shared" si="98"/>
        <v/>
      </c>
      <c r="AU244" s="154" t="str">
        <f>IFERROR(AT244*Intern!H$2,"")</f>
        <v/>
      </c>
      <c r="AV244" s="171"/>
      <c r="AW244" s="151">
        <f t="shared" si="84"/>
        <v>0</v>
      </c>
      <c r="AX244" s="206"/>
      <c r="AY244" s="151" t="str">
        <f>IFERROR(VLOOKUP(AV244,Mobilität!A:O,7,FALSE),"")</f>
        <v/>
      </c>
      <c r="AZ244" s="151" t="str">
        <f t="shared" si="85"/>
        <v/>
      </c>
      <c r="BA244" s="220" t="str">
        <f>IFERROR(AZ244*Intern!H$2,"")</f>
        <v/>
      </c>
      <c r="BB244" s="338"/>
      <c r="BC244" s="339"/>
      <c r="BD244" s="340"/>
      <c r="BE244" s="222">
        <f t="shared" si="86"/>
        <v>0</v>
      </c>
      <c r="BF244" s="223">
        <f>IFERROR(BE244*Intern!H$2,"")</f>
        <v>0</v>
      </c>
      <c r="BG244" s="210">
        <f t="shared" si="87"/>
        <v>0</v>
      </c>
      <c r="BH244" s="226">
        <f t="shared" si="88"/>
        <v>0</v>
      </c>
      <c r="BI244" s="363"/>
      <c r="BJ244" s="210" t="e">
        <f t="shared" si="89"/>
        <v>#DIV/0!</v>
      </c>
      <c r="BK244" s="227" t="e">
        <f t="shared" si="90"/>
        <v>#DIV/0!</v>
      </c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</row>
    <row r="245" spans="1:128" s="153" customFormat="1">
      <c r="A245" s="164"/>
      <c r="B245" s="165"/>
      <c r="C245" s="165"/>
      <c r="D245" s="149" t="str">
        <f t="shared" si="91"/>
        <v/>
      </c>
      <c r="E245" s="166"/>
      <c r="F245" s="167"/>
      <c r="G245" s="334" t="str">
        <f t="shared" si="92"/>
        <v/>
      </c>
      <c r="H245" s="150" t="str">
        <f>IFERROR(VLOOKUP(F245,'Mahlzeit-Übernachtung'!C:AA,5,FALSE),"")</f>
        <v/>
      </c>
      <c r="I245" s="150" t="str">
        <f t="shared" si="93"/>
        <v/>
      </c>
      <c r="J245" s="221" t="str">
        <f>IFERROR(I245*Intern!H$2,"")</f>
        <v/>
      </c>
      <c r="K245" s="167"/>
      <c r="L245" s="331" t="str">
        <f t="shared" si="94"/>
        <v/>
      </c>
      <c r="M245" s="150" t="str">
        <f>IFERROR(VLOOKUP(K245,'Mahlzeit-Übernachtung'!C:AA,5,FALSE),"")</f>
        <v/>
      </c>
      <c r="N245" s="151" t="str">
        <f t="shared" si="95"/>
        <v/>
      </c>
      <c r="O245" s="221" t="str">
        <f>IFERROR(N245*Intern!H$2,"")</f>
        <v/>
      </c>
      <c r="P245" s="168"/>
      <c r="Q245" s="169"/>
      <c r="R245" s="169"/>
      <c r="S245" s="169"/>
      <c r="T245" s="151" t="str">
        <f t="shared" si="99"/>
        <v>---</v>
      </c>
      <c r="U245" s="331" t="e">
        <f>VLOOKUP(TEXT(T245,"@"),'Mahlzeit-Übernachtung'!A$30:G$111,7,FALSE)</f>
        <v>#N/A</v>
      </c>
      <c r="V245" s="151" t="str">
        <f t="shared" si="96"/>
        <v/>
      </c>
      <c r="W245" s="220" t="str">
        <f>IFERROR(V245*Intern!H$2,"")</f>
        <v/>
      </c>
      <c r="X245" s="167"/>
      <c r="Y245" s="170"/>
      <c r="Z245" s="164"/>
      <c r="AA245" s="151" t="str">
        <f>IFERROR(VLOOKUP(X245,Mobilität!A:I,7,FALSE),"")</f>
        <v/>
      </c>
      <c r="AB245" s="151" t="str">
        <f t="shared" si="97"/>
        <v/>
      </c>
      <c r="AC245" s="220" t="str">
        <f>IFERROR(AB245*Intern!H$2,"")</f>
        <v/>
      </c>
      <c r="AD245" s="167"/>
      <c r="AE245" s="170"/>
      <c r="AF245" s="164"/>
      <c r="AG245" s="151" t="str">
        <f>IFERROR(VLOOKUP(AD245,Mobilität!A:I,7,FALSE),"")</f>
        <v/>
      </c>
      <c r="AH245" s="151" t="str">
        <f t="shared" si="80"/>
        <v/>
      </c>
      <c r="AI245" s="220" t="str">
        <f>IFERROR(AH245*Intern!H$2,"")</f>
        <v/>
      </c>
      <c r="AJ245" s="171"/>
      <c r="AK245" s="219">
        <f t="shared" si="81"/>
        <v>0</v>
      </c>
      <c r="AL245" s="206"/>
      <c r="AM245" s="151" t="str">
        <f>IFERROR(VLOOKUP(AJ245,Mobilität!A:I,7,FALSE),"")</f>
        <v/>
      </c>
      <c r="AN245" s="151" t="str">
        <f t="shared" si="82"/>
        <v/>
      </c>
      <c r="AO245" s="154" t="str">
        <f>IFERROR(AN245*Intern!H$2,"")</f>
        <v/>
      </c>
      <c r="AP245" s="171"/>
      <c r="AQ245" s="151">
        <f t="shared" si="83"/>
        <v>0</v>
      </c>
      <c r="AR245" s="209"/>
      <c r="AS245" s="151" t="str">
        <f>IFERROR(VLOOKUP(AP245,Mobilität!A:I,7,FALSE),"")</f>
        <v/>
      </c>
      <c r="AT245" s="151" t="str">
        <f t="shared" si="98"/>
        <v/>
      </c>
      <c r="AU245" s="154" t="str">
        <f>IFERROR(AT245*Intern!H$2,"")</f>
        <v/>
      </c>
      <c r="AV245" s="171"/>
      <c r="AW245" s="151">
        <f t="shared" si="84"/>
        <v>0</v>
      </c>
      <c r="AX245" s="206"/>
      <c r="AY245" s="151" t="str">
        <f>IFERROR(VLOOKUP(AV245,Mobilität!A:O,7,FALSE),"")</f>
        <v/>
      </c>
      <c r="AZ245" s="151" t="str">
        <f t="shared" si="85"/>
        <v/>
      </c>
      <c r="BA245" s="220" t="str">
        <f>IFERROR(AZ245*Intern!H$2,"")</f>
        <v/>
      </c>
      <c r="BB245" s="338"/>
      <c r="BC245" s="339"/>
      <c r="BD245" s="340"/>
      <c r="BE245" s="222">
        <f t="shared" si="86"/>
        <v>0</v>
      </c>
      <c r="BF245" s="223">
        <f>IFERROR(BE245*Intern!H$2,"")</f>
        <v>0</v>
      </c>
      <c r="BG245" s="210">
        <f t="shared" si="87"/>
        <v>0</v>
      </c>
      <c r="BH245" s="226">
        <f t="shared" si="88"/>
        <v>0</v>
      </c>
      <c r="BI245" s="363"/>
      <c r="BJ245" s="210" t="e">
        <f t="shared" si="89"/>
        <v>#DIV/0!</v>
      </c>
      <c r="BK245" s="227" t="e">
        <f t="shared" si="90"/>
        <v>#DIV/0!</v>
      </c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</row>
    <row r="246" spans="1:128" s="153" customFormat="1">
      <c r="A246" s="164"/>
      <c r="B246" s="165"/>
      <c r="C246" s="165"/>
      <c r="D246" s="149" t="str">
        <f t="shared" si="91"/>
        <v/>
      </c>
      <c r="E246" s="166"/>
      <c r="F246" s="167"/>
      <c r="G246" s="334" t="str">
        <f t="shared" si="92"/>
        <v/>
      </c>
      <c r="H246" s="150" t="str">
        <f>IFERROR(VLOOKUP(F246,'Mahlzeit-Übernachtung'!C:AA,5,FALSE),"")</f>
        <v/>
      </c>
      <c r="I246" s="150" t="str">
        <f t="shared" si="93"/>
        <v/>
      </c>
      <c r="J246" s="221" t="str">
        <f>IFERROR(I246*Intern!H$2,"")</f>
        <v/>
      </c>
      <c r="K246" s="167"/>
      <c r="L246" s="331" t="str">
        <f t="shared" si="94"/>
        <v/>
      </c>
      <c r="M246" s="150" t="str">
        <f>IFERROR(VLOOKUP(K246,'Mahlzeit-Übernachtung'!C:AA,5,FALSE),"")</f>
        <v/>
      </c>
      <c r="N246" s="151" t="str">
        <f t="shared" si="95"/>
        <v/>
      </c>
      <c r="O246" s="221" t="str">
        <f>IFERROR(N246*Intern!H$2,"")</f>
        <v/>
      </c>
      <c r="P246" s="168"/>
      <c r="Q246" s="169"/>
      <c r="R246" s="169"/>
      <c r="S246" s="169"/>
      <c r="T246" s="151" t="str">
        <f t="shared" si="99"/>
        <v>---</v>
      </c>
      <c r="U246" s="331" t="e">
        <f>VLOOKUP(TEXT(T246,"@"),'Mahlzeit-Übernachtung'!A$30:G$111,7,FALSE)</f>
        <v>#N/A</v>
      </c>
      <c r="V246" s="151" t="str">
        <f t="shared" si="96"/>
        <v/>
      </c>
      <c r="W246" s="220" t="str">
        <f>IFERROR(V246*Intern!H$2,"")</f>
        <v/>
      </c>
      <c r="X246" s="167"/>
      <c r="Y246" s="170"/>
      <c r="Z246" s="164"/>
      <c r="AA246" s="151" t="str">
        <f>IFERROR(VLOOKUP(X246,Mobilität!A:I,7,FALSE),"")</f>
        <v/>
      </c>
      <c r="AB246" s="151" t="str">
        <f t="shared" si="97"/>
        <v/>
      </c>
      <c r="AC246" s="220" t="str">
        <f>IFERROR(AB246*Intern!H$2,"")</f>
        <v/>
      </c>
      <c r="AD246" s="167"/>
      <c r="AE246" s="170"/>
      <c r="AF246" s="164"/>
      <c r="AG246" s="151" t="str">
        <f>IFERROR(VLOOKUP(AD246,Mobilität!A:I,7,FALSE),"")</f>
        <v/>
      </c>
      <c r="AH246" s="151" t="str">
        <f t="shared" si="80"/>
        <v/>
      </c>
      <c r="AI246" s="220" t="str">
        <f>IFERROR(AH246*Intern!H$2,"")</f>
        <v/>
      </c>
      <c r="AJ246" s="171"/>
      <c r="AK246" s="219">
        <f t="shared" si="81"/>
        <v>0</v>
      </c>
      <c r="AL246" s="206"/>
      <c r="AM246" s="151" t="str">
        <f>IFERROR(VLOOKUP(AJ246,Mobilität!A:I,7,FALSE),"")</f>
        <v/>
      </c>
      <c r="AN246" s="151" t="str">
        <f t="shared" si="82"/>
        <v/>
      </c>
      <c r="AO246" s="154" t="str">
        <f>IFERROR(AN246*Intern!H$2,"")</f>
        <v/>
      </c>
      <c r="AP246" s="171"/>
      <c r="AQ246" s="151">
        <f t="shared" si="83"/>
        <v>0</v>
      </c>
      <c r="AR246" s="209"/>
      <c r="AS246" s="151" t="str">
        <f>IFERROR(VLOOKUP(AP246,Mobilität!A:I,7,FALSE),"")</f>
        <v/>
      </c>
      <c r="AT246" s="151" t="str">
        <f t="shared" si="98"/>
        <v/>
      </c>
      <c r="AU246" s="154" t="str">
        <f>IFERROR(AT246*Intern!H$2,"")</f>
        <v/>
      </c>
      <c r="AV246" s="171"/>
      <c r="AW246" s="151">
        <f t="shared" si="84"/>
        <v>0</v>
      </c>
      <c r="AX246" s="206"/>
      <c r="AY246" s="151" t="str">
        <f>IFERROR(VLOOKUP(AV246,Mobilität!A:O,7,FALSE),"")</f>
        <v/>
      </c>
      <c r="AZ246" s="151" t="str">
        <f t="shared" si="85"/>
        <v/>
      </c>
      <c r="BA246" s="220" t="str">
        <f>IFERROR(AZ246*Intern!H$2,"")</f>
        <v/>
      </c>
      <c r="BB246" s="338"/>
      <c r="BC246" s="339"/>
      <c r="BD246" s="340"/>
      <c r="BE246" s="222">
        <f t="shared" si="86"/>
        <v>0</v>
      </c>
      <c r="BF246" s="223">
        <f>IFERROR(BE246*Intern!H$2,"")</f>
        <v>0</v>
      </c>
      <c r="BG246" s="210">
        <f t="shared" si="87"/>
        <v>0</v>
      </c>
      <c r="BH246" s="226">
        <f t="shared" si="88"/>
        <v>0</v>
      </c>
      <c r="BI246" s="363"/>
      <c r="BJ246" s="210" t="e">
        <f t="shared" si="89"/>
        <v>#DIV/0!</v>
      </c>
      <c r="BK246" s="227" t="e">
        <f t="shared" si="90"/>
        <v>#DIV/0!</v>
      </c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</row>
    <row r="247" spans="1:128" s="153" customFormat="1">
      <c r="A247" s="164"/>
      <c r="B247" s="165"/>
      <c r="C247" s="165"/>
      <c r="D247" s="149" t="str">
        <f t="shared" si="91"/>
        <v/>
      </c>
      <c r="E247" s="166"/>
      <c r="F247" s="167"/>
      <c r="G247" s="334" t="str">
        <f t="shared" si="92"/>
        <v/>
      </c>
      <c r="H247" s="150" t="str">
        <f>IFERROR(VLOOKUP(F247,'Mahlzeit-Übernachtung'!C:AA,5,FALSE),"")</f>
        <v/>
      </c>
      <c r="I247" s="150" t="str">
        <f t="shared" si="93"/>
        <v/>
      </c>
      <c r="J247" s="221" t="str">
        <f>IFERROR(I247*Intern!H$2,"")</f>
        <v/>
      </c>
      <c r="K247" s="167"/>
      <c r="L247" s="331" t="str">
        <f t="shared" si="94"/>
        <v/>
      </c>
      <c r="M247" s="150" t="str">
        <f>IFERROR(VLOOKUP(K247,'Mahlzeit-Übernachtung'!C:AA,5,FALSE),"")</f>
        <v/>
      </c>
      <c r="N247" s="151" t="str">
        <f t="shared" si="95"/>
        <v/>
      </c>
      <c r="O247" s="221" t="str">
        <f>IFERROR(N247*Intern!H$2,"")</f>
        <v/>
      </c>
      <c r="P247" s="168"/>
      <c r="Q247" s="169"/>
      <c r="R247" s="169"/>
      <c r="S247" s="169"/>
      <c r="T247" s="151" t="str">
        <f t="shared" si="99"/>
        <v>---</v>
      </c>
      <c r="U247" s="331" t="e">
        <f>VLOOKUP(TEXT(T247,"@"),'Mahlzeit-Übernachtung'!A$30:G$111,7,FALSE)</f>
        <v>#N/A</v>
      </c>
      <c r="V247" s="151" t="str">
        <f t="shared" si="96"/>
        <v/>
      </c>
      <c r="W247" s="220" t="str">
        <f>IFERROR(V247*Intern!H$2,"")</f>
        <v/>
      </c>
      <c r="X247" s="167"/>
      <c r="Y247" s="170"/>
      <c r="Z247" s="164"/>
      <c r="AA247" s="151" t="str">
        <f>IFERROR(VLOOKUP(X247,Mobilität!A:I,7,FALSE),"")</f>
        <v/>
      </c>
      <c r="AB247" s="151" t="str">
        <f t="shared" si="97"/>
        <v/>
      </c>
      <c r="AC247" s="220" t="str">
        <f>IFERROR(AB247*Intern!H$2,"")</f>
        <v/>
      </c>
      <c r="AD247" s="167"/>
      <c r="AE247" s="170"/>
      <c r="AF247" s="164"/>
      <c r="AG247" s="151" t="str">
        <f>IFERROR(VLOOKUP(AD247,Mobilität!A:I,7,FALSE),"")</f>
        <v/>
      </c>
      <c r="AH247" s="151" t="str">
        <f t="shared" si="80"/>
        <v/>
      </c>
      <c r="AI247" s="220" t="str">
        <f>IFERROR(AH247*Intern!H$2,"")</f>
        <v/>
      </c>
      <c r="AJ247" s="171"/>
      <c r="AK247" s="219">
        <f t="shared" si="81"/>
        <v>0</v>
      </c>
      <c r="AL247" s="206"/>
      <c r="AM247" s="151" t="str">
        <f>IFERROR(VLOOKUP(AJ247,Mobilität!A:I,7,FALSE),"")</f>
        <v/>
      </c>
      <c r="AN247" s="151" t="str">
        <f t="shared" si="82"/>
        <v/>
      </c>
      <c r="AO247" s="154" t="str">
        <f>IFERROR(AN247*Intern!H$2,"")</f>
        <v/>
      </c>
      <c r="AP247" s="171"/>
      <c r="AQ247" s="151">
        <f t="shared" si="83"/>
        <v>0</v>
      </c>
      <c r="AR247" s="209"/>
      <c r="AS247" s="151" t="str">
        <f>IFERROR(VLOOKUP(AP247,Mobilität!A:I,7,FALSE),"")</f>
        <v/>
      </c>
      <c r="AT247" s="151" t="str">
        <f t="shared" si="98"/>
        <v/>
      </c>
      <c r="AU247" s="154" t="str">
        <f>IFERROR(AT247*Intern!H$2,"")</f>
        <v/>
      </c>
      <c r="AV247" s="171"/>
      <c r="AW247" s="151">
        <f t="shared" si="84"/>
        <v>0</v>
      </c>
      <c r="AX247" s="206"/>
      <c r="AY247" s="151" t="str">
        <f>IFERROR(VLOOKUP(AV247,Mobilität!A:O,7,FALSE),"")</f>
        <v/>
      </c>
      <c r="AZ247" s="151" t="str">
        <f t="shared" si="85"/>
        <v/>
      </c>
      <c r="BA247" s="220" t="str">
        <f>IFERROR(AZ247*Intern!H$2,"")</f>
        <v/>
      </c>
      <c r="BB247" s="338"/>
      <c r="BC247" s="339"/>
      <c r="BD247" s="340"/>
      <c r="BE247" s="222">
        <f t="shared" si="86"/>
        <v>0</v>
      </c>
      <c r="BF247" s="223">
        <f>IFERROR(BE247*Intern!H$2,"")</f>
        <v>0</v>
      </c>
      <c r="BG247" s="210">
        <f t="shared" si="87"/>
        <v>0</v>
      </c>
      <c r="BH247" s="226">
        <f t="shared" si="88"/>
        <v>0</v>
      </c>
      <c r="BI247" s="363"/>
      <c r="BJ247" s="210" t="e">
        <f t="shared" si="89"/>
        <v>#DIV/0!</v>
      </c>
      <c r="BK247" s="227" t="e">
        <f t="shared" si="90"/>
        <v>#DIV/0!</v>
      </c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</row>
    <row r="248" spans="1:128" s="153" customFormat="1">
      <c r="A248" s="164"/>
      <c r="B248" s="165"/>
      <c r="C248" s="165"/>
      <c r="D248" s="149" t="str">
        <f t="shared" si="91"/>
        <v/>
      </c>
      <c r="E248" s="166"/>
      <c r="F248" s="167"/>
      <c r="G248" s="334" t="str">
        <f t="shared" si="92"/>
        <v/>
      </c>
      <c r="H248" s="150" t="str">
        <f>IFERROR(VLOOKUP(F248,'Mahlzeit-Übernachtung'!C:AA,5,FALSE),"")</f>
        <v/>
      </c>
      <c r="I248" s="150" t="str">
        <f t="shared" si="93"/>
        <v/>
      </c>
      <c r="J248" s="221" t="str">
        <f>IFERROR(I248*Intern!H$2,"")</f>
        <v/>
      </c>
      <c r="K248" s="167"/>
      <c r="L248" s="331" t="str">
        <f t="shared" si="94"/>
        <v/>
      </c>
      <c r="M248" s="150" t="str">
        <f>IFERROR(VLOOKUP(K248,'Mahlzeit-Übernachtung'!C:AA,5,FALSE),"")</f>
        <v/>
      </c>
      <c r="N248" s="151" t="str">
        <f t="shared" si="95"/>
        <v/>
      </c>
      <c r="O248" s="221" t="str">
        <f>IFERROR(N248*Intern!H$2,"")</f>
        <v/>
      </c>
      <c r="P248" s="168"/>
      <c r="Q248" s="169"/>
      <c r="R248" s="169"/>
      <c r="S248" s="169"/>
      <c r="T248" s="151" t="str">
        <f t="shared" si="99"/>
        <v>---</v>
      </c>
      <c r="U248" s="331" t="e">
        <f>VLOOKUP(TEXT(T248,"@"),'Mahlzeit-Übernachtung'!A$30:G$111,7,FALSE)</f>
        <v>#N/A</v>
      </c>
      <c r="V248" s="151" t="str">
        <f t="shared" si="96"/>
        <v/>
      </c>
      <c r="W248" s="220" t="str">
        <f>IFERROR(V248*Intern!H$2,"")</f>
        <v/>
      </c>
      <c r="X248" s="167"/>
      <c r="Y248" s="170"/>
      <c r="Z248" s="164"/>
      <c r="AA248" s="151" t="str">
        <f>IFERROR(VLOOKUP(X248,Mobilität!A:I,7,FALSE),"")</f>
        <v/>
      </c>
      <c r="AB248" s="151" t="str">
        <f t="shared" si="97"/>
        <v/>
      </c>
      <c r="AC248" s="220" t="str">
        <f>IFERROR(AB248*Intern!H$2,"")</f>
        <v/>
      </c>
      <c r="AD248" s="167"/>
      <c r="AE248" s="170"/>
      <c r="AF248" s="164"/>
      <c r="AG248" s="151" t="str">
        <f>IFERROR(VLOOKUP(AD248,Mobilität!A:I,7,FALSE),"")</f>
        <v/>
      </c>
      <c r="AH248" s="151" t="str">
        <f t="shared" si="80"/>
        <v/>
      </c>
      <c r="AI248" s="220" t="str">
        <f>IFERROR(AH248*Intern!H$2,"")</f>
        <v/>
      </c>
      <c r="AJ248" s="171"/>
      <c r="AK248" s="219">
        <f t="shared" si="81"/>
        <v>0</v>
      </c>
      <c r="AL248" s="206"/>
      <c r="AM248" s="151" t="str">
        <f>IFERROR(VLOOKUP(AJ248,Mobilität!A:I,7,FALSE),"")</f>
        <v/>
      </c>
      <c r="AN248" s="151" t="str">
        <f t="shared" si="82"/>
        <v/>
      </c>
      <c r="AO248" s="154" t="str">
        <f>IFERROR(AN248*Intern!H$2,"")</f>
        <v/>
      </c>
      <c r="AP248" s="171"/>
      <c r="AQ248" s="151">
        <f t="shared" si="83"/>
        <v>0</v>
      </c>
      <c r="AR248" s="209"/>
      <c r="AS248" s="151" t="str">
        <f>IFERROR(VLOOKUP(AP248,Mobilität!A:I,7,FALSE),"")</f>
        <v/>
      </c>
      <c r="AT248" s="151" t="str">
        <f t="shared" si="98"/>
        <v/>
      </c>
      <c r="AU248" s="154" t="str">
        <f>IFERROR(AT248*Intern!H$2,"")</f>
        <v/>
      </c>
      <c r="AV248" s="171"/>
      <c r="AW248" s="151">
        <f t="shared" si="84"/>
        <v>0</v>
      </c>
      <c r="AX248" s="206"/>
      <c r="AY248" s="151" t="str">
        <f>IFERROR(VLOOKUP(AV248,Mobilität!A:O,7,FALSE),"")</f>
        <v/>
      </c>
      <c r="AZ248" s="151" t="str">
        <f t="shared" si="85"/>
        <v/>
      </c>
      <c r="BA248" s="220" t="str">
        <f>IFERROR(AZ248*Intern!H$2,"")</f>
        <v/>
      </c>
      <c r="BB248" s="338"/>
      <c r="BC248" s="339"/>
      <c r="BD248" s="340"/>
      <c r="BE248" s="222">
        <f t="shared" si="86"/>
        <v>0</v>
      </c>
      <c r="BF248" s="223">
        <f>IFERROR(BE248*Intern!H$2,"")</f>
        <v>0</v>
      </c>
      <c r="BG248" s="210">
        <f t="shared" si="87"/>
        <v>0</v>
      </c>
      <c r="BH248" s="226">
        <f t="shared" si="88"/>
        <v>0</v>
      </c>
      <c r="BI248" s="363"/>
      <c r="BJ248" s="210" t="e">
        <f t="shared" si="89"/>
        <v>#DIV/0!</v>
      </c>
      <c r="BK248" s="227" t="e">
        <f t="shared" si="90"/>
        <v>#DIV/0!</v>
      </c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</row>
    <row r="249" spans="1:128" s="153" customFormat="1">
      <c r="A249" s="164"/>
      <c r="B249" s="165"/>
      <c r="C249" s="165"/>
      <c r="D249" s="149" t="str">
        <f t="shared" si="91"/>
        <v/>
      </c>
      <c r="E249" s="166"/>
      <c r="F249" s="167"/>
      <c r="G249" s="334" t="str">
        <f t="shared" si="92"/>
        <v/>
      </c>
      <c r="H249" s="150" t="str">
        <f>IFERROR(VLOOKUP(F249,'Mahlzeit-Übernachtung'!C:AA,5,FALSE),"")</f>
        <v/>
      </c>
      <c r="I249" s="150" t="str">
        <f t="shared" si="93"/>
        <v/>
      </c>
      <c r="J249" s="221" t="str">
        <f>IFERROR(I249*Intern!H$2,"")</f>
        <v/>
      </c>
      <c r="K249" s="167"/>
      <c r="L249" s="331" t="str">
        <f t="shared" si="94"/>
        <v/>
      </c>
      <c r="M249" s="150" t="str">
        <f>IFERROR(VLOOKUP(K249,'Mahlzeit-Übernachtung'!C:AA,5,FALSE),"")</f>
        <v/>
      </c>
      <c r="N249" s="151" t="str">
        <f t="shared" si="95"/>
        <v/>
      </c>
      <c r="O249" s="221" t="str">
        <f>IFERROR(N249*Intern!H$2,"")</f>
        <v/>
      </c>
      <c r="P249" s="168"/>
      <c r="Q249" s="169"/>
      <c r="R249" s="169"/>
      <c r="S249" s="169"/>
      <c r="T249" s="151" t="str">
        <f t="shared" si="99"/>
        <v>---</v>
      </c>
      <c r="U249" s="331" t="e">
        <f>VLOOKUP(TEXT(T249,"@"),'Mahlzeit-Übernachtung'!A$30:G$111,7,FALSE)</f>
        <v>#N/A</v>
      </c>
      <c r="V249" s="151" t="str">
        <f t="shared" si="96"/>
        <v/>
      </c>
      <c r="W249" s="220" t="str">
        <f>IFERROR(V249*Intern!H$2,"")</f>
        <v/>
      </c>
      <c r="X249" s="167"/>
      <c r="Y249" s="170"/>
      <c r="Z249" s="164"/>
      <c r="AA249" s="151" t="str">
        <f>IFERROR(VLOOKUP(X249,Mobilität!A:I,7,FALSE),"")</f>
        <v/>
      </c>
      <c r="AB249" s="151" t="str">
        <f t="shared" si="97"/>
        <v/>
      </c>
      <c r="AC249" s="220" t="str">
        <f>IFERROR(AB249*Intern!H$2,"")</f>
        <v/>
      </c>
      <c r="AD249" s="167"/>
      <c r="AE249" s="170"/>
      <c r="AF249" s="164"/>
      <c r="AG249" s="151" t="str">
        <f>IFERROR(VLOOKUP(AD249,Mobilität!A:I,7,FALSE),"")</f>
        <v/>
      </c>
      <c r="AH249" s="151" t="str">
        <f t="shared" si="80"/>
        <v/>
      </c>
      <c r="AI249" s="220" t="str">
        <f>IFERROR(AH249*Intern!H$2,"")</f>
        <v/>
      </c>
      <c r="AJ249" s="171"/>
      <c r="AK249" s="219">
        <f t="shared" si="81"/>
        <v>0</v>
      </c>
      <c r="AL249" s="206"/>
      <c r="AM249" s="151" t="str">
        <f>IFERROR(VLOOKUP(AJ249,Mobilität!A:I,7,FALSE),"")</f>
        <v/>
      </c>
      <c r="AN249" s="151" t="str">
        <f t="shared" si="82"/>
        <v/>
      </c>
      <c r="AO249" s="154" t="str">
        <f>IFERROR(AN249*Intern!H$2,"")</f>
        <v/>
      </c>
      <c r="AP249" s="171"/>
      <c r="AQ249" s="151">
        <f t="shared" si="83"/>
        <v>0</v>
      </c>
      <c r="AR249" s="209"/>
      <c r="AS249" s="151" t="str">
        <f>IFERROR(VLOOKUP(AP249,Mobilität!A:I,7,FALSE),"")</f>
        <v/>
      </c>
      <c r="AT249" s="151" t="str">
        <f t="shared" si="98"/>
        <v/>
      </c>
      <c r="AU249" s="154" t="str">
        <f>IFERROR(AT249*Intern!H$2,"")</f>
        <v/>
      </c>
      <c r="AV249" s="171"/>
      <c r="AW249" s="151">
        <f t="shared" si="84"/>
        <v>0</v>
      </c>
      <c r="AX249" s="206"/>
      <c r="AY249" s="151" t="str">
        <f>IFERROR(VLOOKUP(AV249,Mobilität!A:O,7,FALSE),"")</f>
        <v/>
      </c>
      <c r="AZ249" s="151" t="str">
        <f t="shared" si="85"/>
        <v/>
      </c>
      <c r="BA249" s="220" t="str">
        <f>IFERROR(AZ249*Intern!H$2,"")</f>
        <v/>
      </c>
      <c r="BB249" s="338"/>
      <c r="BC249" s="339"/>
      <c r="BD249" s="340"/>
      <c r="BE249" s="222">
        <f t="shared" si="86"/>
        <v>0</v>
      </c>
      <c r="BF249" s="223">
        <f>IFERROR(BE249*Intern!H$2,"")</f>
        <v>0</v>
      </c>
      <c r="BG249" s="210">
        <f t="shared" si="87"/>
        <v>0</v>
      </c>
      <c r="BH249" s="226">
        <f t="shared" si="88"/>
        <v>0</v>
      </c>
      <c r="BI249" s="363"/>
      <c r="BJ249" s="210" t="e">
        <f t="shared" si="89"/>
        <v>#DIV/0!</v>
      </c>
      <c r="BK249" s="227" t="e">
        <f t="shared" si="90"/>
        <v>#DIV/0!</v>
      </c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</row>
    <row r="250" spans="1:128" s="153" customFormat="1">
      <c r="A250" s="164"/>
      <c r="B250" s="165"/>
      <c r="C250" s="165"/>
      <c r="D250" s="149" t="str">
        <f t="shared" si="91"/>
        <v/>
      </c>
      <c r="E250" s="166"/>
      <c r="F250" s="167"/>
      <c r="G250" s="334" t="str">
        <f t="shared" si="92"/>
        <v/>
      </c>
      <c r="H250" s="150" t="str">
        <f>IFERROR(VLOOKUP(F250,'Mahlzeit-Übernachtung'!C:AA,5,FALSE),"")</f>
        <v/>
      </c>
      <c r="I250" s="150" t="str">
        <f t="shared" si="93"/>
        <v/>
      </c>
      <c r="J250" s="221" t="str">
        <f>IFERROR(I250*Intern!H$2,"")</f>
        <v/>
      </c>
      <c r="K250" s="167"/>
      <c r="L250" s="331" t="str">
        <f t="shared" si="94"/>
        <v/>
      </c>
      <c r="M250" s="150" t="str">
        <f>IFERROR(VLOOKUP(K250,'Mahlzeit-Übernachtung'!C:AA,5,FALSE),"")</f>
        <v/>
      </c>
      <c r="N250" s="151" t="str">
        <f t="shared" si="95"/>
        <v/>
      </c>
      <c r="O250" s="221" t="str">
        <f>IFERROR(N250*Intern!H$2,"")</f>
        <v/>
      </c>
      <c r="P250" s="168"/>
      <c r="Q250" s="169"/>
      <c r="R250" s="169"/>
      <c r="S250" s="169"/>
      <c r="T250" s="151" t="str">
        <f t="shared" si="99"/>
        <v>---</v>
      </c>
      <c r="U250" s="331" t="e">
        <f>VLOOKUP(TEXT(T250,"@"),'Mahlzeit-Übernachtung'!A$30:G$111,7,FALSE)</f>
        <v>#N/A</v>
      </c>
      <c r="V250" s="151" t="str">
        <f t="shared" si="96"/>
        <v/>
      </c>
      <c r="W250" s="220" t="str">
        <f>IFERROR(V250*Intern!H$2,"")</f>
        <v/>
      </c>
      <c r="X250" s="167"/>
      <c r="Y250" s="170"/>
      <c r="Z250" s="164"/>
      <c r="AA250" s="151" t="str">
        <f>IFERROR(VLOOKUP(X250,Mobilität!A:I,7,FALSE),"")</f>
        <v/>
      </c>
      <c r="AB250" s="151" t="str">
        <f t="shared" si="97"/>
        <v/>
      </c>
      <c r="AC250" s="220" t="str">
        <f>IFERROR(AB250*Intern!H$2,"")</f>
        <v/>
      </c>
      <c r="AD250" s="167"/>
      <c r="AE250" s="170"/>
      <c r="AF250" s="164"/>
      <c r="AG250" s="151" t="str">
        <f>IFERROR(VLOOKUP(AD250,Mobilität!A:I,7,FALSE),"")</f>
        <v/>
      </c>
      <c r="AH250" s="151" t="str">
        <f t="shared" si="80"/>
        <v/>
      </c>
      <c r="AI250" s="220" t="str">
        <f>IFERROR(AH250*Intern!H$2,"")</f>
        <v/>
      </c>
      <c r="AJ250" s="171"/>
      <c r="AK250" s="219">
        <f t="shared" si="81"/>
        <v>0</v>
      </c>
      <c r="AL250" s="206"/>
      <c r="AM250" s="151" t="str">
        <f>IFERROR(VLOOKUP(AJ250,Mobilität!A:I,7,FALSE),"")</f>
        <v/>
      </c>
      <c r="AN250" s="151" t="str">
        <f t="shared" si="82"/>
        <v/>
      </c>
      <c r="AO250" s="154" t="str">
        <f>IFERROR(AN250*Intern!H$2,"")</f>
        <v/>
      </c>
      <c r="AP250" s="171"/>
      <c r="AQ250" s="151">
        <f t="shared" si="83"/>
        <v>0</v>
      </c>
      <c r="AR250" s="209"/>
      <c r="AS250" s="151" t="str">
        <f>IFERROR(VLOOKUP(AP250,Mobilität!A:I,7,FALSE),"")</f>
        <v/>
      </c>
      <c r="AT250" s="151" t="str">
        <f t="shared" si="98"/>
        <v/>
      </c>
      <c r="AU250" s="154" t="str">
        <f>IFERROR(AT250*Intern!H$2,"")</f>
        <v/>
      </c>
      <c r="AV250" s="171"/>
      <c r="AW250" s="151">
        <f t="shared" si="84"/>
        <v>0</v>
      </c>
      <c r="AX250" s="206"/>
      <c r="AY250" s="151" t="str">
        <f>IFERROR(VLOOKUP(AV250,Mobilität!A:O,7,FALSE),"")</f>
        <v/>
      </c>
      <c r="AZ250" s="151" t="str">
        <f t="shared" si="85"/>
        <v/>
      </c>
      <c r="BA250" s="220" t="str">
        <f>IFERROR(AZ250*Intern!H$2,"")</f>
        <v/>
      </c>
      <c r="BB250" s="338"/>
      <c r="BC250" s="339"/>
      <c r="BD250" s="340"/>
      <c r="BE250" s="222">
        <f t="shared" si="86"/>
        <v>0</v>
      </c>
      <c r="BF250" s="223">
        <f>IFERROR(BE250*Intern!H$2,"")</f>
        <v>0</v>
      </c>
      <c r="BG250" s="210">
        <f t="shared" si="87"/>
        <v>0</v>
      </c>
      <c r="BH250" s="226">
        <f t="shared" si="88"/>
        <v>0</v>
      </c>
      <c r="BI250" s="363"/>
      <c r="BJ250" s="210" t="e">
        <f t="shared" si="89"/>
        <v>#DIV/0!</v>
      </c>
      <c r="BK250" s="227" t="e">
        <f t="shared" si="90"/>
        <v>#DIV/0!</v>
      </c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</row>
    <row r="251" spans="1:128" s="153" customFormat="1">
      <c r="A251" s="164"/>
      <c r="B251" s="165"/>
      <c r="C251" s="165"/>
      <c r="D251" s="149" t="str">
        <f t="shared" si="91"/>
        <v/>
      </c>
      <c r="E251" s="166"/>
      <c r="F251" s="167"/>
      <c r="G251" s="334" t="str">
        <f t="shared" si="92"/>
        <v/>
      </c>
      <c r="H251" s="150" t="str">
        <f>IFERROR(VLOOKUP(F251,'Mahlzeit-Übernachtung'!C:AA,5,FALSE),"")</f>
        <v/>
      </c>
      <c r="I251" s="150" t="str">
        <f t="shared" si="93"/>
        <v/>
      </c>
      <c r="J251" s="221" t="str">
        <f>IFERROR(I251*Intern!H$2,"")</f>
        <v/>
      </c>
      <c r="K251" s="167"/>
      <c r="L251" s="331" t="str">
        <f t="shared" si="94"/>
        <v/>
      </c>
      <c r="M251" s="150" t="str">
        <f>IFERROR(VLOOKUP(K251,'Mahlzeit-Übernachtung'!C:AA,5,FALSE),"")</f>
        <v/>
      </c>
      <c r="N251" s="151" t="str">
        <f t="shared" si="95"/>
        <v/>
      </c>
      <c r="O251" s="221" t="str">
        <f>IFERROR(N251*Intern!H$2,"")</f>
        <v/>
      </c>
      <c r="P251" s="168"/>
      <c r="Q251" s="169"/>
      <c r="R251" s="169"/>
      <c r="S251" s="169"/>
      <c r="T251" s="151" t="str">
        <f t="shared" si="99"/>
        <v>---</v>
      </c>
      <c r="U251" s="331" t="e">
        <f>VLOOKUP(TEXT(T251,"@"),'Mahlzeit-Übernachtung'!A$30:G$111,7,FALSE)</f>
        <v>#N/A</v>
      </c>
      <c r="V251" s="151" t="str">
        <f t="shared" si="96"/>
        <v/>
      </c>
      <c r="W251" s="220" t="str">
        <f>IFERROR(V251*Intern!H$2,"")</f>
        <v/>
      </c>
      <c r="X251" s="167"/>
      <c r="Y251" s="170"/>
      <c r="Z251" s="164"/>
      <c r="AA251" s="151" t="str">
        <f>IFERROR(VLOOKUP(X251,Mobilität!A:I,7,FALSE),"")</f>
        <v/>
      </c>
      <c r="AB251" s="151" t="str">
        <f t="shared" si="97"/>
        <v/>
      </c>
      <c r="AC251" s="220" t="str">
        <f>IFERROR(AB251*Intern!H$2,"")</f>
        <v/>
      </c>
      <c r="AD251" s="167"/>
      <c r="AE251" s="170"/>
      <c r="AF251" s="164"/>
      <c r="AG251" s="151" t="str">
        <f>IFERROR(VLOOKUP(AD251,Mobilität!A:I,7,FALSE),"")</f>
        <v/>
      </c>
      <c r="AH251" s="151" t="str">
        <f t="shared" si="80"/>
        <v/>
      </c>
      <c r="AI251" s="220" t="str">
        <f>IFERROR(AH251*Intern!H$2,"")</f>
        <v/>
      </c>
      <c r="AJ251" s="171"/>
      <c r="AK251" s="219">
        <f t="shared" si="81"/>
        <v>0</v>
      </c>
      <c r="AL251" s="206"/>
      <c r="AM251" s="151" t="str">
        <f>IFERROR(VLOOKUP(AJ251,Mobilität!A:I,7,FALSE),"")</f>
        <v/>
      </c>
      <c r="AN251" s="151" t="str">
        <f t="shared" si="82"/>
        <v/>
      </c>
      <c r="AO251" s="154" t="str">
        <f>IFERROR(AN251*Intern!H$2,"")</f>
        <v/>
      </c>
      <c r="AP251" s="171"/>
      <c r="AQ251" s="151">
        <f t="shared" si="83"/>
        <v>0</v>
      </c>
      <c r="AR251" s="209"/>
      <c r="AS251" s="151" t="str">
        <f>IFERROR(VLOOKUP(AP251,Mobilität!A:I,7,FALSE),"")</f>
        <v/>
      </c>
      <c r="AT251" s="151" t="str">
        <f t="shared" si="98"/>
        <v/>
      </c>
      <c r="AU251" s="154" t="str">
        <f>IFERROR(AT251*Intern!H$2,"")</f>
        <v/>
      </c>
      <c r="AV251" s="171"/>
      <c r="AW251" s="151">
        <f t="shared" si="84"/>
        <v>0</v>
      </c>
      <c r="AX251" s="206"/>
      <c r="AY251" s="151" t="str">
        <f>IFERROR(VLOOKUP(AV251,Mobilität!A:O,7,FALSE),"")</f>
        <v/>
      </c>
      <c r="AZ251" s="151" t="str">
        <f t="shared" si="85"/>
        <v/>
      </c>
      <c r="BA251" s="220" t="str">
        <f>IFERROR(AZ251*Intern!H$2,"")</f>
        <v/>
      </c>
      <c r="BB251" s="338"/>
      <c r="BC251" s="339"/>
      <c r="BD251" s="340"/>
      <c r="BE251" s="222">
        <f t="shared" si="86"/>
        <v>0</v>
      </c>
      <c r="BF251" s="223">
        <f>IFERROR(BE251*Intern!H$2,"")</f>
        <v>0</v>
      </c>
      <c r="BG251" s="210">
        <f t="shared" si="87"/>
        <v>0</v>
      </c>
      <c r="BH251" s="226">
        <f t="shared" si="88"/>
        <v>0</v>
      </c>
      <c r="BI251" s="363"/>
      <c r="BJ251" s="210" t="e">
        <f t="shared" si="89"/>
        <v>#DIV/0!</v>
      </c>
      <c r="BK251" s="227" t="e">
        <f t="shared" si="90"/>
        <v>#DIV/0!</v>
      </c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</row>
    <row r="252" spans="1:128" s="153" customFormat="1">
      <c r="A252" s="164"/>
      <c r="B252" s="165"/>
      <c r="C252" s="165"/>
      <c r="D252" s="149" t="str">
        <f t="shared" si="91"/>
        <v/>
      </c>
      <c r="E252" s="166"/>
      <c r="F252" s="167"/>
      <c r="G252" s="334" t="str">
        <f t="shared" si="92"/>
        <v/>
      </c>
      <c r="H252" s="150" t="str">
        <f>IFERROR(VLOOKUP(F252,'Mahlzeit-Übernachtung'!C:AA,5,FALSE),"")</f>
        <v/>
      </c>
      <c r="I252" s="150" t="str">
        <f t="shared" si="93"/>
        <v/>
      </c>
      <c r="J252" s="221" t="str">
        <f>IFERROR(I252*Intern!H$2,"")</f>
        <v/>
      </c>
      <c r="K252" s="167"/>
      <c r="L252" s="331" t="str">
        <f t="shared" si="94"/>
        <v/>
      </c>
      <c r="M252" s="150" t="str">
        <f>IFERROR(VLOOKUP(K252,'Mahlzeit-Übernachtung'!C:AA,5,FALSE),"")</f>
        <v/>
      </c>
      <c r="N252" s="151" t="str">
        <f t="shared" si="95"/>
        <v/>
      </c>
      <c r="O252" s="221" t="str">
        <f>IFERROR(N252*Intern!H$2,"")</f>
        <v/>
      </c>
      <c r="P252" s="168"/>
      <c r="Q252" s="169"/>
      <c r="R252" s="169"/>
      <c r="S252" s="169"/>
      <c r="T252" s="151" t="str">
        <f t="shared" si="99"/>
        <v>---</v>
      </c>
      <c r="U252" s="331" t="e">
        <f>VLOOKUP(TEXT(T252,"@"),'Mahlzeit-Übernachtung'!A$30:G$111,7,FALSE)</f>
        <v>#N/A</v>
      </c>
      <c r="V252" s="151" t="str">
        <f t="shared" si="96"/>
        <v/>
      </c>
      <c r="W252" s="220" t="str">
        <f>IFERROR(V252*Intern!H$2,"")</f>
        <v/>
      </c>
      <c r="X252" s="167"/>
      <c r="Y252" s="170"/>
      <c r="Z252" s="164"/>
      <c r="AA252" s="151" t="str">
        <f>IFERROR(VLOOKUP(X252,Mobilität!A:I,7,FALSE),"")</f>
        <v/>
      </c>
      <c r="AB252" s="151" t="str">
        <f t="shared" si="97"/>
        <v/>
      </c>
      <c r="AC252" s="220" t="str">
        <f>IFERROR(AB252*Intern!H$2,"")</f>
        <v/>
      </c>
      <c r="AD252" s="167"/>
      <c r="AE252" s="170"/>
      <c r="AF252" s="164"/>
      <c r="AG252" s="151" t="str">
        <f>IFERROR(VLOOKUP(AD252,Mobilität!A:I,7,FALSE),"")</f>
        <v/>
      </c>
      <c r="AH252" s="151" t="str">
        <f t="shared" si="80"/>
        <v/>
      </c>
      <c r="AI252" s="220" t="str">
        <f>IFERROR(AH252*Intern!H$2,"")</f>
        <v/>
      </c>
      <c r="AJ252" s="171"/>
      <c r="AK252" s="219">
        <f t="shared" si="81"/>
        <v>0</v>
      </c>
      <c r="AL252" s="206"/>
      <c r="AM252" s="151" t="str">
        <f>IFERROR(VLOOKUP(AJ252,Mobilität!A:I,7,FALSE),"")</f>
        <v/>
      </c>
      <c r="AN252" s="151" t="str">
        <f t="shared" si="82"/>
        <v/>
      </c>
      <c r="AO252" s="154" t="str">
        <f>IFERROR(AN252*Intern!H$2,"")</f>
        <v/>
      </c>
      <c r="AP252" s="171"/>
      <c r="AQ252" s="151">
        <f t="shared" si="83"/>
        <v>0</v>
      </c>
      <c r="AR252" s="209"/>
      <c r="AS252" s="151" t="str">
        <f>IFERROR(VLOOKUP(AP252,Mobilität!A:I,7,FALSE),"")</f>
        <v/>
      </c>
      <c r="AT252" s="151" t="str">
        <f t="shared" si="98"/>
        <v/>
      </c>
      <c r="AU252" s="154" t="str">
        <f>IFERROR(AT252*Intern!H$2,"")</f>
        <v/>
      </c>
      <c r="AV252" s="171"/>
      <c r="AW252" s="151">
        <f t="shared" si="84"/>
        <v>0</v>
      </c>
      <c r="AX252" s="206"/>
      <c r="AY252" s="151" t="str">
        <f>IFERROR(VLOOKUP(AV252,Mobilität!A:O,7,FALSE),"")</f>
        <v/>
      </c>
      <c r="AZ252" s="151" t="str">
        <f t="shared" si="85"/>
        <v/>
      </c>
      <c r="BA252" s="220" t="str">
        <f>IFERROR(AZ252*Intern!H$2,"")</f>
        <v/>
      </c>
      <c r="BB252" s="338"/>
      <c r="BC252" s="339"/>
      <c r="BD252" s="340"/>
      <c r="BE252" s="222">
        <f t="shared" si="86"/>
        <v>0</v>
      </c>
      <c r="BF252" s="223">
        <f>IFERROR(BE252*Intern!H$2,"")</f>
        <v>0</v>
      </c>
      <c r="BG252" s="210">
        <f t="shared" si="87"/>
        <v>0</v>
      </c>
      <c r="BH252" s="226">
        <f t="shared" si="88"/>
        <v>0</v>
      </c>
      <c r="BI252" s="363"/>
      <c r="BJ252" s="210" t="e">
        <f t="shared" si="89"/>
        <v>#DIV/0!</v>
      </c>
      <c r="BK252" s="227" t="e">
        <f t="shared" si="90"/>
        <v>#DIV/0!</v>
      </c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</row>
    <row r="253" spans="1:128" s="153" customFormat="1">
      <c r="A253" s="164"/>
      <c r="B253" s="165"/>
      <c r="C253" s="165"/>
      <c r="D253" s="149" t="str">
        <f t="shared" si="91"/>
        <v/>
      </c>
      <c r="E253" s="166"/>
      <c r="F253" s="167"/>
      <c r="G253" s="334" t="str">
        <f t="shared" si="92"/>
        <v/>
      </c>
      <c r="H253" s="150" t="str">
        <f>IFERROR(VLOOKUP(F253,'Mahlzeit-Übernachtung'!C:AA,5,FALSE),"")</f>
        <v/>
      </c>
      <c r="I253" s="150" t="str">
        <f t="shared" si="93"/>
        <v/>
      </c>
      <c r="J253" s="221" t="str">
        <f>IFERROR(I253*Intern!H$2,"")</f>
        <v/>
      </c>
      <c r="K253" s="167"/>
      <c r="L253" s="331" t="str">
        <f t="shared" si="94"/>
        <v/>
      </c>
      <c r="M253" s="150" t="str">
        <f>IFERROR(VLOOKUP(K253,'Mahlzeit-Übernachtung'!C:AA,5,FALSE),"")</f>
        <v/>
      </c>
      <c r="N253" s="151" t="str">
        <f t="shared" si="95"/>
        <v/>
      </c>
      <c r="O253" s="221" t="str">
        <f>IFERROR(N253*Intern!H$2,"")</f>
        <v/>
      </c>
      <c r="P253" s="168"/>
      <c r="Q253" s="169"/>
      <c r="R253" s="169"/>
      <c r="S253" s="169"/>
      <c r="T253" s="151" t="str">
        <f t="shared" si="99"/>
        <v>---</v>
      </c>
      <c r="U253" s="331" t="e">
        <f>VLOOKUP(TEXT(T253,"@"),'Mahlzeit-Übernachtung'!A$30:G$111,7,FALSE)</f>
        <v>#N/A</v>
      </c>
      <c r="V253" s="151" t="str">
        <f t="shared" si="96"/>
        <v/>
      </c>
      <c r="W253" s="220" t="str">
        <f>IFERROR(V253*Intern!H$2,"")</f>
        <v/>
      </c>
      <c r="X253" s="167"/>
      <c r="Y253" s="170"/>
      <c r="Z253" s="164"/>
      <c r="AA253" s="151" t="str">
        <f>IFERROR(VLOOKUP(X253,Mobilität!A:I,7,FALSE),"")</f>
        <v/>
      </c>
      <c r="AB253" s="151" t="str">
        <f t="shared" si="97"/>
        <v/>
      </c>
      <c r="AC253" s="220" t="str">
        <f>IFERROR(AB253*Intern!H$2,"")</f>
        <v/>
      </c>
      <c r="AD253" s="167"/>
      <c r="AE253" s="170"/>
      <c r="AF253" s="164"/>
      <c r="AG253" s="151" t="str">
        <f>IFERROR(VLOOKUP(AD253,Mobilität!A:I,7,FALSE),"")</f>
        <v/>
      </c>
      <c r="AH253" s="151" t="str">
        <f t="shared" si="80"/>
        <v/>
      </c>
      <c r="AI253" s="220" t="str">
        <f>IFERROR(AH253*Intern!H$2,"")</f>
        <v/>
      </c>
      <c r="AJ253" s="171"/>
      <c r="AK253" s="219">
        <f t="shared" si="81"/>
        <v>0</v>
      </c>
      <c r="AL253" s="206"/>
      <c r="AM253" s="151" t="str">
        <f>IFERROR(VLOOKUP(AJ253,Mobilität!A:I,7,FALSE),"")</f>
        <v/>
      </c>
      <c r="AN253" s="151" t="str">
        <f t="shared" si="82"/>
        <v/>
      </c>
      <c r="AO253" s="154" t="str">
        <f>IFERROR(AN253*Intern!H$2,"")</f>
        <v/>
      </c>
      <c r="AP253" s="171"/>
      <c r="AQ253" s="151">
        <f t="shared" si="83"/>
        <v>0</v>
      </c>
      <c r="AR253" s="209"/>
      <c r="AS253" s="151" t="str">
        <f>IFERROR(VLOOKUP(AP253,Mobilität!A:I,7,FALSE),"")</f>
        <v/>
      </c>
      <c r="AT253" s="151" t="str">
        <f t="shared" si="98"/>
        <v/>
      </c>
      <c r="AU253" s="154" t="str">
        <f>IFERROR(AT253*Intern!H$2,"")</f>
        <v/>
      </c>
      <c r="AV253" s="171"/>
      <c r="AW253" s="151">
        <f t="shared" si="84"/>
        <v>0</v>
      </c>
      <c r="AX253" s="206"/>
      <c r="AY253" s="151" t="str">
        <f>IFERROR(VLOOKUP(AV253,Mobilität!A:O,7,FALSE),"")</f>
        <v/>
      </c>
      <c r="AZ253" s="151" t="str">
        <f t="shared" si="85"/>
        <v/>
      </c>
      <c r="BA253" s="220" t="str">
        <f>IFERROR(AZ253*Intern!H$2,"")</f>
        <v/>
      </c>
      <c r="BB253" s="338"/>
      <c r="BC253" s="339"/>
      <c r="BD253" s="340"/>
      <c r="BE253" s="222">
        <f t="shared" si="86"/>
        <v>0</v>
      </c>
      <c r="BF253" s="223">
        <f>IFERROR(BE253*Intern!H$2,"")</f>
        <v>0</v>
      </c>
      <c r="BG253" s="210">
        <f t="shared" si="87"/>
        <v>0</v>
      </c>
      <c r="BH253" s="226">
        <f t="shared" si="88"/>
        <v>0</v>
      </c>
      <c r="BI253" s="363"/>
      <c r="BJ253" s="210" t="e">
        <f t="shared" si="89"/>
        <v>#DIV/0!</v>
      </c>
      <c r="BK253" s="227" t="e">
        <f t="shared" si="90"/>
        <v>#DIV/0!</v>
      </c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</row>
    <row r="254" spans="1:128" s="153" customFormat="1">
      <c r="A254" s="164"/>
      <c r="B254" s="165"/>
      <c r="C254" s="165"/>
      <c r="D254" s="149" t="str">
        <f t="shared" si="91"/>
        <v/>
      </c>
      <c r="E254" s="166"/>
      <c r="F254" s="167"/>
      <c r="G254" s="334" t="str">
        <f t="shared" si="92"/>
        <v/>
      </c>
      <c r="H254" s="150" t="str">
        <f>IFERROR(VLOOKUP(F254,'Mahlzeit-Übernachtung'!C:AA,5,FALSE),"")</f>
        <v/>
      </c>
      <c r="I254" s="150" t="str">
        <f t="shared" si="93"/>
        <v/>
      </c>
      <c r="J254" s="221" t="str">
        <f>IFERROR(I254*Intern!H$2,"")</f>
        <v/>
      </c>
      <c r="K254" s="167"/>
      <c r="L254" s="331" t="str">
        <f t="shared" si="94"/>
        <v/>
      </c>
      <c r="M254" s="150" t="str">
        <f>IFERROR(VLOOKUP(K254,'Mahlzeit-Übernachtung'!C:AA,5,FALSE),"")</f>
        <v/>
      </c>
      <c r="N254" s="151" t="str">
        <f t="shared" si="95"/>
        <v/>
      </c>
      <c r="O254" s="221" t="str">
        <f>IFERROR(N254*Intern!H$2,"")</f>
        <v/>
      </c>
      <c r="P254" s="168"/>
      <c r="Q254" s="169"/>
      <c r="R254" s="169"/>
      <c r="S254" s="169"/>
      <c r="T254" s="151" t="str">
        <f t="shared" si="99"/>
        <v>---</v>
      </c>
      <c r="U254" s="331" t="e">
        <f>VLOOKUP(TEXT(T254,"@"),'Mahlzeit-Übernachtung'!A$30:G$111,7,FALSE)</f>
        <v>#N/A</v>
      </c>
      <c r="V254" s="151" t="str">
        <f t="shared" si="96"/>
        <v/>
      </c>
      <c r="W254" s="220" t="str">
        <f>IFERROR(V254*Intern!H$2,"")</f>
        <v/>
      </c>
      <c r="X254" s="167"/>
      <c r="Y254" s="170"/>
      <c r="Z254" s="164"/>
      <c r="AA254" s="151" t="str">
        <f>IFERROR(VLOOKUP(X254,Mobilität!A:I,7,FALSE),"")</f>
        <v/>
      </c>
      <c r="AB254" s="151" t="str">
        <f t="shared" si="97"/>
        <v/>
      </c>
      <c r="AC254" s="220" t="str">
        <f>IFERROR(AB254*Intern!H$2,"")</f>
        <v/>
      </c>
      <c r="AD254" s="167"/>
      <c r="AE254" s="170"/>
      <c r="AF254" s="164"/>
      <c r="AG254" s="151" t="str">
        <f>IFERROR(VLOOKUP(AD254,Mobilität!A:I,7,FALSE),"")</f>
        <v/>
      </c>
      <c r="AH254" s="151" t="str">
        <f t="shared" si="80"/>
        <v/>
      </c>
      <c r="AI254" s="220" t="str">
        <f>IFERROR(AH254*Intern!H$2,"")</f>
        <v/>
      </c>
      <c r="AJ254" s="171"/>
      <c r="AK254" s="219">
        <f t="shared" si="81"/>
        <v>0</v>
      </c>
      <c r="AL254" s="206"/>
      <c r="AM254" s="151" t="str">
        <f>IFERROR(VLOOKUP(AJ254,Mobilität!A:I,7,FALSE),"")</f>
        <v/>
      </c>
      <c r="AN254" s="151" t="str">
        <f t="shared" si="82"/>
        <v/>
      </c>
      <c r="AO254" s="154" t="str">
        <f>IFERROR(AN254*Intern!H$2,"")</f>
        <v/>
      </c>
      <c r="AP254" s="171"/>
      <c r="AQ254" s="151">
        <f t="shared" si="83"/>
        <v>0</v>
      </c>
      <c r="AR254" s="209"/>
      <c r="AS254" s="151" t="str">
        <f>IFERROR(VLOOKUP(AP254,Mobilität!A:I,7,FALSE),"")</f>
        <v/>
      </c>
      <c r="AT254" s="151" t="str">
        <f t="shared" si="98"/>
        <v/>
      </c>
      <c r="AU254" s="154" t="str">
        <f>IFERROR(AT254*Intern!H$2,"")</f>
        <v/>
      </c>
      <c r="AV254" s="171"/>
      <c r="AW254" s="151">
        <f t="shared" si="84"/>
        <v>0</v>
      </c>
      <c r="AX254" s="206"/>
      <c r="AY254" s="151" t="str">
        <f>IFERROR(VLOOKUP(AV254,Mobilität!A:O,7,FALSE),"")</f>
        <v/>
      </c>
      <c r="AZ254" s="151" t="str">
        <f t="shared" si="85"/>
        <v/>
      </c>
      <c r="BA254" s="220" t="str">
        <f>IFERROR(AZ254*Intern!H$2,"")</f>
        <v/>
      </c>
      <c r="BB254" s="338"/>
      <c r="BC254" s="339"/>
      <c r="BD254" s="340"/>
      <c r="BE254" s="222">
        <f t="shared" si="86"/>
        <v>0</v>
      </c>
      <c r="BF254" s="223">
        <f>IFERROR(BE254*Intern!H$2,"")</f>
        <v>0</v>
      </c>
      <c r="BG254" s="210">
        <f t="shared" si="87"/>
        <v>0</v>
      </c>
      <c r="BH254" s="226">
        <f t="shared" si="88"/>
        <v>0</v>
      </c>
      <c r="BI254" s="363"/>
      <c r="BJ254" s="210" t="e">
        <f t="shared" si="89"/>
        <v>#DIV/0!</v>
      </c>
      <c r="BK254" s="227" t="e">
        <f t="shared" si="90"/>
        <v>#DIV/0!</v>
      </c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</row>
    <row r="255" spans="1:128" s="153" customFormat="1">
      <c r="A255" s="164"/>
      <c r="B255" s="165"/>
      <c r="C255" s="165"/>
      <c r="D255" s="149" t="str">
        <f t="shared" si="91"/>
        <v/>
      </c>
      <c r="E255" s="166"/>
      <c r="F255" s="167"/>
      <c r="G255" s="334" t="str">
        <f t="shared" si="92"/>
        <v/>
      </c>
      <c r="H255" s="150" t="str">
        <f>IFERROR(VLOOKUP(F255,'Mahlzeit-Übernachtung'!C:AA,5,FALSE),"")</f>
        <v/>
      </c>
      <c r="I255" s="150" t="str">
        <f t="shared" si="93"/>
        <v/>
      </c>
      <c r="J255" s="221" t="str">
        <f>IFERROR(I255*Intern!H$2,"")</f>
        <v/>
      </c>
      <c r="K255" s="167"/>
      <c r="L255" s="331" t="str">
        <f t="shared" si="94"/>
        <v/>
      </c>
      <c r="M255" s="150" t="str">
        <f>IFERROR(VLOOKUP(K255,'Mahlzeit-Übernachtung'!C:AA,5,FALSE),"")</f>
        <v/>
      </c>
      <c r="N255" s="151" t="str">
        <f t="shared" si="95"/>
        <v/>
      </c>
      <c r="O255" s="221" t="str">
        <f>IFERROR(N255*Intern!H$2,"")</f>
        <v/>
      </c>
      <c r="P255" s="168"/>
      <c r="Q255" s="169"/>
      <c r="R255" s="169"/>
      <c r="S255" s="169"/>
      <c r="T255" s="151" t="str">
        <f t="shared" si="99"/>
        <v>---</v>
      </c>
      <c r="U255" s="331" t="e">
        <f>VLOOKUP(TEXT(T255,"@"),'Mahlzeit-Übernachtung'!A$30:G$111,7,FALSE)</f>
        <v>#N/A</v>
      </c>
      <c r="V255" s="151" t="str">
        <f t="shared" si="96"/>
        <v/>
      </c>
      <c r="W255" s="220" t="str">
        <f>IFERROR(V255*Intern!H$2,"")</f>
        <v/>
      </c>
      <c r="X255" s="167"/>
      <c r="Y255" s="170"/>
      <c r="Z255" s="164"/>
      <c r="AA255" s="151" t="str">
        <f>IFERROR(VLOOKUP(X255,Mobilität!A:I,7,FALSE),"")</f>
        <v/>
      </c>
      <c r="AB255" s="151" t="str">
        <f t="shared" si="97"/>
        <v/>
      </c>
      <c r="AC255" s="220" t="str">
        <f>IFERROR(AB255*Intern!H$2,"")</f>
        <v/>
      </c>
      <c r="AD255" s="167"/>
      <c r="AE255" s="170"/>
      <c r="AF255" s="164"/>
      <c r="AG255" s="151" t="str">
        <f>IFERROR(VLOOKUP(AD255,Mobilität!A:I,7,FALSE),"")</f>
        <v/>
      </c>
      <c r="AH255" s="151" t="str">
        <f t="shared" si="80"/>
        <v/>
      </c>
      <c r="AI255" s="220" t="str">
        <f>IFERROR(AH255*Intern!H$2,"")</f>
        <v/>
      </c>
      <c r="AJ255" s="171"/>
      <c r="AK255" s="219">
        <f t="shared" si="81"/>
        <v>0</v>
      </c>
      <c r="AL255" s="206"/>
      <c r="AM255" s="151" t="str">
        <f>IFERROR(VLOOKUP(AJ255,Mobilität!A:I,7,FALSE),"")</f>
        <v/>
      </c>
      <c r="AN255" s="151" t="str">
        <f t="shared" si="82"/>
        <v/>
      </c>
      <c r="AO255" s="154" t="str">
        <f>IFERROR(AN255*Intern!H$2,"")</f>
        <v/>
      </c>
      <c r="AP255" s="171"/>
      <c r="AQ255" s="151">
        <f t="shared" si="83"/>
        <v>0</v>
      </c>
      <c r="AR255" s="209"/>
      <c r="AS255" s="151" t="str">
        <f>IFERROR(VLOOKUP(AP255,Mobilität!A:I,7,FALSE),"")</f>
        <v/>
      </c>
      <c r="AT255" s="151" t="str">
        <f t="shared" si="98"/>
        <v/>
      </c>
      <c r="AU255" s="154" t="str">
        <f>IFERROR(AT255*Intern!H$2,"")</f>
        <v/>
      </c>
      <c r="AV255" s="171"/>
      <c r="AW255" s="151">
        <f t="shared" si="84"/>
        <v>0</v>
      </c>
      <c r="AX255" s="206"/>
      <c r="AY255" s="151" t="str">
        <f>IFERROR(VLOOKUP(AV255,Mobilität!A:O,7,FALSE),"")</f>
        <v/>
      </c>
      <c r="AZ255" s="151" t="str">
        <f t="shared" si="85"/>
        <v/>
      </c>
      <c r="BA255" s="220" t="str">
        <f>IFERROR(AZ255*Intern!H$2,"")</f>
        <v/>
      </c>
      <c r="BB255" s="338"/>
      <c r="BC255" s="339"/>
      <c r="BD255" s="340"/>
      <c r="BE255" s="222">
        <f t="shared" si="86"/>
        <v>0</v>
      </c>
      <c r="BF255" s="223">
        <f>IFERROR(BE255*Intern!H$2,"")</f>
        <v>0</v>
      </c>
      <c r="BG255" s="210">
        <f t="shared" si="87"/>
        <v>0</v>
      </c>
      <c r="BH255" s="226">
        <f t="shared" si="88"/>
        <v>0</v>
      </c>
      <c r="BI255" s="363"/>
      <c r="BJ255" s="210" t="e">
        <f t="shared" si="89"/>
        <v>#DIV/0!</v>
      </c>
      <c r="BK255" s="227" t="e">
        <f t="shared" si="90"/>
        <v>#DIV/0!</v>
      </c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</row>
    <row r="256" spans="1:128" s="153" customFormat="1">
      <c r="A256" s="164"/>
      <c r="B256" s="165"/>
      <c r="C256" s="165"/>
      <c r="D256" s="149" t="str">
        <f t="shared" si="91"/>
        <v/>
      </c>
      <c r="E256" s="166"/>
      <c r="F256" s="167"/>
      <c r="G256" s="334" t="str">
        <f t="shared" si="92"/>
        <v/>
      </c>
      <c r="H256" s="150" t="str">
        <f>IFERROR(VLOOKUP(F256,'Mahlzeit-Übernachtung'!C:AA,5,FALSE),"")</f>
        <v/>
      </c>
      <c r="I256" s="150" t="str">
        <f t="shared" si="93"/>
        <v/>
      </c>
      <c r="J256" s="221" t="str">
        <f>IFERROR(I256*Intern!H$2,"")</f>
        <v/>
      </c>
      <c r="K256" s="167"/>
      <c r="L256" s="331" t="str">
        <f t="shared" si="94"/>
        <v/>
      </c>
      <c r="M256" s="150" t="str">
        <f>IFERROR(VLOOKUP(K256,'Mahlzeit-Übernachtung'!C:AA,5,FALSE),"")</f>
        <v/>
      </c>
      <c r="N256" s="151" t="str">
        <f t="shared" si="95"/>
        <v/>
      </c>
      <c r="O256" s="221" t="str">
        <f>IFERROR(N256*Intern!H$2,"")</f>
        <v/>
      </c>
      <c r="P256" s="168"/>
      <c r="Q256" s="169"/>
      <c r="R256" s="169"/>
      <c r="S256" s="169"/>
      <c r="T256" s="151" t="str">
        <f t="shared" si="99"/>
        <v>---</v>
      </c>
      <c r="U256" s="331" t="e">
        <f>VLOOKUP(TEXT(T256,"@"),'Mahlzeit-Übernachtung'!A$30:G$111,7,FALSE)</f>
        <v>#N/A</v>
      </c>
      <c r="V256" s="151" t="str">
        <f t="shared" si="96"/>
        <v/>
      </c>
      <c r="W256" s="220" t="str">
        <f>IFERROR(V256*Intern!H$2,"")</f>
        <v/>
      </c>
      <c r="X256" s="167"/>
      <c r="Y256" s="170"/>
      <c r="Z256" s="164"/>
      <c r="AA256" s="151" t="str">
        <f>IFERROR(VLOOKUP(X256,Mobilität!A:I,7,FALSE),"")</f>
        <v/>
      </c>
      <c r="AB256" s="151" t="str">
        <f t="shared" si="97"/>
        <v/>
      </c>
      <c r="AC256" s="220" t="str">
        <f>IFERROR(AB256*Intern!H$2,"")</f>
        <v/>
      </c>
      <c r="AD256" s="167"/>
      <c r="AE256" s="170"/>
      <c r="AF256" s="164"/>
      <c r="AG256" s="151" t="str">
        <f>IFERROR(VLOOKUP(AD256,Mobilität!A:I,7,FALSE),"")</f>
        <v/>
      </c>
      <c r="AH256" s="151" t="str">
        <f t="shared" si="80"/>
        <v/>
      </c>
      <c r="AI256" s="220" t="str">
        <f>IFERROR(AH256*Intern!H$2,"")</f>
        <v/>
      </c>
      <c r="AJ256" s="171"/>
      <c r="AK256" s="219">
        <f t="shared" si="81"/>
        <v>0</v>
      </c>
      <c r="AL256" s="206"/>
      <c r="AM256" s="151" t="str">
        <f>IFERROR(VLOOKUP(AJ256,Mobilität!A:I,7,FALSE),"")</f>
        <v/>
      </c>
      <c r="AN256" s="151" t="str">
        <f t="shared" si="82"/>
        <v/>
      </c>
      <c r="AO256" s="154" t="str">
        <f>IFERROR(AN256*Intern!H$2,"")</f>
        <v/>
      </c>
      <c r="AP256" s="171"/>
      <c r="AQ256" s="151">
        <f t="shared" si="83"/>
        <v>0</v>
      </c>
      <c r="AR256" s="209"/>
      <c r="AS256" s="151" t="str">
        <f>IFERROR(VLOOKUP(AP256,Mobilität!A:I,7,FALSE),"")</f>
        <v/>
      </c>
      <c r="AT256" s="151" t="str">
        <f t="shared" si="98"/>
        <v/>
      </c>
      <c r="AU256" s="154" t="str">
        <f>IFERROR(AT256*Intern!H$2,"")</f>
        <v/>
      </c>
      <c r="AV256" s="171"/>
      <c r="AW256" s="151">
        <f t="shared" si="84"/>
        <v>0</v>
      </c>
      <c r="AX256" s="206"/>
      <c r="AY256" s="151" t="str">
        <f>IFERROR(VLOOKUP(AV256,Mobilität!A:O,7,FALSE),"")</f>
        <v/>
      </c>
      <c r="AZ256" s="151" t="str">
        <f t="shared" si="85"/>
        <v/>
      </c>
      <c r="BA256" s="220" t="str">
        <f>IFERROR(AZ256*Intern!H$2,"")</f>
        <v/>
      </c>
      <c r="BB256" s="338"/>
      <c r="BC256" s="339"/>
      <c r="BD256" s="340"/>
      <c r="BE256" s="222">
        <f t="shared" si="86"/>
        <v>0</v>
      </c>
      <c r="BF256" s="223">
        <f>IFERROR(BE256*Intern!H$2,"")</f>
        <v>0</v>
      </c>
      <c r="BG256" s="210">
        <f t="shared" si="87"/>
        <v>0</v>
      </c>
      <c r="BH256" s="226">
        <f t="shared" si="88"/>
        <v>0</v>
      </c>
      <c r="BI256" s="363"/>
      <c r="BJ256" s="210" t="e">
        <f t="shared" si="89"/>
        <v>#DIV/0!</v>
      </c>
      <c r="BK256" s="227" t="e">
        <f t="shared" si="90"/>
        <v>#DIV/0!</v>
      </c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</row>
    <row r="257" spans="1:128" s="153" customFormat="1">
      <c r="A257" s="164"/>
      <c r="B257" s="165"/>
      <c r="C257" s="165"/>
      <c r="D257" s="149" t="str">
        <f t="shared" si="91"/>
        <v/>
      </c>
      <c r="E257" s="166"/>
      <c r="F257" s="167"/>
      <c r="G257" s="334" t="str">
        <f t="shared" si="92"/>
        <v/>
      </c>
      <c r="H257" s="150" t="str">
        <f>IFERROR(VLOOKUP(F257,'Mahlzeit-Übernachtung'!C:AA,5,FALSE),"")</f>
        <v/>
      </c>
      <c r="I257" s="150" t="str">
        <f t="shared" si="93"/>
        <v/>
      </c>
      <c r="J257" s="221" t="str">
        <f>IFERROR(I257*Intern!H$2,"")</f>
        <v/>
      </c>
      <c r="K257" s="167"/>
      <c r="L257" s="331" t="str">
        <f t="shared" si="94"/>
        <v/>
      </c>
      <c r="M257" s="150" t="str">
        <f>IFERROR(VLOOKUP(K257,'Mahlzeit-Übernachtung'!C:AA,5,FALSE),"")</f>
        <v/>
      </c>
      <c r="N257" s="151" t="str">
        <f t="shared" si="95"/>
        <v/>
      </c>
      <c r="O257" s="221" t="str">
        <f>IFERROR(N257*Intern!H$2,"")</f>
        <v/>
      </c>
      <c r="P257" s="168"/>
      <c r="Q257" s="169"/>
      <c r="R257" s="169"/>
      <c r="S257" s="169"/>
      <c r="T257" s="151" t="str">
        <f t="shared" si="99"/>
        <v>---</v>
      </c>
      <c r="U257" s="331" t="e">
        <f>VLOOKUP(TEXT(T257,"@"),'Mahlzeit-Übernachtung'!A$30:G$111,7,FALSE)</f>
        <v>#N/A</v>
      </c>
      <c r="V257" s="151" t="str">
        <f t="shared" si="96"/>
        <v/>
      </c>
      <c r="W257" s="220" t="str">
        <f>IFERROR(V257*Intern!H$2,"")</f>
        <v/>
      </c>
      <c r="X257" s="167"/>
      <c r="Y257" s="170"/>
      <c r="Z257" s="164"/>
      <c r="AA257" s="151" t="str">
        <f>IFERROR(VLOOKUP(X257,Mobilität!A:I,7,FALSE),"")</f>
        <v/>
      </c>
      <c r="AB257" s="151" t="str">
        <f t="shared" si="97"/>
        <v/>
      </c>
      <c r="AC257" s="220" t="str">
        <f>IFERROR(AB257*Intern!H$2,"")</f>
        <v/>
      </c>
      <c r="AD257" s="167"/>
      <c r="AE257" s="170"/>
      <c r="AF257" s="164"/>
      <c r="AG257" s="151" t="str">
        <f>IFERROR(VLOOKUP(AD257,Mobilität!A:I,7,FALSE),"")</f>
        <v/>
      </c>
      <c r="AH257" s="151" t="str">
        <f t="shared" si="80"/>
        <v/>
      </c>
      <c r="AI257" s="220" t="str">
        <f>IFERROR(AH257*Intern!H$2,"")</f>
        <v/>
      </c>
      <c r="AJ257" s="171"/>
      <c r="AK257" s="219">
        <f t="shared" si="81"/>
        <v>0</v>
      </c>
      <c r="AL257" s="206"/>
      <c r="AM257" s="151" t="str">
        <f>IFERROR(VLOOKUP(AJ257,Mobilität!A:I,7,FALSE),"")</f>
        <v/>
      </c>
      <c r="AN257" s="151" t="str">
        <f t="shared" si="82"/>
        <v/>
      </c>
      <c r="AO257" s="154" t="str">
        <f>IFERROR(AN257*Intern!H$2,"")</f>
        <v/>
      </c>
      <c r="AP257" s="171"/>
      <c r="AQ257" s="151">
        <f t="shared" si="83"/>
        <v>0</v>
      </c>
      <c r="AR257" s="209"/>
      <c r="AS257" s="151" t="str">
        <f>IFERROR(VLOOKUP(AP257,Mobilität!A:I,7,FALSE),"")</f>
        <v/>
      </c>
      <c r="AT257" s="151" t="str">
        <f t="shared" si="98"/>
        <v/>
      </c>
      <c r="AU257" s="154" t="str">
        <f>IFERROR(AT257*Intern!H$2,"")</f>
        <v/>
      </c>
      <c r="AV257" s="171"/>
      <c r="AW257" s="151">
        <f t="shared" si="84"/>
        <v>0</v>
      </c>
      <c r="AX257" s="206"/>
      <c r="AY257" s="151" t="str">
        <f>IFERROR(VLOOKUP(AV257,Mobilität!A:O,7,FALSE),"")</f>
        <v/>
      </c>
      <c r="AZ257" s="151" t="str">
        <f t="shared" si="85"/>
        <v/>
      </c>
      <c r="BA257" s="220" t="str">
        <f>IFERROR(AZ257*Intern!H$2,"")</f>
        <v/>
      </c>
      <c r="BB257" s="338"/>
      <c r="BC257" s="339"/>
      <c r="BD257" s="340"/>
      <c r="BE257" s="222">
        <f t="shared" si="86"/>
        <v>0</v>
      </c>
      <c r="BF257" s="223">
        <f>IFERROR(BE257*Intern!H$2,"")</f>
        <v>0</v>
      </c>
      <c r="BG257" s="210">
        <f t="shared" si="87"/>
        <v>0</v>
      </c>
      <c r="BH257" s="226">
        <f t="shared" si="88"/>
        <v>0</v>
      </c>
      <c r="BI257" s="363"/>
      <c r="BJ257" s="210" t="e">
        <f t="shared" si="89"/>
        <v>#DIV/0!</v>
      </c>
      <c r="BK257" s="227" t="e">
        <f t="shared" si="90"/>
        <v>#DIV/0!</v>
      </c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</row>
    <row r="258" spans="1:128" s="153" customFormat="1">
      <c r="A258" s="164"/>
      <c r="B258" s="165"/>
      <c r="C258" s="165"/>
      <c r="D258" s="149" t="str">
        <f t="shared" si="91"/>
        <v/>
      </c>
      <c r="E258" s="166"/>
      <c r="F258" s="167"/>
      <c r="G258" s="334" t="str">
        <f t="shared" si="92"/>
        <v/>
      </c>
      <c r="H258" s="150" t="str">
        <f>IFERROR(VLOOKUP(F258,'Mahlzeit-Übernachtung'!C:AA,5,FALSE),"")</f>
        <v/>
      </c>
      <c r="I258" s="150" t="str">
        <f t="shared" si="93"/>
        <v/>
      </c>
      <c r="J258" s="221" t="str">
        <f>IFERROR(I258*Intern!H$2,"")</f>
        <v/>
      </c>
      <c r="K258" s="167"/>
      <c r="L258" s="331" t="str">
        <f t="shared" si="94"/>
        <v/>
      </c>
      <c r="M258" s="150" t="str">
        <f>IFERROR(VLOOKUP(K258,'Mahlzeit-Übernachtung'!C:AA,5,FALSE),"")</f>
        <v/>
      </c>
      <c r="N258" s="151" t="str">
        <f t="shared" si="95"/>
        <v/>
      </c>
      <c r="O258" s="221" t="str">
        <f>IFERROR(N258*Intern!H$2,"")</f>
        <v/>
      </c>
      <c r="P258" s="168"/>
      <c r="Q258" s="169"/>
      <c r="R258" s="169"/>
      <c r="S258" s="169"/>
      <c r="T258" s="151" t="str">
        <f t="shared" si="99"/>
        <v>---</v>
      </c>
      <c r="U258" s="331" t="e">
        <f>VLOOKUP(TEXT(T258,"@"),'Mahlzeit-Übernachtung'!A$30:G$111,7,FALSE)</f>
        <v>#N/A</v>
      </c>
      <c r="V258" s="151" t="str">
        <f t="shared" si="96"/>
        <v/>
      </c>
      <c r="W258" s="220" t="str">
        <f>IFERROR(V258*Intern!H$2,"")</f>
        <v/>
      </c>
      <c r="X258" s="167"/>
      <c r="Y258" s="170"/>
      <c r="Z258" s="164"/>
      <c r="AA258" s="151" t="str">
        <f>IFERROR(VLOOKUP(X258,Mobilität!A:I,7,FALSE),"")</f>
        <v/>
      </c>
      <c r="AB258" s="151" t="str">
        <f t="shared" si="97"/>
        <v/>
      </c>
      <c r="AC258" s="220" t="str">
        <f>IFERROR(AB258*Intern!H$2,"")</f>
        <v/>
      </c>
      <c r="AD258" s="167"/>
      <c r="AE258" s="170"/>
      <c r="AF258" s="164"/>
      <c r="AG258" s="151" t="str">
        <f>IFERROR(VLOOKUP(AD258,Mobilität!A:I,7,FALSE),"")</f>
        <v/>
      </c>
      <c r="AH258" s="151" t="str">
        <f t="shared" si="80"/>
        <v/>
      </c>
      <c r="AI258" s="220" t="str">
        <f>IFERROR(AH258*Intern!H$2,"")</f>
        <v/>
      </c>
      <c r="AJ258" s="171"/>
      <c r="AK258" s="219">
        <f t="shared" si="81"/>
        <v>0</v>
      </c>
      <c r="AL258" s="206"/>
      <c r="AM258" s="151" t="str">
        <f>IFERROR(VLOOKUP(AJ258,Mobilität!A:I,7,FALSE),"")</f>
        <v/>
      </c>
      <c r="AN258" s="151" t="str">
        <f t="shared" si="82"/>
        <v/>
      </c>
      <c r="AO258" s="154" t="str">
        <f>IFERROR(AN258*Intern!H$2,"")</f>
        <v/>
      </c>
      <c r="AP258" s="171"/>
      <c r="AQ258" s="151">
        <f t="shared" si="83"/>
        <v>0</v>
      </c>
      <c r="AR258" s="209"/>
      <c r="AS258" s="151" t="str">
        <f>IFERROR(VLOOKUP(AP258,Mobilität!A:I,7,FALSE),"")</f>
        <v/>
      </c>
      <c r="AT258" s="151" t="str">
        <f t="shared" si="98"/>
        <v/>
      </c>
      <c r="AU258" s="154" t="str">
        <f>IFERROR(AT258*Intern!H$2,"")</f>
        <v/>
      </c>
      <c r="AV258" s="171"/>
      <c r="AW258" s="151">
        <f t="shared" si="84"/>
        <v>0</v>
      </c>
      <c r="AX258" s="206"/>
      <c r="AY258" s="151" t="str">
        <f>IFERROR(VLOOKUP(AV258,Mobilität!A:O,7,FALSE),"")</f>
        <v/>
      </c>
      <c r="AZ258" s="151" t="str">
        <f t="shared" si="85"/>
        <v/>
      </c>
      <c r="BA258" s="220" t="str">
        <f>IFERROR(AZ258*Intern!H$2,"")</f>
        <v/>
      </c>
      <c r="BB258" s="338"/>
      <c r="BC258" s="339"/>
      <c r="BD258" s="340"/>
      <c r="BE258" s="222">
        <f t="shared" si="86"/>
        <v>0</v>
      </c>
      <c r="BF258" s="223">
        <f>IFERROR(BE258*Intern!H$2,"")</f>
        <v>0</v>
      </c>
      <c r="BG258" s="210">
        <f t="shared" si="87"/>
        <v>0</v>
      </c>
      <c r="BH258" s="226">
        <f t="shared" si="88"/>
        <v>0</v>
      </c>
      <c r="BI258" s="363"/>
      <c r="BJ258" s="210" t="e">
        <f t="shared" si="89"/>
        <v>#DIV/0!</v>
      </c>
      <c r="BK258" s="227" t="e">
        <f t="shared" si="90"/>
        <v>#DIV/0!</v>
      </c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</row>
    <row r="259" spans="1:128" s="153" customFormat="1">
      <c r="A259" s="164"/>
      <c r="B259" s="165"/>
      <c r="C259" s="165"/>
      <c r="D259" s="149" t="str">
        <f t="shared" si="91"/>
        <v/>
      </c>
      <c r="E259" s="166"/>
      <c r="F259" s="167"/>
      <c r="G259" s="334" t="str">
        <f t="shared" si="92"/>
        <v/>
      </c>
      <c r="H259" s="150" t="str">
        <f>IFERROR(VLOOKUP(F259,'Mahlzeit-Übernachtung'!C:AA,5,FALSE),"")</f>
        <v/>
      </c>
      <c r="I259" s="150" t="str">
        <f t="shared" si="93"/>
        <v/>
      </c>
      <c r="J259" s="221" t="str">
        <f>IFERROR(I259*Intern!H$2,"")</f>
        <v/>
      </c>
      <c r="K259" s="167"/>
      <c r="L259" s="331" t="str">
        <f t="shared" si="94"/>
        <v/>
      </c>
      <c r="M259" s="150" t="str">
        <f>IFERROR(VLOOKUP(K259,'Mahlzeit-Übernachtung'!C:AA,5,FALSE),"")</f>
        <v/>
      </c>
      <c r="N259" s="151" t="str">
        <f t="shared" si="95"/>
        <v/>
      </c>
      <c r="O259" s="221" t="str">
        <f>IFERROR(N259*Intern!H$2,"")</f>
        <v/>
      </c>
      <c r="P259" s="168"/>
      <c r="Q259" s="169"/>
      <c r="R259" s="169"/>
      <c r="S259" s="169"/>
      <c r="T259" s="151" t="str">
        <f t="shared" si="99"/>
        <v>---</v>
      </c>
      <c r="U259" s="331" t="e">
        <f>VLOOKUP(TEXT(T259,"@"),'Mahlzeit-Übernachtung'!A$30:G$111,7,FALSE)</f>
        <v>#N/A</v>
      </c>
      <c r="V259" s="151" t="str">
        <f t="shared" si="96"/>
        <v/>
      </c>
      <c r="W259" s="220" t="str">
        <f>IFERROR(V259*Intern!H$2,"")</f>
        <v/>
      </c>
      <c r="X259" s="167"/>
      <c r="Y259" s="170"/>
      <c r="Z259" s="164"/>
      <c r="AA259" s="151" t="str">
        <f>IFERROR(VLOOKUP(X259,Mobilität!A:I,7,FALSE),"")</f>
        <v/>
      </c>
      <c r="AB259" s="151" t="str">
        <f t="shared" si="97"/>
        <v/>
      </c>
      <c r="AC259" s="220" t="str">
        <f>IFERROR(AB259*Intern!H$2,"")</f>
        <v/>
      </c>
      <c r="AD259" s="167"/>
      <c r="AE259" s="170"/>
      <c r="AF259" s="164"/>
      <c r="AG259" s="151" t="str">
        <f>IFERROR(VLOOKUP(AD259,Mobilität!A:I,7,FALSE),"")</f>
        <v/>
      </c>
      <c r="AH259" s="151" t="str">
        <f t="shared" si="80"/>
        <v/>
      </c>
      <c r="AI259" s="220" t="str">
        <f>IFERROR(AH259*Intern!H$2,"")</f>
        <v/>
      </c>
      <c r="AJ259" s="171"/>
      <c r="AK259" s="219">
        <f t="shared" si="81"/>
        <v>0</v>
      </c>
      <c r="AL259" s="206"/>
      <c r="AM259" s="151" t="str">
        <f>IFERROR(VLOOKUP(AJ259,Mobilität!A:I,7,FALSE),"")</f>
        <v/>
      </c>
      <c r="AN259" s="151" t="str">
        <f t="shared" si="82"/>
        <v/>
      </c>
      <c r="AO259" s="154" t="str">
        <f>IFERROR(AN259*Intern!H$2,"")</f>
        <v/>
      </c>
      <c r="AP259" s="171"/>
      <c r="AQ259" s="151">
        <f t="shared" si="83"/>
        <v>0</v>
      </c>
      <c r="AR259" s="209"/>
      <c r="AS259" s="151" t="str">
        <f>IFERROR(VLOOKUP(AP259,Mobilität!A:I,7,FALSE),"")</f>
        <v/>
      </c>
      <c r="AT259" s="151" t="str">
        <f t="shared" si="98"/>
        <v/>
      </c>
      <c r="AU259" s="154" t="str">
        <f>IFERROR(AT259*Intern!H$2,"")</f>
        <v/>
      </c>
      <c r="AV259" s="171"/>
      <c r="AW259" s="151">
        <f t="shared" si="84"/>
        <v>0</v>
      </c>
      <c r="AX259" s="206"/>
      <c r="AY259" s="151" t="str">
        <f>IFERROR(VLOOKUP(AV259,Mobilität!A:O,7,FALSE),"")</f>
        <v/>
      </c>
      <c r="AZ259" s="151" t="str">
        <f t="shared" si="85"/>
        <v/>
      </c>
      <c r="BA259" s="220" t="str">
        <f>IFERROR(AZ259*Intern!H$2,"")</f>
        <v/>
      </c>
      <c r="BB259" s="338"/>
      <c r="BC259" s="339"/>
      <c r="BD259" s="340"/>
      <c r="BE259" s="222">
        <f t="shared" si="86"/>
        <v>0</v>
      </c>
      <c r="BF259" s="223">
        <f>IFERROR(BE259*Intern!H$2,"")</f>
        <v>0</v>
      </c>
      <c r="BG259" s="210">
        <f t="shared" si="87"/>
        <v>0</v>
      </c>
      <c r="BH259" s="226">
        <f t="shared" si="88"/>
        <v>0</v>
      </c>
      <c r="BI259" s="363"/>
      <c r="BJ259" s="210" t="e">
        <f t="shared" si="89"/>
        <v>#DIV/0!</v>
      </c>
      <c r="BK259" s="227" t="e">
        <f t="shared" si="90"/>
        <v>#DIV/0!</v>
      </c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</row>
    <row r="260" spans="1:128" s="153" customFormat="1">
      <c r="A260" s="164"/>
      <c r="B260" s="165"/>
      <c r="C260" s="165"/>
      <c r="D260" s="149" t="str">
        <f t="shared" si="91"/>
        <v/>
      </c>
      <c r="E260" s="166"/>
      <c r="F260" s="167"/>
      <c r="G260" s="334" t="str">
        <f t="shared" si="92"/>
        <v/>
      </c>
      <c r="H260" s="150" t="str">
        <f>IFERROR(VLOOKUP(F260,'Mahlzeit-Übernachtung'!C:AA,5,FALSE),"")</f>
        <v/>
      </c>
      <c r="I260" s="150" t="str">
        <f t="shared" si="93"/>
        <v/>
      </c>
      <c r="J260" s="221" t="str">
        <f>IFERROR(I260*Intern!H$2,"")</f>
        <v/>
      </c>
      <c r="K260" s="167"/>
      <c r="L260" s="331" t="str">
        <f t="shared" si="94"/>
        <v/>
      </c>
      <c r="M260" s="150" t="str">
        <f>IFERROR(VLOOKUP(K260,'Mahlzeit-Übernachtung'!C:AA,5,FALSE),"")</f>
        <v/>
      </c>
      <c r="N260" s="151" t="str">
        <f t="shared" si="95"/>
        <v/>
      </c>
      <c r="O260" s="221" t="str">
        <f>IFERROR(N260*Intern!H$2,"")</f>
        <v/>
      </c>
      <c r="P260" s="168"/>
      <c r="Q260" s="169"/>
      <c r="R260" s="169"/>
      <c r="S260" s="169"/>
      <c r="T260" s="151" t="str">
        <f t="shared" si="99"/>
        <v>---</v>
      </c>
      <c r="U260" s="331" t="e">
        <f>VLOOKUP(TEXT(T260,"@"),'Mahlzeit-Übernachtung'!A$30:G$111,7,FALSE)</f>
        <v>#N/A</v>
      </c>
      <c r="V260" s="151" t="str">
        <f t="shared" si="96"/>
        <v/>
      </c>
      <c r="W260" s="220" t="str">
        <f>IFERROR(V260*Intern!H$2,"")</f>
        <v/>
      </c>
      <c r="X260" s="167"/>
      <c r="Y260" s="170"/>
      <c r="Z260" s="164"/>
      <c r="AA260" s="151" t="str">
        <f>IFERROR(VLOOKUP(X260,Mobilität!A:I,7,FALSE),"")</f>
        <v/>
      </c>
      <c r="AB260" s="151" t="str">
        <f t="shared" si="97"/>
        <v/>
      </c>
      <c r="AC260" s="220" t="str">
        <f>IFERROR(AB260*Intern!H$2,"")</f>
        <v/>
      </c>
      <c r="AD260" s="167"/>
      <c r="AE260" s="170"/>
      <c r="AF260" s="164"/>
      <c r="AG260" s="151" t="str">
        <f>IFERROR(VLOOKUP(AD260,Mobilität!A:I,7,FALSE),"")</f>
        <v/>
      </c>
      <c r="AH260" s="151" t="str">
        <f t="shared" si="80"/>
        <v/>
      </c>
      <c r="AI260" s="220" t="str">
        <f>IFERROR(AH260*Intern!H$2,"")</f>
        <v/>
      </c>
      <c r="AJ260" s="171"/>
      <c r="AK260" s="219">
        <f t="shared" si="81"/>
        <v>0</v>
      </c>
      <c r="AL260" s="206"/>
      <c r="AM260" s="151" t="str">
        <f>IFERROR(VLOOKUP(AJ260,Mobilität!A:I,7,FALSE),"")</f>
        <v/>
      </c>
      <c r="AN260" s="151" t="str">
        <f t="shared" si="82"/>
        <v/>
      </c>
      <c r="AO260" s="154" t="str">
        <f>IFERROR(AN260*Intern!H$2,"")</f>
        <v/>
      </c>
      <c r="AP260" s="171"/>
      <c r="AQ260" s="151">
        <f t="shared" si="83"/>
        <v>0</v>
      </c>
      <c r="AR260" s="209"/>
      <c r="AS260" s="151" t="str">
        <f>IFERROR(VLOOKUP(AP260,Mobilität!A:I,7,FALSE),"")</f>
        <v/>
      </c>
      <c r="AT260" s="151" t="str">
        <f t="shared" si="98"/>
        <v/>
      </c>
      <c r="AU260" s="154" t="str">
        <f>IFERROR(AT260*Intern!H$2,"")</f>
        <v/>
      </c>
      <c r="AV260" s="171"/>
      <c r="AW260" s="151">
        <f t="shared" si="84"/>
        <v>0</v>
      </c>
      <c r="AX260" s="206"/>
      <c r="AY260" s="151" t="str">
        <f>IFERROR(VLOOKUP(AV260,Mobilität!A:O,7,FALSE),"")</f>
        <v/>
      </c>
      <c r="AZ260" s="151" t="str">
        <f t="shared" si="85"/>
        <v/>
      </c>
      <c r="BA260" s="220" t="str">
        <f>IFERROR(AZ260*Intern!H$2,"")</f>
        <v/>
      </c>
      <c r="BB260" s="338"/>
      <c r="BC260" s="339"/>
      <c r="BD260" s="340"/>
      <c r="BE260" s="222">
        <f t="shared" si="86"/>
        <v>0</v>
      </c>
      <c r="BF260" s="223">
        <f>IFERROR(BE260*Intern!H$2,"")</f>
        <v>0</v>
      </c>
      <c r="BG260" s="210">
        <f t="shared" si="87"/>
        <v>0</v>
      </c>
      <c r="BH260" s="226">
        <f t="shared" si="88"/>
        <v>0</v>
      </c>
      <c r="BI260" s="363"/>
      <c r="BJ260" s="210" t="e">
        <f t="shared" si="89"/>
        <v>#DIV/0!</v>
      </c>
      <c r="BK260" s="227" t="e">
        <f t="shared" si="90"/>
        <v>#DIV/0!</v>
      </c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</row>
    <row r="261" spans="1:128" s="153" customFormat="1">
      <c r="A261" s="164"/>
      <c r="B261" s="165"/>
      <c r="C261" s="165"/>
      <c r="D261" s="149" t="str">
        <f t="shared" si="91"/>
        <v/>
      </c>
      <c r="E261" s="166"/>
      <c r="F261" s="167"/>
      <c r="G261" s="334" t="str">
        <f t="shared" si="92"/>
        <v/>
      </c>
      <c r="H261" s="150" t="str">
        <f>IFERROR(VLOOKUP(F261,'Mahlzeit-Übernachtung'!C:AA,5,FALSE),"")</f>
        <v/>
      </c>
      <c r="I261" s="150" t="str">
        <f t="shared" si="93"/>
        <v/>
      </c>
      <c r="J261" s="221" t="str">
        <f>IFERROR(I261*Intern!H$2,"")</f>
        <v/>
      </c>
      <c r="K261" s="167"/>
      <c r="L261" s="331" t="str">
        <f t="shared" si="94"/>
        <v/>
      </c>
      <c r="M261" s="150" t="str">
        <f>IFERROR(VLOOKUP(K261,'Mahlzeit-Übernachtung'!C:AA,5,FALSE),"")</f>
        <v/>
      </c>
      <c r="N261" s="151" t="str">
        <f t="shared" si="95"/>
        <v/>
      </c>
      <c r="O261" s="221" t="str">
        <f>IFERROR(N261*Intern!H$2,"")</f>
        <v/>
      </c>
      <c r="P261" s="168"/>
      <c r="Q261" s="169"/>
      <c r="R261" s="169"/>
      <c r="S261" s="169"/>
      <c r="T261" s="151" t="str">
        <f t="shared" si="99"/>
        <v>---</v>
      </c>
      <c r="U261" s="331" t="e">
        <f>VLOOKUP(TEXT(T261,"@"),'Mahlzeit-Übernachtung'!A$30:G$111,7,FALSE)</f>
        <v>#N/A</v>
      </c>
      <c r="V261" s="151" t="str">
        <f t="shared" si="96"/>
        <v/>
      </c>
      <c r="W261" s="220" t="str">
        <f>IFERROR(V261*Intern!H$2,"")</f>
        <v/>
      </c>
      <c r="X261" s="167"/>
      <c r="Y261" s="170"/>
      <c r="Z261" s="164"/>
      <c r="AA261" s="151" t="str">
        <f>IFERROR(VLOOKUP(X261,Mobilität!A:I,7,FALSE),"")</f>
        <v/>
      </c>
      <c r="AB261" s="151" t="str">
        <f t="shared" si="97"/>
        <v/>
      </c>
      <c r="AC261" s="220" t="str">
        <f>IFERROR(AB261*Intern!H$2,"")</f>
        <v/>
      </c>
      <c r="AD261" s="167"/>
      <c r="AE261" s="170"/>
      <c r="AF261" s="164"/>
      <c r="AG261" s="151" t="str">
        <f>IFERROR(VLOOKUP(AD261,Mobilität!A:I,7,FALSE),"")</f>
        <v/>
      </c>
      <c r="AH261" s="151" t="str">
        <f t="shared" si="80"/>
        <v/>
      </c>
      <c r="AI261" s="220" t="str">
        <f>IFERROR(AH261*Intern!H$2,"")</f>
        <v/>
      </c>
      <c r="AJ261" s="171"/>
      <c r="AK261" s="219">
        <f t="shared" si="81"/>
        <v>0</v>
      </c>
      <c r="AL261" s="206"/>
      <c r="AM261" s="151" t="str">
        <f>IFERROR(VLOOKUP(AJ261,Mobilität!A:I,7,FALSE),"")</f>
        <v/>
      </c>
      <c r="AN261" s="151" t="str">
        <f t="shared" si="82"/>
        <v/>
      </c>
      <c r="AO261" s="154" t="str">
        <f>IFERROR(AN261*Intern!H$2,"")</f>
        <v/>
      </c>
      <c r="AP261" s="171"/>
      <c r="AQ261" s="151">
        <f t="shared" si="83"/>
        <v>0</v>
      </c>
      <c r="AR261" s="209"/>
      <c r="AS261" s="151" t="str">
        <f>IFERROR(VLOOKUP(AP261,Mobilität!A:I,7,FALSE),"")</f>
        <v/>
      </c>
      <c r="AT261" s="151" t="str">
        <f t="shared" si="98"/>
        <v/>
      </c>
      <c r="AU261" s="154" t="str">
        <f>IFERROR(AT261*Intern!H$2,"")</f>
        <v/>
      </c>
      <c r="AV261" s="171"/>
      <c r="AW261" s="151">
        <f t="shared" si="84"/>
        <v>0</v>
      </c>
      <c r="AX261" s="206"/>
      <c r="AY261" s="151" t="str">
        <f>IFERROR(VLOOKUP(AV261,Mobilität!A:O,7,FALSE),"")</f>
        <v/>
      </c>
      <c r="AZ261" s="151" t="str">
        <f t="shared" si="85"/>
        <v/>
      </c>
      <c r="BA261" s="220" t="str">
        <f>IFERROR(AZ261*Intern!H$2,"")</f>
        <v/>
      </c>
      <c r="BB261" s="338"/>
      <c r="BC261" s="339"/>
      <c r="BD261" s="340"/>
      <c r="BE261" s="222">
        <f t="shared" si="86"/>
        <v>0</v>
      </c>
      <c r="BF261" s="223">
        <f>IFERROR(BE261*Intern!H$2,"")</f>
        <v>0</v>
      </c>
      <c r="BG261" s="210">
        <f t="shared" si="87"/>
        <v>0</v>
      </c>
      <c r="BH261" s="226">
        <f t="shared" si="88"/>
        <v>0</v>
      </c>
      <c r="BI261" s="363"/>
      <c r="BJ261" s="210" t="e">
        <f t="shared" si="89"/>
        <v>#DIV/0!</v>
      </c>
      <c r="BK261" s="227" t="e">
        <f t="shared" si="90"/>
        <v>#DIV/0!</v>
      </c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</row>
    <row r="262" spans="1:128" s="153" customFormat="1">
      <c r="A262" s="164"/>
      <c r="B262" s="165"/>
      <c r="C262" s="165"/>
      <c r="D262" s="149" t="str">
        <f t="shared" si="91"/>
        <v/>
      </c>
      <c r="E262" s="166"/>
      <c r="F262" s="167"/>
      <c r="G262" s="334" t="str">
        <f t="shared" si="92"/>
        <v/>
      </c>
      <c r="H262" s="150" t="str">
        <f>IFERROR(VLOOKUP(F262,'Mahlzeit-Übernachtung'!C:AA,5,FALSE),"")</f>
        <v/>
      </c>
      <c r="I262" s="150" t="str">
        <f t="shared" si="93"/>
        <v/>
      </c>
      <c r="J262" s="221" t="str">
        <f>IFERROR(I262*Intern!H$2,"")</f>
        <v/>
      </c>
      <c r="K262" s="167"/>
      <c r="L262" s="331" t="str">
        <f t="shared" si="94"/>
        <v/>
      </c>
      <c r="M262" s="150" t="str">
        <f>IFERROR(VLOOKUP(K262,'Mahlzeit-Übernachtung'!C:AA,5,FALSE),"")</f>
        <v/>
      </c>
      <c r="N262" s="151" t="str">
        <f t="shared" si="95"/>
        <v/>
      </c>
      <c r="O262" s="221" t="str">
        <f>IFERROR(N262*Intern!H$2,"")</f>
        <v/>
      </c>
      <c r="P262" s="168"/>
      <c r="Q262" s="169"/>
      <c r="R262" s="169"/>
      <c r="S262" s="169"/>
      <c r="T262" s="151" t="str">
        <f t="shared" si="99"/>
        <v>---</v>
      </c>
      <c r="U262" s="331" t="e">
        <f>VLOOKUP(TEXT(T262,"@"),'Mahlzeit-Übernachtung'!A$30:G$111,7,FALSE)</f>
        <v>#N/A</v>
      </c>
      <c r="V262" s="151" t="str">
        <f t="shared" si="96"/>
        <v/>
      </c>
      <c r="W262" s="220" t="str">
        <f>IFERROR(V262*Intern!H$2,"")</f>
        <v/>
      </c>
      <c r="X262" s="167"/>
      <c r="Y262" s="170"/>
      <c r="Z262" s="164"/>
      <c r="AA262" s="151" t="str">
        <f>IFERROR(VLOOKUP(X262,Mobilität!A:I,7,FALSE),"")</f>
        <v/>
      </c>
      <c r="AB262" s="151" t="str">
        <f t="shared" si="97"/>
        <v/>
      </c>
      <c r="AC262" s="220" t="str">
        <f>IFERROR(AB262*Intern!H$2,"")</f>
        <v/>
      </c>
      <c r="AD262" s="167"/>
      <c r="AE262" s="170"/>
      <c r="AF262" s="164"/>
      <c r="AG262" s="151" t="str">
        <f>IFERROR(VLOOKUP(AD262,Mobilität!A:I,7,FALSE),"")</f>
        <v/>
      </c>
      <c r="AH262" s="151" t="str">
        <f t="shared" ref="AH262:AH325" si="100">IFERROR(AG262*AF262*AE262/1000,"")</f>
        <v/>
      </c>
      <c r="AI262" s="220" t="str">
        <f>IFERROR(AH262*Intern!H$2,"")</f>
        <v/>
      </c>
      <c r="AJ262" s="171"/>
      <c r="AK262" s="219">
        <f t="shared" ref="AK262:AK325" si="101">E262</f>
        <v>0</v>
      </c>
      <c r="AL262" s="206"/>
      <c r="AM262" s="151" t="str">
        <f>IFERROR(VLOOKUP(AJ262,Mobilität!A:I,7,FALSE),"")</f>
        <v/>
      </c>
      <c r="AN262" s="151" t="str">
        <f t="shared" ref="AN262:AN325" si="102">IFERROR(AM262*AL262*AK262/1000,"")</f>
        <v/>
      </c>
      <c r="AO262" s="154" t="str">
        <f>IFERROR(AN262*Intern!H$2,"")</f>
        <v/>
      </c>
      <c r="AP262" s="171"/>
      <c r="AQ262" s="151">
        <f t="shared" ref="AQ262:AQ325" si="103">E262</f>
        <v>0</v>
      </c>
      <c r="AR262" s="209"/>
      <c r="AS262" s="151" t="str">
        <f>IFERROR(VLOOKUP(AP262,Mobilität!A:I,7,FALSE),"")</f>
        <v/>
      </c>
      <c r="AT262" s="151" t="str">
        <f t="shared" si="98"/>
        <v/>
      </c>
      <c r="AU262" s="154" t="str">
        <f>IFERROR(AT262*Intern!H$2,"")</f>
        <v/>
      </c>
      <c r="AV262" s="171"/>
      <c r="AW262" s="151">
        <f t="shared" ref="AW262:AW325" si="104">E262</f>
        <v>0</v>
      </c>
      <c r="AX262" s="206"/>
      <c r="AY262" s="151" t="str">
        <f>IFERROR(VLOOKUP(AV262,Mobilität!A:O,7,FALSE),"")</f>
        <v/>
      </c>
      <c r="AZ262" s="151" t="str">
        <f t="shared" ref="AZ262:AZ325" si="105">IFERROR(AY262*AW262*AX262/1000,"")</f>
        <v/>
      </c>
      <c r="BA262" s="220" t="str">
        <f>IFERROR(AZ262*Intern!H$2,"")</f>
        <v/>
      </c>
      <c r="BB262" s="338"/>
      <c r="BC262" s="339"/>
      <c r="BD262" s="340"/>
      <c r="BE262" s="222">
        <f t="shared" ref="BE262:BE325" si="106">IFERROR(BD262*BC262,"")</f>
        <v>0</v>
      </c>
      <c r="BF262" s="223">
        <f>IFERROR(BE262*Intern!H$2,"")</f>
        <v>0</v>
      </c>
      <c r="BG262" s="210">
        <f t="shared" ref="BG262:BG325" si="107">SUM(IF(ISERROR(AT262),0,AT262),IF(ISERROR(AZ262),0,AZ262),IF(ISERROR(AB262),0,AB262),IF(ISERROR(AN262),0,AN262),IF(ISERROR(V262),0,V262),IF(ISERROR(N262),0,N262),IF(ISERROR(I262),0,I262))</f>
        <v>0</v>
      </c>
      <c r="BH262" s="226">
        <f t="shared" ref="BH262:BH325" si="108">SUM(IF(ISERROR(AU262),0,AU262),IF(ISERROR(BA262),0,BA262),IF(ISERROR(AC262),0,AC262),IF(ISERROR(AI262),0,AI262),IF(ISERROR(AO262),0,AO262),IF(ISERROR(W262),0,W262),IF(ISERROR(O262),0,O262),IF(ISERROR(J262),0,J262))</f>
        <v>0</v>
      </c>
      <c r="BI262" s="363"/>
      <c r="BJ262" s="210" t="e">
        <f t="shared" ref="BJ262:BJ325" si="109">SUM(IF(ISERROR(AT262),0,AT262),IF(ISERROR(AZ262),0,AZ262),IF(ISERROR(AB262),0,AB262),IF(ISERROR(AN262),0,AN262),IF(ISERROR(V262),0,V262),IF(ISERROR(N262),0,N262),IF(ISERROR(I262),0,I262))/E262</f>
        <v>#DIV/0!</v>
      </c>
      <c r="BK262" s="227" t="e">
        <f t="shared" ref="BK262:BK325" si="110">SUM(IF(ISERROR(AU262),0,AU262),IF(ISERROR(BA262),0,BA262),IF(ISERROR(AC262),0,AC262),IF(ISERROR(AI262),0,AI262),IF(ISERROR(AO262),0,AO262),IF(ISERROR(W262),0,W262),IF(ISERROR(O262),0,O262),IF(ISERROR(J262),0,J262))/E262</f>
        <v>#DIV/0!</v>
      </c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</row>
    <row r="263" spans="1:128" s="153" customFormat="1">
      <c r="A263" s="164"/>
      <c r="B263" s="165"/>
      <c r="C263" s="165"/>
      <c r="D263" s="149" t="str">
        <f t="shared" si="91"/>
        <v/>
      </c>
      <c r="E263" s="166"/>
      <c r="F263" s="167"/>
      <c r="G263" s="334" t="str">
        <f t="shared" si="92"/>
        <v/>
      </c>
      <c r="H263" s="150" t="str">
        <f>IFERROR(VLOOKUP(F263,'Mahlzeit-Übernachtung'!C:AA,5,FALSE),"")</f>
        <v/>
      </c>
      <c r="I263" s="150" t="str">
        <f t="shared" si="93"/>
        <v/>
      </c>
      <c r="J263" s="221" t="str">
        <f>IFERROR(I263*Intern!H$2,"")</f>
        <v/>
      </c>
      <c r="K263" s="167"/>
      <c r="L263" s="331" t="str">
        <f t="shared" si="94"/>
        <v/>
      </c>
      <c r="M263" s="150" t="str">
        <f>IFERROR(VLOOKUP(K263,'Mahlzeit-Übernachtung'!C:AA,5,FALSE),"")</f>
        <v/>
      </c>
      <c r="N263" s="151" t="str">
        <f t="shared" si="95"/>
        <v/>
      </c>
      <c r="O263" s="221" t="str">
        <f>IFERROR(N263*Intern!H$2,"")</f>
        <v/>
      </c>
      <c r="P263" s="168"/>
      <c r="Q263" s="169"/>
      <c r="R263" s="169"/>
      <c r="S263" s="169"/>
      <c r="T263" s="151" t="str">
        <f t="shared" si="99"/>
        <v>---</v>
      </c>
      <c r="U263" s="331" t="e">
        <f>VLOOKUP(TEXT(T263,"@"),'Mahlzeit-Übernachtung'!A$30:G$111,7,FALSE)</f>
        <v>#N/A</v>
      </c>
      <c r="V263" s="151" t="str">
        <f t="shared" si="96"/>
        <v/>
      </c>
      <c r="W263" s="220" t="str">
        <f>IFERROR(V263*Intern!H$2,"")</f>
        <v/>
      </c>
      <c r="X263" s="167"/>
      <c r="Y263" s="170"/>
      <c r="Z263" s="164"/>
      <c r="AA263" s="151" t="str">
        <f>IFERROR(VLOOKUP(X263,Mobilität!A:I,7,FALSE),"")</f>
        <v/>
      </c>
      <c r="AB263" s="151" t="str">
        <f t="shared" si="97"/>
        <v/>
      </c>
      <c r="AC263" s="220" t="str">
        <f>IFERROR(AB263*Intern!H$2,"")</f>
        <v/>
      </c>
      <c r="AD263" s="167"/>
      <c r="AE263" s="170"/>
      <c r="AF263" s="164"/>
      <c r="AG263" s="151" t="str">
        <f>IFERROR(VLOOKUP(AD263,Mobilität!A:I,7,FALSE),"")</f>
        <v/>
      </c>
      <c r="AH263" s="151" t="str">
        <f t="shared" si="100"/>
        <v/>
      </c>
      <c r="AI263" s="220" t="str">
        <f>IFERROR(AH263*Intern!H$2,"")</f>
        <v/>
      </c>
      <c r="AJ263" s="171"/>
      <c r="AK263" s="219">
        <f t="shared" si="101"/>
        <v>0</v>
      </c>
      <c r="AL263" s="206"/>
      <c r="AM263" s="151" t="str">
        <f>IFERROR(VLOOKUP(AJ263,Mobilität!A:I,7,FALSE),"")</f>
        <v/>
      </c>
      <c r="AN263" s="151" t="str">
        <f t="shared" si="102"/>
        <v/>
      </c>
      <c r="AO263" s="154" t="str">
        <f>IFERROR(AN263*Intern!H$2,"")</f>
        <v/>
      </c>
      <c r="AP263" s="171"/>
      <c r="AQ263" s="151">
        <f t="shared" si="103"/>
        <v>0</v>
      </c>
      <c r="AR263" s="209"/>
      <c r="AS263" s="151" t="str">
        <f>IFERROR(VLOOKUP(AP263,Mobilität!A:I,7,FALSE),"")</f>
        <v/>
      </c>
      <c r="AT263" s="151" t="str">
        <f t="shared" si="98"/>
        <v/>
      </c>
      <c r="AU263" s="154" t="str">
        <f>IFERROR(AT263*Intern!H$2,"")</f>
        <v/>
      </c>
      <c r="AV263" s="171"/>
      <c r="AW263" s="151">
        <f t="shared" si="104"/>
        <v>0</v>
      </c>
      <c r="AX263" s="206"/>
      <c r="AY263" s="151" t="str">
        <f>IFERROR(VLOOKUP(AV263,Mobilität!A:O,7,FALSE),"")</f>
        <v/>
      </c>
      <c r="AZ263" s="151" t="str">
        <f t="shared" si="105"/>
        <v/>
      </c>
      <c r="BA263" s="220" t="str">
        <f>IFERROR(AZ263*Intern!H$2,"")</f>
        <v/>
      </c>
      <c r="BB263" s="338"/>
      <c r="BC263" s="339"/>
      <c r="BD263" s="340"/>
      <c r="BE263" s="222">
        <f t="shared" si="106"/>
        <v>0</v>
      </c>
      <c r="BF263" s="223">
        <f>IFERROR(BE263*Intern!H$2,"")</f>
        <v>0</v>
      </c>
      <c r="BG263" s="210">
        <f t="shared" si="107"/>
        <v>0</v>
      </c>
      <c r="BH263" s="226">
        <f t="shared" si="108"/>
        <v>0</v>
      </c>
      <c r="BI263" s="363"/>
      <c r="BJ263" s="210" t="e">
        <f t="shared" si="109"/>
        <v>#DIV/0!</v>
      </c>
      <c r="BK263" s="227" t="e">
        <f t="shared" si="110"/>
        <v>#DIV/0!</v>
      </c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</row>
    <row r="264" spans="1:128" s="153" customFormat="1">
      <c r="A264" s="164"/>
      <c r="B264" s="165"/>
      <c r="C264" s="165"/>
      <c r="D264" s="149" t="str">
        <f t="shared" si="91"/>
        <v/>
      </c>
      <c r="E264" s="166"/>
      <c r="F264" s="167"/>
      <c r="G264" s="334" t="str">
        <f t="shared" si="92"/>
        <v/>
      </c>
      <c r="H264" s="150" t="str">
        <f>IFERROR(VLOOKUP(F264,'Mahlzeit-Übernachtung'!C:AA,5,FALSE),"")</f>
        <v/>
      </c>
      <c r="I264" s="150" t="str">
        <f t="shared" si="93"/>
        <v/>
      </c>
      <c r="J264" s="221" t="str">
        <f>IFERROR(I264*Intern!H$2,"")</f>
        <v/>
      </c>
      <c r="K264" s="167"/>
      <c r="L264" s="331" t="str">
        <f t="shared" si="94"/>
        <v/>
      </c>
      <c r="M264" s="150" t="str">
        <f>IFERROR(VLOOKUP(K264,'Mahlzeit-Übernachtung'!C:AA,5,FALSE),"")</f>
        <v/>
      </c>
      <c r="N264" s="151" t="str">
        <f t="shared" si="95"/>
        <v/>
      </c>
      <c r="O264" s="221" t="str">
        <f>IFERROR(N264*Intern!H$2,"")</f>
        <v/>
      </c>
      <c r="P264" s="168"/>
      <c r="Q264" s="169"/>
      <c r="R264" s="169"/>
      <c r="S264" s="169"/>
      <c r="T264" s="151" t="str">
        <f t="shared" si="99"/>
        <v>---</v>
      </c>
      <c r="U264" s="331" t="e">
        <f>VLOOKUP(TEXT(T264,"@"),'Mahlzeit-Übernachtung'!A$30:G$111,7,FALSE)</f>
        <v>#N/A</v>
      </c>
      <c r="V264" s="151" t="str">
        <f t="shared" si="96"/>
        <v/>
      </c>
      <c r="W264" s="220" t="str">
        <f>IFERROR(V264*Intern!H$2,"")</f>
        <v/>
      </c>
      <c r="X264" s="167"/>
      <c r="Y264" s="170"/>
      <c r="Z264" s="164"/>
      <c r="AA264" s="151" t="str">
        <f>IFERROR(VLOOKUP(X264,Mobilität!A:I,7,FALSE),"")</f>
        <v/>
      </c>
      <c r="AB264" s="151" t="str">
        <f t="shared" si="97"/>
        <v/>
      </c>
      <c r="AC264" s="220" t="str">
        <f>IFERROR(AB264*Intern!H$2,"")</f>
        <v/>
      </c>
      <c r="AD264" s="167"/>
      <c r="AE264" s="170"/>
      <c r="AF264" s="164"/>
      <c r="AG264" s="151" t="str">
        <f>IFERROR(VLOOKUP(AD264,Mobilität!A:I,7,FALSE),"")</f>
        <v/>
      </c>
      <c r="AH264" s="151" t="str">
        <f t="shared" si="100"/>
        <v/>
      </c>
      <c r="AI264" s="220" t="str">
        <f>IFERROR(AH264*Intern!H$2,"")</f>
        <v/>
      </c>
      <c r="AJ264" s="171"/>
      <c r="AK264" s="219">
        <f t="shared" si="101"/>
        <v>0</v>
      </c>
      <c r="AL264" s="206"/>
      <c r="AM264" s="151" t="str">
        <f>IFERROR(VLOOKUP(AJ264,Mobilität!A:I,7,FALSE),"")</f>
        <v/>
      </c>
      <c r="AN264" s="151" t="str">
        <f t="shared" si="102"/>
        <v/>
      </c>
      <c r="AO264" s="154" t="str">
        <f>IFERROR(AN264*Intern!H$2,"")</f>
        <v/>
      </c>
      <c r="AP264" s="171"/>
      <c r="AQ264" s="151">
        <f t="shared" si="103"/>
        <v>0</v>
      </c>
      <c r="AR264" s="209"/>
      <c r="AS264" s="151" t="str">
        <f>IFERROR(VLOOKUP(AP264,Mobilität!A:I,7,FALSE),"")</f>
        <v/>
      </c>
      <c r="AT264" s="151" t="str">
        <f t="shared" si="98"/>
        <v/>
      </c>
      <c r="AU264" s="154" t="str">
        <f>IFERROR(AT264*Intern!H$2,"")</f>
        <v/>
      </c>
      <c r="AV264" s="171"/>
      <c r="AW264" s="151">
        <f t="shared" si="104"/>
        <v>0</v>
      </c>
      <c r="AX264" s="206"/>
      <c r="AY264" s="151" t="str">
        <f>IFERROR(VLOOKUP(AV264,Mobilität!A:O,7,FALSE),"")</f>
        <v/>
      </c>
      <c r="AZ264" s="151" t="str">
        <f t="shared" si="105"/>
        <v/>
      </c>
      <c r="BA264" s="220" t="str">
        <f>IFERROR(AZ264*Intern!H$2,"")</f>
        <v/>
      </c>
      <c r="BB264" s="338"/>
      <c r="BC264" s="339"/>
      <c r="BD264" s="340"/>
      <c r="BE264" s="222">
        <f t="shared" si="106"/>
        <v>0</v>
      </c>
      <c r="BF264" s="223">
        <f>IFERROR(BE264*Intern!H$2,"")</f>
        <v>0</v>
      </c>
      <c r="BG264" s="210">
        <f t="shared" si="107"/>
        <v>0</v>
      </c>
      <c r="BH264" s="226">
        <f t="shared" si="108"/>
        <v>0</v>
      </c>
      <c r="BI264" s="363"/>
      <c r="BJ264" s="210" t="e">
        <f t="shared" si="109"/>
        <v>#DIV/0!</v>
      </c>
      <c r="BK264" s="227" t="e">
        <f t="shared" si="110"/>
        <v>#DIV/0!</v>
      </c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</row>
    <row r="265" spans="1:128" s="153" customFormat="1">
      <c r="A265" s="164"/>
      <c r="B265" s="165"/>
      <c r="C265" s="165"/>
      <c r="D265" s="149" t="str">
        <f t="shared" ref="D265:D328" si="111">IF(B265="","",C265-B265+1)</f>
        <v/>
      </c>
      <c r="E265" s="166"/>
      <c r="F265" s="167"/>
      <c r="G265" s="334" t="str">
        <f t="shared" ref="G265:G328" si="112">IFERROR(IF(B265="","",C265-B265)*E265,"")</f>
        <v/>
      </c>
      <c r="H265" s="150" t="str">
        <f>IFERROR(VLOOKUP(F265,'Mahlzeit-Übernachtung'!C:AA,5,FALSE),"")</f>
        <v/>
      </c>
      <c r="I265" s="150" t="str">
        <f t="shared" ref="I265:I328" si="113">IFERROR(G265*H265,"")</f>
        <v/>
      </c>
      <c r="J265" s="221" t="str">
        <f>IFERROR(I265*Intern!H$2,"")</f>
        <v/>
      </c>
      <c r="K265" s="167"/>
      <c r="L265" s="331" t="str">
        <f t="shared" ref="L265:L328" si="114">IFERROR(G265*2,"")</f>
        <v/>
      </c>
      <c r="M265" s="150" t="str">
        <f>IFERROR(VLOOKUP(K265,'Mahlzeit-Übernachtung'!C:AA,5,FALSE),"")</f>
        <v/>
      </c>
      <c r="N265" s="151" t="str">
        <f t="shared" ref="N265:N328" si="115">IFERROR(L265*M265,"")</f>
        <v/>
      </c>
      <c r="O265" s="221" t="str">
        <f>IFERROR(N265*Intern!H$2,"")</f>
        <v/>
      </c>
      <c r="P265" s="168"/>
      <c r="Q265" s="169"/>
      <c r="R265" s="169"/>
      <c r="S265" s="169"/>
      <c r="T265" s="151" t="str">
        <f t="shared" si="99"/>
        <v>---</v>
      </c>
      <c r="U265" s="331" t="e">
        <f>VLOOKUP(TEXT(T265,"@"),'Mahlzeit-Übernachtung'!A$30:G$111,7,FALSE)</f>
        <v>#N/A</v>
      </c>
      <c r="V265" s="151" t="str">
        <f t="shared" ref="V265:V328" si="116">IFERROR(U265*L265,"")</f>
        <v/>
      </c>
      <c r="W265" s="220" t="str">
        <f>IFERROR(V265*Intern!H$2,"")</f>
        <v/>
      </c>
      <c r="X265" s="167"/>
      <c r="Y265" s="170"/>
      <c r="Z265" s="164"/>
      <c r="AA265" s="151" t="str">
        <f>IFERROR(VLOOKUP(X265,Mobilität!A:I,7,FALSE),"")</f>
        <v/>
      </c>
      <c r="AB265" s="151" t="str">
        <f t="shared" ref="AB265:AB328" si="117">IFERROR(AA265*Z265*Y265/1000,"")</f>
        <v/>
      </c>
      <c r="AC265" s="220" t="str">
        <f>IFERROR(AB265*Intern!H$2,"")</f>
        <v/>
      </c>
      <c r="AD265" s="167"/>
      <c r="AE265" s="170"/>
      <c r="AF265" s="164"/>
      <c r="AG265" s="151" t="str">
        <f>IFERROR(VLOOKUP(AD265,Mobilität!A:I,7,FALSE),"")</f>
        <v/>
      </c>
      <c r="AH265" s="151" t="str">
        <f t="shared" si="100"/>
        <v/>
      </c>
      <c r="AI265" s="220" t="str">
        <f>IFERROR(AH265*Intern!H$2,"")</f>
        <v/>
      </c>
      <c r="AJ265" s="171"/>
      <c r="AK265" s="219">
        <f t="shared" si="101"/>
        <v>0</v>
      </c>
      <c r="AL265" s="206"/>
      <c r="AM265" s="151" t="str">
        <f>IFERROR(VLOOKUP(AJ265,Mobilität!A:I,7,FALSE),"")</f>
        <v/>
      </c>
      <c r="AN265" s="151" t="str">
        <f t="shared" si="102"/>
        <v/>
      </c>
      <c r="AO265" s="154" t="str">
        <f>IFERROR(AN265*Intern!H$2,"")</f>
        <v/>
      </c>
      <c r="AP265" s="171"/>
      <c r="AQ265" s="151">
        <f t="shared" si="103"/>
        <v>0</v>
      </c>
      <c r="AR265" s="209"/>
      <c r="AS265" s="151" t="str">
        <f>IFERROR(VLOOKUP(AP265,Mobilität!A:I,7,FALSE),"")</f>
        <v/>
      </c>
      <c r="AT265" s="151" t="str">
        <f t="shared" ref="AT265:AT328" si="118">IFERROR(AQ265*AR265*AS265/1000,"")</f>
        <v/>
      </c>
      <c r="AU265" s="154" t="str">
        <f>IFERROR(AT265*Intern!H$2,"")</f>
        <v/>
      </c>
      <c r="AV265" s="171"/>
      <c r="AW265" s="151">
        <f t="shared" si="104"/>
        <v>0</v>
      </c>
      <c r="AX265" s="206"/>
      <c r="AY265" s="151" t="str">
        <f>IFERROR(VLOOKUP(AV265,Mobilität!A:O,7,FALSE),"")</f>
        <v/>
      </c>
      <c r="AZ265" s="151" t="str">
        <f t="shared" si="105"/>
        <v/>
      </c>
      <c r="BA265" s="220" t="str">
        <f>IFERROR(AZ265*Intern!H$2,"")</f>
        <v/>
      </c>
      <c r="BB265" s="338"/>
      <c r="BC265" s="339"/>
      <c r="BD265" s="340"/>
      <c r="BE265" s="222">
        <f t="shared" si="106"/>
        <v>0</v>
      </c>
      <c r="BF265" s="223">
        <f>IFERROR(BE265*Intern!H$2,"")</f>
        <v>0</v>
      </c>
      <c r="BG265" s="210">
        <f t="shared" si="107"/>
        <v>0</v>
      </c>
      <c r="BH265" s="226">
        <f t="shared" si="108"/>
        <v>0</v>
      </c>
      <c r="BI265" s="363"/>
      <c r="BJ265" s="210" t="e">
        <f t="shared" si="109"/>
        <v>#DIV/0!</v>
      </c>
      <c r="BK265" s="227" t="e">
        <f t="shared" si="110"/>
        <v>#DIV/0!</v>
      </c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</row>
    <row r="266" spans="1:128" s="153" customFormat="1">
      <c r="A266" s="164"/>
      <c r="B266" s="165"/>
      <c r="C266" s="165"/>
      <c r="D266" s="149" t="str">
        <f t="shared" si="111"/>
        <v/>
      </c>
      <c r="E266" s="166"/>
      <c r="F266" s="167"/>
      <c r="G266" s="334" t="str">
        <f t="shared" si="112"/>
        <v/>
      </c>
      <c r="H266" s="150" t="str">
        <f>IFERROR(VLOOKUP(F266,'Mahlzeit-Übernachtung'!C:AA,5,FALSE),"")</f>
        <v/>
      </c>
      <c r="I266" s="150" t="str">
        <f t="shared" si="113"/>
        <v/>
      </c>
      <c r="J266" s="221" t="str">
        <f>IFERROR(I266*Intern!H$2,"")</f>
        <v/>
      </c>
      <c r="K266" s="167"/>
      <c r="L266" s="331" t="str">
        <f t="shared" si="114"/>
        <v/>
      </c>
      <c r="M266" s="150" t="str">
        <f>IFERROR(VLOOKUP(K266,'Mahlzeit-Übernachtung'!C:AA,5,FALSE),"")</f>
        <v/>
      </c>
      <c r="N266" s="151" t="str">
        <f t="shared" si="115"/>
        <v/>
      </c>
      <c r="O266" s="221" t="str">
        <f>IFERROR(N266*Intern!H$2,"")</f>
        <v/>
      </c>
      <c r="P266" s="168"/>
      <c r="Q266" s="169"/>
      <c r="R266" s="169"/>
      <c r="S266" s="169"/>
      <c r="T266" s="151" t="str">
        <f t="shared" ref="T266:T329" si="119">CONCATENATE(P266,"-",Q266,"-",R266,"-",S266)</f>
        <v>---</v>
      </c>
      <c r="U266" s="331" t="e">
        <f>VLOOKUP(TEXT(T266,"@"),'Mahlzeit-Übernachtung'!A$30:G$111,7,FALSE)</f>
        <v>#N/A</v>
      </c>
      <c r="V266" s="151" t="str">
        <f t="shared" si="116"/>
        <v/>
      </c>
      <c r="W266" s="220" t="str">
        <f>IFERROR(V266*Intern!H$2,"")</f>
        <v/>
      </c>
      <c r="X266" s="167"/>
      <c r="Y266" s="170"/>
      <c r="Z266" s="164"/>
      <c r="AA266" s="151" t="str">
        <f>IFERROR(VLOOKUP(X266,Mobilität!A:I,7,FALSE),"")</f>
        <v/>
      </c>
      <c r="AB266" s="151" t="str">
        <f t="shared" si="117"/>
        <v/>
      </c>
      <c r="AC266" s="220" t="str">
        <f>IFERROR(AB266*Intern!H$2,"")</f>
        <v/>
      </c>
      <c r="AD266" s="167"/>
      <c r="AE266" s="170"/>
      <c r="AF266" s="164"/>
      <c r="AG266" s="151" t="str">
        <f>IFERROR(VLOOKUP(AD266,Mobilität!A:I,7,FALSE),"")</f>
        <v/>
      </c>
      <c r="AH266" s="151" t="str">
        <f t="shared" si="100"/>
        <v/>
      </c>
      <c r="AI266" s="220" t="str">
        <f>IFERROR(AH266*Intern!H$2,"")</f>
        <v/>
      </c>
      <c r="AJ266" s="171"/>
      <c r="AK266" s="219">
        <f t="shared" si="101"/>
        <v>0</v>
      </c>
      <c r="AL266" s="206"/>
      <c r="AM266" s="151" t="str">
        <f>IFERROR(VLOOKUP(AJ266,Mobilität!A:I,7,FALSE),"")</f>
        <v/>
      </c>
      <c r="AN266" s="151" t="str">
        <f t="shared" si="102"/>
        <v/>
      </c>
      <c r="AO266" s="154" t="str">
        <f>IFERROR(AN266*Intern!H$2,"")</f>
        <v/>
      </c>
      <c r="AP266" s="171"/>
      <c r="AQ266" s="151">
        <f t="shared" si="103"/>
        <v>0</v>
      </c>
      <c r="AR266" s="209"/>
      <c r="AS266" s="151" t="str">
        <f>IFERROR(VLOOKUP(AP266,Mobilität!A:I,7,FALSE),"")</f>
        <v/>
      </c>
      <c r="AT266" s="151" t="str">
        <f t="shared" si="118"/>
        <v/>
      </c>
      <c r="AU266" s="154" t="str">
        <f>IFERROR(AT266*Intern!H$2,"")</f>
        <v/>
      </c>
      <c r="AV266" s="171"/>
      <c r="AW266" s="151">
        <f t="shared" si="104"/>
        <v>0</v>
      </c>
      <c r="AX266" s="206"/>
      <c r="AY266" s="151" t="str">
        <f>IFERROR(VLOOKUP(AV266,Mobilität!A:O,7,FALSE),"")</f>
        <v/>
      </c>
      <c r="AZ266" s="151" t="str">
        <f t="shared" si="105"/>
        <v/>
      </c>
      <c r="BA266" s="220" t="str">
        <f>IFERROR(AZ266*Intern!H$2,"")</f>
        <v/>
      </c>
      <c r="BB266" s="338"/>
      <c r="BC266" s="339"/>
      <c r="BD266" s="340"/>
      <c r="BE266" s="222">
        <f t="shared" si="106"/>
        <v>0</v>
      </c>
      <c r="BF266" s="223">
        <f>IFERROR(BE266*Intern!H$2,"")</f>
        <v>0</v>
      </c>
      <c r="BG266" s="210">
        <f t="shared" si="107"/>
        <v>0</v>
      </c>
      <c r="BH266" s="226">
        <f t="shared" si="108"/>
        <v>0</v>
      </c>
      <c r="BI266" s="363"/>
      <c r="BJ266" s="210" t="e">
        <f t="shared" si="109"/>
        <v>#DIV/0!</v>
      </c>
      <c r="BK266" s="227" t="e">
        <f t="shared" si="110"/>
        <v>#DIV/0!</v>
      </c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</row>
    <row r="267" spans="1:128" s="153" customFormat="1">
      <c r="A267" s="164"/>
      <c r="B267" s="165"/>
      <c r="C267" s="165"/>
      <c r="D267" s="149" t="str">
        <f t="shared" si="111"/>
        <v/>
      </c>
      <c r="E267" s="166"/>
      <c r="F267" s="167"/>
      <c r="G267" s="334" t="str">
        <f t="shared" si="112"/>
        <v/>
      </c>
      <c r="H267" s="150" t="str">
        <f>IFERROR(VLOOKUP(F267,'Mahlzeit-Übernachtung'!C:AA,5,FALSE),"")</f>
        <v/>
      </c>
      <c r="I267" s="150" t="str">
        <f t="shared" si="113"/>
        <v/>
      </c>
      <c r="J267" s="221" t="str">
        <f>IFERROR(I267*Intern!H$2,"")</f>
        <v/>
      </c>
      <c r="K267" s="167"/>
      <c r="L267" s="331" t="str">
        <f t="shared" si="114"/>
        <v/>
      </c>
      <c r="M267" s="150" t="str">
        <f>IFERROR(VLOOKUP(K267,'Mahlzeit-Übernachtung'!C:AA,5,FALSE),"")</f>
        <v/>
      </c>
      <c r="N267" s="151" t="str">
        <f t="shared" si="115"/>
        <v/>
      </c>
      <c r="O267" s="221" t="str">
        <f>IFERROR(N267*Intern!H$2,"")</f>
        <v/>
      </c>
      <c r="P267" s="168"/>
      <c r="Q267" s="169"/>
      <c r="R267" s="169"/>
      <c r="S267" s="169"/>
      <c r="T267" s="151" t="str">
        <f t="shared" si="119"/>
        <v>---</v>
      </c>
      <c r="U267" s="331" t="e">
        <f>VLOOKUP(TEXT(T267,"@"),'Mahlzeit-Übernachtung'!A$30:G$111,7,FALSE)</f>
        <v>#N/A</v>
      </c>
      <c r="V267" s="151" t="str">
        <f t="shared" si="116"/>
        <v/>
      </c>
      <c r="W267" s="220" t="str">
        <f>IFERROR(V267*Intern!H$2,"")</f>
        <v/>
      </c>
      <c r="X267" s="167"/>
      <c r="Y267" s="170"/>
      <c r="Z267" s="164"/>
      <c r="AA267" s="151" t="str">
        <f>IFERROR(VLOOKUP(X267,Mobilität!A:I,7,FALSE),"")</f>
        <v/>
      </c>
      <c r="AB267" s="151" t="str">
        <f t="shared" si="117"/>
        <v/>
      </c>
      <c r="AC267" s="220" t="str">
        <f>IFERROR(AB267*Intern!H$2,"")</f>
        <v/>
      </c>
      <c r="AD267" s="167"/>
      <c r="AE267" s="170"/>
      <c r="AF267" s="164"/>
      <c r="AG267" s="151" t="str">
        <f>IFERROR(VLOOKUP(AD267,Mobilität!A:I,7,FALSE),"")</f>
        <v/>
      </c>
      <c r="AH267" s="151" t="str">
        <f t="shared" si="100"/>
        <v/>
      </c>
      <c r="AI267" s="220" t="str">
        <f>IFERROR(AH267*Intern!H$2,"")</f>
        <v/>
      </c>
      <c r="AJ267" s="171"/>
      <c r="AK267" s="219">
        <f t="shared" si="101"/>
        <v>0</v>
      </c>
      <c r="AL267" s="206"/>
      <c r="AM267" s="151" t="str">
        <f>IFERROR(VLOOKUP(AJ267,Mobilität!A:I,7,FALSE),"")</f>
        <v/>
      </c>
      <c r="AN267" s="151" t="str">
        <f t="shared" si="102"/>
        <v/>
      </c>
      <c r="AO267" s="154" t="str">
        <f>IFERROR(AN267*Intern!H$2,"")</f>
        <v/>
      </c>
      <c r="AP267" s="171"/>
      <c r="AQ267" s="151">
        <f t="shared" si="103"/>
        <v>0</v>
      </c>
      <c r="AR267" s="209"/>
      <c r="AS267" s="151" t="str">
        <f>IFERROR(VLOOKUP(AP267,Mobilität!A:I,7,FALSE),"")</f>
        <v/>
      </c>
      <c r="AT267" s="151" t="str">
        <f t="shared" si="118"/>
        <v/>
      </c>
      <c r="AU267" s="154" t="str">
        <f>IFERROR(AT267*Intern!H$2,"")</f>
        <v/>
      </c>
      <c r="AV267" s="171"/>
      <c r="AW267" s="151">
        <f t="shared" si="104"/>
        <v>0</v>
      </c>
      <c r="AX267" s="206"/>
      <c r="AY267" s="151" t="str">
        <f>IFERROR(VLOOKUP(AV267,Mobilität!A:O,7,FALSE),"")</f>
        <v/>
      </c>
      <c r="AZ267" s="151" t="str">
        <f t="shared" si="105"/>
        <v/>
      </c>
      <c r="BA267" s="220" t="str">
        <f>IFERROR(AZ267*Intern!H$2,"")</f>
        <v/>
      </c>
      <c r="BB267" s="338"/>
      <c r="BC267" s="339"/>
      <c r="BD267" s="340"/>
      <c r="BE267" s="222">
        <f t="shared" si="106"/>
        <v>0</v>
      </c>
      <c r="BF267" s="223">
        <f>IFERROR(BE267*Intern!H$2,"")</f>
        <v>0</v>
      </c>
      <c r="BG267" s="210">
        <f t="shared" si="107"/>
        <v>0</v>
      </c>
      <c r="BH267" s="226">
        <f t="shared" si="108"/>
        <v>0</v>
      </c>
      <c r="BI267" s="363"/>
      <c r="BJ267" s="210" t="e">
        <f t="shared" si="109"/>
        <v>#DIV/0!</v>
      </c>
      <c r="BK267" s="227" t="e">
        <f t="shared" si="110"/>
        <v>#DIV/0!</v>
      </c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</row>
    <row r="268" spans="1:128" s="153" customFormat="1">
      <c r="A268" s="164"/>
      <c r="B268" s="165"/>
      <c r="C268" s="165"/>
      <c r="D268" s="149" t="str">
        <f t="shared" si="111"/>
        <v/>
      </c>
      <c r="E268" s="166"/>
      <c r="F268" s="167"/>
      <c r="G268" s="334" t="str">
        <f t="shared" si="112"/>
        <v/>
      </c>
      <c r="H268" s="150" t="str">
        <f>IFERROR(VLOOKUP(F268,'Mahlzeit-Übernachtung'!C:AA,5,FALSE),"")</f>
        <v/>
      </c>
      <c r="I268" s="150" t="str">
        <f t="shared" si="113"/>
        <v/>
      </c>
      <c r="J268" s="221" t="str">
        <f>IFERROR(I268*Intern!H$2,"")</f>
        <v/>
      </c>
      <c r="K268" s="167"/>
      <c r="L268" s="331" t="str">
        <f t="shared" si="114"/>
        <v/>
      </c>
      <c r="M268" s="150" t="str">
        <f>IFERROR(VLOOKUP(K268,'Mahlzeit-Übernachtung'!C:AA,5,FALSE),"")</f>
        <v/>
      </c>
      <c r="N268" s="151" t="str">
        <f t="shared" si="115"/>
        <v/>
      </c>
      <c r="O268" s="221" t="str">
        <f>IFERROR(N268*Intern!H$2,"")</f>
        <v/>
      </c>
      <c r="P268" s="168"/>
      <c r="Q268" s="169"/>
      <c r="R268" s="169"/>
      <c r="S268" s="169"/>
      <c r="T268" s="151" t="str">
        <f t="shared" si="119"/>
        <v>---</v>
      </c>
      <c r="U268" s="331" t="e">
        <f>VLOOKUP(TEXT(T268,"@"),'Mahlzeit-Übernachtung'!A$30:G$111,7,FALSE)</f>
        <v>#N/A</v>
      </c>
      <c r="V268" s="151" t="str">
        <f t="shared" si="116"/>
        <v/>
      </c>
      <c r="W268" s="220" t="str">
        <f>IFERROR(V268*Intern!H$2,"")</f>
        <v/>
      </c>
      <c r="X268" s="167"/>
      <c r="Y268" s="170"/>
      <c r="Z268" s="164"/>
      <c r="AA268" s="151" t="str">
        <f>IFERROR(VLOOKUP(X268,Mobilität!A:I,7,FALSE),"")</f>
        <v/>
      </c>
      <c r="AB268" s="151" t="str">
        <f t="shared" si="117"/>
        <v/>
      </c>
      <c r="AC268" s="220" t="str">
        <f>IFERROR(AB268*Intern!H$2,"")</f>
        <v/>
      </c>
      <c r="AD268" s="167"/>
      <c r="AE268" s="170"/>
      <c r="AF268" s="164"/>
      <c r="AG268" s="151" t="str">
        <f>IFERROR(VLOOKUP(AD268,Mobilität!A:I,7,FALSE),"")</f>
        <v/>
      </c>
      <c r="AH268" s="151" t="str">
        <f t="shared" si="100"/>
        <v/>
      </c>
      <c r="AI268" s="220" t="str">
        <f>IFERROR(AH268*Intern!H$2,"")</f>
        <v/>
      </c>
      <c r="AJ268" s="171"/>
      <c r="AK268" s="219">
        <f t="shared" si="101"/>
        <v>0</v>
      </c>
      <c r="AL268" s="206"/>
      <c r="AM268" s="151" t="str">
        <f>IFERROR(VLOOKUP(AJ268,Mobilität!A:I,7,FALSE),"")</f>
        <v/>
      </c>
      <c r="AN268" s="151" t="str">
        <f t="shared" si="102"/>
        <v/>
      </c>
      <c r="AO268" s="154" t="str">
        <f>IFERROR(AN268*Intern!H$2,"")</f>
        <v/>
      </c>
      <c r="AP268" s="171"/>
      <c r="AQ268" s="151">
        <f t="shared" si="103"/>
        <v>0</v>
      </c>
      <c r="AR268" s="209"/>
      <c r="AS268" s="151" t="str">
        <f>IFERROR(VLOOKUP(AP268,Mobilität!A:I,7,FALSE),"")</f>
        <v/>
      </c>
      <c r="AT268" s="151" t="str">
        <f t="shared" si="118"/>
        <v/>
      </c>
      <c r="AU268" s="154" t="str">
        <f>IFERROR(AT268*Intern!H$2,"")</f>
        <v/>
      </c>
      <c r="AV268" s="171"/>
      <c r="AW268" s="151">
        <f t="shared" si="104"/>
        <v>0</v>
      </c>
      <c r="AX268" s="206"/>
      <c r="AY268" s="151" t="str">
        <f>IFERROR(VLOOKUP(AV268,Mobilität!A:O,7,FALSE),"")</f>
        <v/>
      </c>
      <c r="AZ268" s="151" t="str">
        <f t="shared" si="105"/>
        <v/>
      </c>
      <c r="BA268" s="220" t="str">
        <f>IFERROR(AZ268*Intern!H$2,"")</f>
        <v/>
      </c>
      <c r="BB268" s="338"/>
      <c r="BC268" s="339"/>
      <c r="BD268" s="340"/>
      <c r="BE268" s="222">
        <f t="shared" si="106"/>
        <v>0</v>
      </c>
      <c r="BF268" s="223">
        <f>IFERROR(BE268*Intern!H$2,"")</f>
        <v>0</v>
      </c>
      <c r="BG268" s="210">
        <f t="shared" si="107"/>
        <v>0</v>
      </c>
      <c r="BH268" s="226">
        <f t="shared" si="108"/>
        <v>0</v>
      </c>
      <c r="BI268" s="363"/>
      <c r="BJ268" s="210" t="e">
        <f t="shared" si="109"/>
        <v>#DIV/0!</v>
      </c>
      <c r="BK268" s="227" t="e">
        <f t="shared" si="110"/>
        <v>#DIV/0!</v>
      </c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</row>
    <row r="269" spans="1:128" s="153" customFormat="1">
      <c r="A269" s="164"/>
      <c r="B269" s="165"/>
      <c r="C269" s="165"/>
      <c r="D269" s="149" t="str">
        <f t="shared" si="111"/>
        <v/>
      </c>
      <c r="E269" s="166"/>
      <c r="F269" s="167"/>
      <c r="G269" s="334" t="str">
        <f t="shared" si="112"/>
        <v/>
      </c>
      <c r="H269" s="150" t="str">
        <f>IFERROR(VLOOKUP(F269,'Mahlzeit-Übernachtung'!C:AA,5,FALSE),"")</f>
        <v/>
      </c>
      <c r="I269" s="150" t="str">
        <f t="shared" si="113"/>
        <v/>
      </c>
      <c r="J269" s="221" t="str">
        <f>IFERROR(I269*Intern!H$2,"")</f>
        <v/>
      </c>
      <c r="K269" s="167"/>
      <c r="L269" s="331" t="str">
        <f t="shared" si="114"/>
        <v/>
      </c>
      <c r="M269" s="150" t="str">
        <f>IFERROR(VLOOKUP(K269,'Mahlzeit-Übernachtung'!C:AA,5,FALSE),"")</f>
        <v/>
      </c>
      <c r="N269" s="151" t="str">
        <f t="shared" si="115"/>
        <v/>
      </c>
      <c r="O269" s="221" t="str">
        <f>IFERROR(N269*Intern!H$2,"")</f>
        <v/>
      </c>
      <c r="P269" s="168"/>
      <c r="Q269" s="169"/>
      <c r="R269" s="169"/>
      <c r="S269" s="169"/>
      <c r="T269" s="151" t="str">
        <f t="shared" si="119"/>
        <v>---</v>
      </c>
      <c r="U269" s="331" t="e">
        <f>VLOOKUP(TEXT(T269,"@"),'Mahlzeit-Übernachtung'!A$30:G$111,7,FALSE)</f>
        <v>#N/A</v>
      </c>
      <c r="V269" s="151" t="str">
        <f t="shared" si="116"/>
        <v/>
      </c>
      <c r="W269" s="220" t="str">
        <f>IFERROR(V269*Intern!H$2,"")</f>
        <v/>
      </c>
      <c r="X269" s="167"/>
      <c r="Y269" s="170"/>
      <c r="Z269" s="164"/>
      <c r="AA269" s="151" t="str">
        <f>IFERROR(VLOOKUP(X269,Mobilität!A:I,7,FALSE),"")</f>
        <v/>
      </c>
      <c r="AB269" s="151" t="str">
        <f t="shared" si="117"/>
        <v/>
      </c>
      <c r="AC269" s="220" t="str">
        <f>IFERROR(AB269*Intern!H$2,"")</f>
        <v/>
      </c>
      <c r="AD269" s="167"/>
      <c r="AE269" s="170"/>
      <c r="AF269" s="164"/>
      <c r="AG269" s="151" t="str">
        <f>IFERROR(VLOOKUP(AD269,Mobilität!A:I,7,FALSE),"")</f>
        <v/>
      </c>
      <c r="AH269" s="151" t="str">
        <f t="shared" si="100"/>
        <v/>
      </c>
      <c r="AI269" s="220" t="str">
        <f>IFERROR(AH269*Intern!H$2,"")</f>
        <v/>
      </c>
      <c r="AJ269" s="171"/>
      <c r="AK269" s="219">
        <f t="shared" si="101"/>
        <v>0</v>
      </c>
      <c r="AL269" s="206"/>
      <c r="AM269" s="151" t="str">
        <f>IFERROR(VLOOKUP(AJ269,Mobilität!A:I,7,FALSE),"")</f>
        <v/>
      </c>
      <c r="AN269" s="151" t="str">
        <f t="shared" si="102"/>
        <v/>
      </c>
      <c r="AO269" s="154" t="str">
        <f>IFERROR(AN269*Intern!H$2,"")</f>
        <v/>
      </c>
      <c r="AP269" s="171"/>
      <c r="AQ269" s="151">
        <f t="shared" si="103"/>
        <v>0</v>
      </c>
      <c r="AR269" s="209"/>
      <c r="AS269" s="151" t="str">
        <f>IFERROR(VLOOKUP(AP269,Mobilität!A:I,7,FALSE),"")</f>
        <v/>
      </c>
      <c r="AT269" s="151" t="str">
        <f t="shared" si="118"/>
        <v/>
      </c>
      <c r="AU269" s="154" t="str">
        <f>IFERROR(AT269*Intern!H$2,"")</f>
        <v/>
      </c>
      <c r="AV269" s="171"/>
      <c r="AW269" s="151">
        <f t="shared" si="104"/>
        <v>0</v>
      </c>
      <c r="AX269" s="206"/>
      <c r="AY269" s="151" t="str">
        <f>IFERROR(VLOOKUP(AV269,Mobilität!A:O,7,FALSE),"")</f>
        <v/>
      </c>
      <c r="AZ269" s="151" t="str">
        <f t="shared" si="105"/>
        <v/>
      </c>
      <c r="BA269" s="220" t="str">
        <f>IFERROR(AZ269*Intern!H$2,"")</f>
        <v/>
      </c>
      <c r="BB269" s="338"/>
      <c r="BC269" s="339"/>
      <c r="BD269" s="340"/>
      <c r="BE269" s="222">
        <f t="shared" si="106"/>
        <v>0</v>
      </c>
      <c r="BF269" s="223">
        <f>IFERROR(BE269*Intern!H$2,"")</f>
        <v>0</v>
      </c>
      <c r="BG269" s="210">
        <f t="shared" si="107"/>
        <v>0</v>
      </c>
      <c r="BH269" s="226">
        <f t="shared" si="108"/>
        <v>0</v>
      </c>
      <c r="BI269" s="363"/>
      <c r="BJ269" s="210" t="e">
        <f t="shared" si="109"/>
        <v>#DIV/0!</v>
      </c>
      <c r="BK269" s="227" t="e">
        <f t="shared" si="110"/>
        <v>#DIV/0!</v>
      </c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</row>
    <row r="270" spans="1:128" s="153" customFormat="1">
      <c r="A270" s="164"/>
      <c r="B270" s="165"/>
      <c r="C270" s="165"/>
      <c r="D270" s="149" t="str">
        <f t="shared" si="111"/>
        <v/>
      </c>
      <c r="E270" s="166"/>
      <c r="F270" s="167"/>
      <c r="G270" s="334" t="str">
        <f t="shared" si="112"/>
        <v/>
      </c>
      <c r="H270" s="150" t="str">
        <f>IFERROR(VLOOKUP(F270,'Mahlzeit-Übernachtung'!C:AA,5,FALSE),"")</f>
        <v/>
      </c>
      <c r="I270" s="150" t="str">
        <f t="shared" si="113"/>
        <v/>
      </c>
      <c r="J270" s="221" t="str">
        <f>IFERROR(I270*Intern!H$2,"")</f>
        <v/>
      </c>
      <c r="K270" s="167"/>
      <c r="L270" s="331" t="str">
        <f t="shared" si="114"/>
        <v/>
      </c>
      <c r="M270" s="150" t="str">
        <f>IFERROR(VLOOKUP(K270,'Mahlzeit-Übernachtung'!C:AA,5,FALSE),"")</f>
        <v/>
      </c>
      <c r="N270" s="151" t="str">
        <f t="shared" si="115"/>
        <v/>
      </c>
      <c r="O270" s="221" t="str">
        <f>IFERROR(N270*Intern!H$2,"")</f>
        <v/>
      </c>
      <c r="P270" s="168"/>
      <c r="Q270" s="169"/>
      <c r="R270" s="169"/>
      <c r="S270" s="169"/>
      <c r="T270" s="151" t="str">
        <f t="shared" si="119"/>
        <v>---</v>
      </c>
      <c r="U270" s="331" t="e">
        <f>VLOOKUP(TEXT(T270,"@"),'Mahlzeit-Übernachtung'!A$30:G$111,7,FALSE)</f>
        <v>#N/A</v>
      </c>
      <c r="V270" s="151" t="str">
        <f t="shared" si="116"/>
        <v/>
      </c>
      <c r="W270" s="220" t="str">
        <f>IFERROR(V270*Intern!H$2,"")</f>
        <v/>
      </c>
      <c r="X270" s="167"/>
      <c r="Y270" s="170"/>
      <c r="Z270" s="164"/>
      <c r="AA270" s="151" t="str">
        <f>IFERROR(VLOOKUP(X270,Mobilität!A:I,7,FALSE),"")</f>
        <v/>
      </c>
      <c r="AB270" s="151" t="str">
        <f t="shared" si="117"/>
        <v/>
      </c>
      <c r="AC270" s="220" t="str">
        <f>IFERROR(AB270*Intern!H$2,"")</f>
        <v/>
      </c>
      <c r="AD270" s="167"/>
      <c r="AE270" s="170"/>
      <c r="AF270" s="164"/>
      <c r="AG270" s="151" t="str">
        <f>IFERROR(VLOOKUP(AD270,Mobilität!A:I,7,FALSE),"")</f>
        <v/>
      </c>
      <c r="AH270" s="151" t="str">
        <f t="shared" si="100"/>
        <v/>
      </c>
      <c r="AI270" s="220" t="str">
        <f>IFERROR(AH270*Intern!H$2,"")</f>
        <v/>
      </c>
      <c r="AJ270" s="171"/>
      <c r="AK270" s="219">
        <f t="shared" si="101"/>
        <v>0</v>
      </c>
      <c r="AL270" s="206"/>
      <c r="AM270" s="151" t="str">
        <f>IFERROR(VLOOKUP(AJ270,Mobilität!A:I,7,FALSE),"")</f>
        <v/>
      </c>
      <c r="AN270" s="151" t="str">
        <f t="shared" si="102"/>
        <v/>
      </c>
      <c r="AO270" s="154" t="str">
        <f>IFERROR(AN270*Intern!H$2,"")</f>
        <v/>
      </c>
      <c r="AP270" s="171"/>
      <c r="AQ270" s="151">
        <f t="shared" si="103"/>
        <v>0</v>
      </c>
      <c r="AR270" s="209"/>
      <c r="AS270" s="151" t="str">
        <f>IFERROR(VLOOKUP(AP270,Mobilität!A:I,7,FALSE),"")</f>
        <v/>
      </c>
      <c r="AT270" s="151" t="str">
        <f t="shared" si="118"/>
        <v/>
      </c>
      <c r="AU270" s="154" t="str">
        <f>IFERROR(AT270*Intern!H$2,"")</f>
        <v/>
      </c>
      <c r="AV270" s="171"/>
      <c r="AW270" s="151">
        <f t="shared" si="104"/>
        <v>0</v>
      </c>
      <c r="AX270" s="206"/>
      <c r="AY270" s="151" t="str">
        <f>IFERROR(VLOOKUP(AV270,Mobilität!A:O,7,FALSE),"")</f>
        <v/>
      </c>
      <c r="AZ270" s="151" t="str">
        <f t="shared" si="105"/>
        <v/>
      </c>
      <c r="BA270" s="220" t="str">
        <f>IFERROR(AZ270*Intern!H$2,"")</f>
        <v/>
      </c>
      <c r="BB270" s="338"/>
      <c r="BC270" s="339"/>
      <c r="BD270" s="340"/>
      <c r="BE270" s="222">
        <f t="shared" si="106"/>
        <v>0</v>
      </c>
      <c r="BF270" s="223">
        <f>IFERROR(BE270*Intern!H$2,"")</f>
        <v>0</v>
      </c>
      <c r="BG270" s="210">
        <f t="shared" si="107"/>
        <v>0</v>
      </c>
      <c r="BH270" s="226">
        <f t="shared" si="108"/>
        <v>0</v>
      </c>
      <c r="BI270" s="363"/>
      <c r="BJ270" s="210" t="e">
        <f t="shared" si="109"/>
        <v>#DIV/0!</v>
      </c>
      <c r="BK270" s="227" t="e">
        <f t="shared" si="110"/>
        <v>#DIV/0!</v>
      </c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</row>
    <row r="271" spans="1:128" s="153" customFormat="1">
      <c r="A271" s="164"/>
      <c r="B271" s="165"/>
      <c r="C271" s="165"/>
      <c r="D271" s="149" t="str">
        <f t="shared" si="111"/>
        <v/>
      </c>
      <c r="E271" s="166"/>
      <c r="F271" s="167"/>
      <c r="G271" s="334" t="str">
        <f t="shared" si="112"/>
        <v/>
      </c>
      <c r="H271" s="150" t="str">
        <f>IFERROR(VLOOKUP(F271,'Mahlzeit-Übernachtung'!C:AA,5,FALSE),"")</f>
        <v/>
      </c>
      <c r="I271" s="150" t="str">
        <f t="shared" si="113"/>
        <v/>
      </c>
      <c r="J271" s="221" t="str">
        <f>IFERROR(I271*Intern!H$2,"")</f>
        <v/>
      </c>
      <c r="K271" s="167"/>
      <c r="L271" s="331" t="str">
        <f t="shared" si="114"/>
        <v/>
      </c>
      <c r="M271" s="150" t="str">
        <f>IFERROR(VLOOKUP(K271,'Mahlzeit-Übernachtung'!C:AA,5,FALSE),"")</f>
        <v/>
      </c>
      <c r="N271" s="151" t="str">
        <f t="shared" si="115"/>
        <v/>
      </c>
      <c r="O271" s="221" t="str">
        <f>IFERROR(N271*Intern!H$2,"")</f>
        <v/>
      </c>
      <c r="P271" s="168"/>
      <c r="Q271" s="169"/>
      <c r="R271" s="169"/>
      <c r="S271" s="169"/>
      <c r="T271" s="151" t="str">
        <f t="shared" si="119"/>
        <v>---</v>
      </c>
      <c r="U271" s="331" t="e">
        <f>VLOOKUP(TEXT(T271,"@"),'Mahlzeit-Übernachtung'!A$30:G$111,7,FALSE)</f>
        <v>#N/A</v>
      </c>
      <c r="V271" s="151" t="str">
        <f t="shared" si="116"/>
        <v/>
      </c>
      <c r="W271" s="220" t="str">
        <f>IFERROR(V271*Intern!H$2,"")</f>
        <v/>
      </c>
      <c r="X271" s="167"/>
      <c r="Y271" s="170"/>
      <c r="Z271" s="164"/>
      <c r="AA271" s="151" t="str">
        <f>IFERROR(VLOOKUP(X271,Mobilität!A:I,7,FALSE),"")</f>
        <v/>
      </c>
      <c r="AB271" s="151" t="str">
        <f t="shared" si="117"/>
        <v/>
      </c>
      <c r="AC271" s="220" t="str">
        <f>IFERROR(AB271*Intern!H$2,"")</f>
        <v/>
      </c>
      <c r="AD271" s="167"/>
      <c r="AE271" s="170"/>
      <c r="AF271" s="164"/>
      <c r="AG271" s="151" t="str">
        <f>IFERROR(VLOOKUP(AD271,Mobilität!A:I,7,FALSE),"")</f>
        <v/>
      </c>
      <c r="AH271" s="151" t="str">
        <f t="shared" si="100"/>
        <v/>
      </c>
      <c r="AI271" s="220" t="str">
        <f>IFERROR(AH271*Intern!H$2,"")</f>
        <v/>
      </c>
      <c r="AJ271" s="171"/>
      <c r="AK271" s="219">
        <f t="shared" si="101"/>
        <v>0</v>
      </c>
      <c r="AL271" s="206"/>
      <c r="AM271" s="151" t="str">
        <f>IFERROR(VLOOKUP(AJ271,Mobilität!A:I,7,FALSE),"")</f>
        <v/>
      </c>
      <c r="AN271" s="151" t="str">
        <f t="shared" si="102"/>
        <v/>
      </c>
      <c r="AO271" s="154" t="str">
        <f>IFERROR(AN271*Intern!H$2,"")</f>
        <v/>
      </c>
      <c r="AP271" s="171"/>
      <c r="AQ271" s="151">
        <f t="shared" si="103"/>
        <v>0</v>
      </c>
      <c r="AR271" s="209"/>
      <c r="AS271" s="151" t="str">
        <f>IFERROR(VLOOKUP(AP271,Mobilität!A:I,7,FALSE),"")</f>
        <v/>
      </c>
      <c r="AT271" s="151" t="str">
        <f t="shared" si="118"/>
        <v/>
      </c>
      <c r="AU271" s="154" t="str">
        <f>IFERROR(AT271*Intern!H$2,"")</f>
        <v/>
      </c>
      <c r="AV271" s="171"/>
      <c r="AW271" s="151">
        <f t="shared" si="104"/>
        <v>0</v>
      </c>
      <c r="AX271" s="206"/>
      <c r="AY271" s="151" t="str">
        <f>IFERROR(VLOOKUP(AV271,Mobilität!A:O,7,FALSE),"")</f>
        <v/>
      </c>
      <c r="AZ271" s="151" t="str">
        <f t="shared" si="105"/>
        <v/>
      </c>
      <c r="BA271" s="220" t="str">
        <f>IFERROR(AZ271*Intern!H$2,"")</f>
        <v/>
      </c>
      <c r="BB271" s="338"/>
      <c r="BC271" s="339"/>
      <c r="BD271" s="340"/>
      <c r="BE271" s="222">
        <f t="shared" si="106"/>
        <v>0</v>
      </c>
      <c r="BF271" s="223">
        <f>IFERROR(BE271*Intern!H$2,"")</f>
        <v>0</v>
      </c>
      <c r="BG271" s="210">
        <f t="shared" si="107"/>
        <v>0</v>
      </c>
      <c r="BH271" s="226">
        <f t="shared" si="108"/>
        <v>0</v>
      </c>
      <c r="BI271" s="363"/>
      <c r="BJ271" s="210" t="e">
        <f t="shared" si="109"/>
        <v>#DIV/0!</v>
      </c>
      <c r="BK271" s="227" t="e">
        <f t="shared" si="110"/>
        <v>#DIV/0!</v>
      </c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</row>
    <row r="272" spans="1:128" s="153" customFormat="1">
      <c r="A272" s="164"/>
      <c r="B272" s="165"/>
      <c r="C272" s="165"/>
      <c r="D272" s="149" t="str">
        <f t="shared" si="111"/>
        <v/>
      </c>
      <c r="E272" s="166"/>
      <c r="F272" s="167"/>
      <c r="G272" s="334" t="str">
        <f t="shared" si="112"/>
        <v/>
      </c>
      <c r="H272" s="150" t="str">
        <f>IFERROR(VLOOKUP(F272,'Mahlzeit-Übernachtung'!C:AA,5,FALSE),"")</f>
        <v/>
      </c>
      <c r="I272" s="150" t="str">
        <f t="shared" si="113"/>
        <v/>
      </c>
      <c r="J272" s="221" t="str">
        <f>IFERROR(I272*Intern!H$2,"")</f>
        <v/>
      </c>
      <c r="K272" s="167"/>
      <c r="L272" s="331" t="str">
        <f t="shared" si="114"/>
        <v/>
      </c>
      <c r="M272" s="150" t="str">
        <f>IFERROR(VLOOKUP(K272,'Mahlzeit-Übernachtung'!C:AA,5,FALSE),"")</f>
        <v/>
      </c>
      <c r="N272" s="151" t="str">
        <f t="shared" si="115"/>
        <v/>
      </c>
      <c r="O272" s="221" t="str">
        <f>IFERROR(N272*Intern!H$2,"")</f>
        <v/>
      </c>
      <c r="P272" s="168"/>
      <c r="Q272" s="169"/>
      <c r="R272" s="169"/>
      <c r="S272" s="169"/>
      <c r="T272" s="151" t="str">
        <f t="shared" si="119"/>
        <v>---</v>
      </c>
      <c r="U272" s="331" t="e">
        <f>VLOOKUP(TEXT(T272,"@"),'Mahlzeit-Übernachtung'!A$30:G$111,7,FALSE)</f>
        <v>#N/A</v>
      </c>
      <c r="V272" s="151" t="str">
        <f t="shared" si="116"/>
        <v/>
      </c>
      <c r="W272" s="220" t="str">
        <f>IFERROR(V272*Intern!H$2,"")</f>
        <v/>
      </c>
      <c r="X272" s="167"/>
      <c r="Y272" s="170"/>
      <c r="Z272" s="164"/>
      <c r="AA272" s="151" t="str">
        <f>IFERROR(VLOOKUP(X272,Mobilität!A:I,7,FALSE),"")</f>
        <v/>
      </c>
      <c r="AB272" s="151" t="str">
        <f t="shared" si="117"/>
        <v/>
      </c>
      <c r="AC272" s="220" t="str">
        <f>IFERROR(AB272*Intern!H$2,"")</f>
        <v/>
      </c>
      <c r="AD272" s="167"/>
      <c r="AE272" s="170"/>
      <c r="AF272" s="164"/>
      <c r="AG272" s="151" t="str">
        <f>IFERROR(VLOOKUP(AD272,Mobilität!A:I,7,FALSE),"")</f>
        <v/>
      </c>
      <c r="AH272" s="151" t="str">
        <f t="shared" si="100"/>
        <v/>
      </c>
      <c r="AI272" s="220" t="str">
        <f>IFERROR(AH272*Intern!H$2,"")</f>
        <v/>
      </c>
      <c r="AJ272" s="171"/>
      <c r="AK272" s="219">
        <f t="shared" si="101"/>
        <v>0</v>
      </c>
      <c r="AL272" s="206"/>
      <c r="AM272" s="151" t="str">
        <f>IFERROR(VLOOKUP(AJ272,Mobilität!A:I,7,FALSE),"")</f>
        <v/>
      </c>
      <c r="AN272" s="151" t="str">
        <f t="shared" si="102"/>
        <v/>
      </c>
      <c r="AO272" s="154" t="str">
        <f>IFERROR(AN272*Intern!H$2,"")</f>
        <v/>
      </c>
      <c r="AP272" s="171"/>
      <c r="AQ272" s="151">
        <f t="shared" si="103"/>
        <v>0</v>
      </c>
      <c r="AR272" s="209"/>
      <c r="AS272" s="151" t="str">
        <f>IFERROR(VLOOKUP(AP272,Mobilität!A:I,7,FALSE),"")</f>
        <v/>
      </c>
      <c r="AT272" s="151" t="str">
        <f t="shared" si="118"/>
        <v/>
      </c>
      <c r="AU272" s="154" t="str">
        <f>IFERROR(AT272*Intern!H$2,"")</f>
        <v/>
      </c>
      <c r="AV272" s="171"/>
      <c r="AW272" s="151">
        <f t="shared" si="104"/>
        <v>0</v>
      </c>
      <c r="AX272" s="206"/>
      <c r="AY272" s="151" t="str">
        <f>IFERROR(VLOOKUP(AV272,Mobilität!A:O,7,FALSE),"")</f>
        <v/>
      </c>
      <c r="AZ272" s="151" t="str">
        <f t="shared" si="105"/>
        <v/>
      </c>
      <c r="BA272" s="220" t="str">
        <f>IFERROR(AZ272*Intern!H$2,"")</f>
        <v/>
      </c>
      <c r="BB272" s="338"/>
      <c r="BC272" s="339"/>
      <c r="BD272" s="340"/>
      <c r="BE272" s="222">
        <f t="shared" si="106"/>
        <v>0</v>
      </c>
      <c r="BF272" s="223">
        <f>IFERROR(BE272*Intern!H$2,"")</f>
        <v>0</v>
      </c>
      <c r="BG272" s="210">
        <f t="shared" si="107"/>
        <v>0</v>
      </c>
      <c r="BH272" s="226">
        <f t="shared" si="108"/>
        <v>0</v>
      </c>
      <c r="BI272" s="363"/>
      <c r="BJ272" s="210" t="e">
        <f t="shared" si="109"/>
        <v>#DIV/0!</v>
      </c>
      <c r="BK272" s="227" t="e">
        <f t="shared" si="110"/>
        <v>#DIV/0!</v>
      </c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</row>
    <row r="273" spans="1:128" s="153" customFormat="1">
      <c r="A273" s="164"/>
      <c r="B273" s="165"/>
      <c r="C273" s="165"/>
      <c r="D273" s="149" t="str">
        <f t="shared" si="111"/>
        <v/>
      </c>
      <c r="E273" s="166"/>
      <c r="F273" s="167"/>
      <c r="G273" s="334" t="str">
        <f t="shared" si="112"/>
        <v/>
      </c>
      <c r="H273" s="150" t="str">
        <f>IFERROR(VLOOKUP(F273,'Mahlzeit-Übernachtung'!C:AA,5,FALSE),"")</f>
        <v/>
      </c>
      <c r="I273" s="150" t="str">
        <f t="shared" si="113"/>
        <v/>
      </c>
      <c r="J273" s="221" t="str">
        <f>IFERROR(I273*Intern!H$2,"")</f>
        <v/>
      </c>
      <c r="K273" s="167"/>
      <c r="L273" s="331" t="str">
        <f t="shared" si="114"/>
        <v/>
      </c>
      <c r="M273" s="150" t="str">
        <f>IFERROR(VLOOKUP(K273,'Mahlzeit-Übernachtung'!C:AA,5,FALSE),"")</f>
        <v/>
      </c>
      <c r="N273" s="151" t="str">
        <f t="shared" si="115"/>
        <v/>
      </c>
      <c r="O273" s="221" t="str">
        <f>IFERROR(N273*Intern!H$2,"")</f>
        <v/>
      </c>
      <c r="P273" s="168"/>
      <c r="Q273" s="169"/>
      <c r="R273" s="169"/>
      <c r="S273" s="169"/>
      <c r="T273" s="151" t="str">
        <f t="shared" si="119"/>
        <v>---</v>
      </c>
      <c r="U273" s="331" t="e">
        <f>VLOOKUP(TEXT(T273,"@"),'Mahlzeit-Übernachtung'!A$30:G$111,7,FALSE)</f>
        <v>#N/A</v>
      </c>
      <c r="V273" s="151" t="str">
        <f t="shared" si="116"/>
        <v/>
      </c>
      <c r="W273" s="220" t="str">
        <f>IFERROR(V273*Intern!H$2,"")</f>
        <v/>
      </c>
      <c r="X273" s="167"/>
      <c r="Y273" s="170"/>
      <c r="Z273" s="164"/>
      <c r="AA273" s="151" t="str">
        <f>IFERROR(VLOOKUP(X273,Mobilität!A:I,7,FALSE),"")</f>
        <v/>
      </c>
      <c r="AB273" s="151" t="str">
        <f t="shared" si="117"/>
        <v/>
      </c>
      <c r="AC273" s="220" t="str">
        <f>IFERROR(AB273*Intern!H$2,"")</f>
        <v/>
      </c>
      <c r="AD273" s="167"/>
      <c r="AE273" s="170"/>
      <c r="AF273" s="164"/>
      <c r="AG273" s="151" t="str">
        <f>IFERROR(VLOOKUP(AD273,Mobilität!A:I,7,FALSE),"")</f>
        <v/>
      </c>
      <c r="AH273" s="151" t="str">
        <f t="shared" si="100"/>
        <v/>
      </c>
      <c r="AI273" s="220" t="str">
        <f>IFERROR(AH273*Intern!H$2,"")</f>
        <v/>
      </c>
      <c r="AJ273" s="171"/>
      <c r="AK273" s="219">
        <f t="shared" si="101"/>
        <v>0</v>
      </c>
      <c r="AL273" s="206"/>
      <c r="AM273" s="151" t="str">
        <f>IFERROR(VLOOKUP(AJ273,Mobilität!A:I,7,FALSE),"")</f>
        <v/>
      </c>
      <c r="AN273" s="151" t="str">
        <f t="shared" si="102"/>
        <v/>
      </c>
      <c r="AO273" s="154" t="str">
        <f>IFERROR(AN273*Intern!H$2,"")</f>
        <v/>
      </c>
      <c r="AP273" s="171"/>
      <c r="AQ273" s="151">
        <f t="shared" si="103"/>
        <v>0</v>
      </c>
      <c r="AR273" s="209"/>
      <c r="AS273" s="151" t="str">
        <f>IFERROR(VLOOKUP(AP273,Mobilität!A:I,7,FALSE),"")</f>
        <v/>
      </c>
      <c r="AT273" s="151" t="str">
        <f t="shared" si="118"/>
        <v/>
      </c>
      <c r="AU273" s="154" t="str">
        <f>IFERROR(AT273*Intern!H$2,"")</f>
        <v/>
      </c>
      <c r="AV273" s="171"/>
      <c r="AW273" s="151">
        <f t="shared" si="104"/>
        <v>0</v>
      </c>
      <c r="AX273" s="206"/>
      <c r="AY273" s="151" t="str">
        <f>IFERROR(VLOOKUP(AV273,Mobilität!A:O,7,FALSE),"")</f>
        <v/>
      </c>
      <c r="AZ273" s="151" t="str">
        <f t="shared" si="105"/>
        <v/>
      </c>
      <c r="BA273" s="220" t="str">
        <f>IFERROR(AZ273*Intern!H$2,"")</f>
        <v/>
      </c>
      <c r="BB273" s="338"/>
      <c r="BC273" s="339"/>
      <c r="BD273" s="340"/>
      <c r="BE273" s="222">
        <f t="shared" si="106"/>
        <v>0</v>
      </c>
      <c r="BF273" s="223">
        <f>IFERROR(BE273*Intern!H$2,"")</f>
        <v>0</v>
      </c>
      <c r="BG273" s="210">
        <f t="shared" si="107"/>
        <v>0</v>
      </c>
      <c r="BH273" s="226">
        <f t="shared" si="108"/>
        <v>0</v>
      </c>
      <c r="BI273" s="363"/>
      <c r="BJ273" s="210" t="e">
        <f t="shared" si="109"/>
        <v>#DIV/0!</v>
      </c>
      <c r="BK273" s="227" t="e">
        <f t="shared" si="110"/>
        <v>#DIV/0!</v>
      </c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</row>
    <row r="274" spans="1:128" s="153" customFormat="1">
      <c r="A274" s="164"/>
      <c r="B274" s="165"/>
      <c r="C274" s="165"/>
      <c r="D274" s="149" t="str">
        <f t="shared" si="111"/>
        <v/>
      </c>
      <c r="E274" s="166"/>
      <c r="F274" s="167"/>
      <c r="G274" s="334" t="str">
        <f t="shared" si="112"/>
        <v/>
      </c>
      <c r="H274" s="150" t="str">
        <f>IFERROR(VLOOKUP(F274,'Mahlzeit-Übernachtung'!C:AA,5,FALSE),"")</f>
        <v/>
      </c>
      <c r="I274" s="150" t="str">
        <f t="shared" si="113"/>
        <v/>
      </c>
      <c r="J274" s="221" t="str">
        <f>IFERROR(I274*Intern!H$2,"")</f>
        <v/>
      </c>
      <c r="K274" s="167"/>
      <c r="L274" s="331" t="str">
        <f t="shared" si="114"/>
        <v/>
      </c>
      <c r="M274" s="150" t="str">
        <f>IFERROR(VLOOKUP(K274,'Mahlzeit-Übernachtung'!C:AA,5,FALSE),"")</f>
        <v/>
      </c>
      <c r="N274" s="151" t="str">
        <f t="shared" si="115"/>
        <v/>
      </c>
      <c r="O274" s="221" t="str">
        <f>IFERROR(N274*Intern!H$2,"")</f>
        <v/>
      </c>
      <c r="P274" s="168"/>
      <c r="Q274" s="169"/>
      <c r="R274" s="169"/>
      <c r="S274" s="169"/>
      <c r="T274" s="151" t="str">
        <f t="shared" si="119"/>
        <v>---</v>
      </c>
      <c r="U274" s="331" t="e">
        <f>VLOOKUP(TEXT(T274,"@"),'Mahlzeit-Übernachtung'!A$30:G$111,7,FALSE)</f>
        <v>#N/A</v>
      </c>
      <c r="V274" s="151" t="str">
        <f t="shared" si="116"/>
        <v/>
      </c>
      <c r="W274" s="220" t="str">
        <f>IFERROR(V274*Intern!H$2,"")</f>
        <v/>
      </c>
      <c r="X274" s="167"/>
      <c r="Y274" s="170"/>
      <c r="Z274" s="164"/>
      <c r="AA274" s="151" t="str">
        <f>IFERROR(VLOOKUP(X274,Mobilität!A:I,7,FALSE),"")</f>
        <v/>
      </c>
      <c r="AB274" s="151" t="str">
        <f t="shared" si="117"/>
        <v/>
      </c>
      <c r="AC274" s="220" t="str">
        <f>IFERROR(AB274*Intern!H$2,"")</f>
        <v/>
      </c>
      <c r="AD274" s="167"/>
      <c r="AE274" s="170"/>
      <c r="AF274" s="164"/>
      <c r="AG274" s="151" t="str">
        <f>IFERROR(VLOOKUP(AD274,Mobilität!A:I,7,FALSE),"")</f>
        <v/>
      </c>
      <c r="AH274" s="151" t="str">
        <f t="shared" si="100"/>
        <v/>
      </c>
      <c r="AI274" s="220" t="str">
        <f>IFERROR(AH274*Intern!H$2,"")</f>
        <v/>
      </c>
      <c r="AJ274" s="171"/>
      <c r="AK274" s="219">
        <f t="shared" si="101"/>
        <v>0</v>
      </c>
      <c r="AL274" s="206"/>
      <c r="AM274" s="151" t="str">
        <f>IFERROR(VLOOKUP(AJ274,Mobilität!A:I,7,FALSE),"")</f>
        <v/>
      </c>
      <c r="AN274" s="151" t="str">
        <f t="shared" si="102"/>
        <v/>
      </c>
      <c r="AO274" s="154" t="str">
        <f>IFERROR(AN274*Intern!H$2,"")</f>
        <v/>
      </c>
      <c r="AP274" s="171"/>
      <c r="AQ274" s="151">
        <f t="shared" si="103"/>
        <v>0</v>
      </c>
      <c r="AR274" s="209"/>
      <c r="AS274" s="151" t="str">
        <f>IFERROR(VLOOKUP(AP274,Mobilität!A:I,7,FALSE),"")</f>
        <v/>
      </c>
      <c r="AT274" s="151" t="str">
        <f t="shared" si="118"/>
        <v/>
      </c>
      <c r="AU274" s="154" t="str">
        <f>IFERROR(AT274*Intern!H$2,"")</f>
        <v/>
      </c>
      <c r="AV274" s="171"/>
      <c r="AW274" s="151">
        <f t="shared" si="104"/>
        <v>0</v>
      </c>
      <c r="AX274" s="206"/>
      <c r="AY274" s="151" t="str">
        <f>IFERROR(VLOOKUP(AV274,Mobilität!A:O,7,FALSE),"")</f>
        <v/>
      </c>
      <c r="AZ274" s="151" t="str">
        <f t="shared" si="105"/>
        <v/>
      </c>
      <c r="BA274" s="220" t="str">
        <f>IFERROR(AZ274*Intern!H$2,"")</f>
        <v/>
      </c>
      <c r="BB274" s="338"/>
      <c r="BC274" s="339"/>
      <c r="BD274" s="340"/>
      <c r="BE274" s="222">
        <f t="shared" si="106"/>
        <v>0</v>
      </c>
      <c r="BF274" s="223">
        <f>IFERROR(BE274*Intern!H$2,"")</f>
        <v>0</v>
      </c>
      <c r="BG274" s="210">
        <f t="shared" si="107"/>
        <v>0</v>
      </c>
      <c r="BH274" s="226">
        <f t="shared" si="108"/>
        <v>0</v>
      </c>
      <c r="BI274" s="363"/>
      <c r="BJ274" s="210" t="e">
        <f t="shared" si="109"/>
        <v>#DIV/0!</v>
      </c>
      <c r="BK274" s="227" t="e">
        <f t="shared" si="110"/>
        <v>#DIV/0!</v>
      </c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</row>
    <row r="275" spans="1:128" s="153" customFormat="1">
      <c r="A275" s="164"/>
      <c r="B275" s="165"/>
      <c r="C275" s="165"/>
      <c r="D275" s="149" t="str">
        <f t="shared" si="111"/>
        <v/>
      </c>
      <c r="E275" s="166"/>
      <c r="F275" s="167"/>
      <c r="G275" s="334" t="str">
        <f t="shared" si="112"/>
        <v/>
      </c>
      <c r="H275" s="150" t="str">
        <f>IFERROR(VLOOKUP(F275,'Mahlzeit-Übernachtung'!C:AA,5,FALSE),"")</f>
        <v/>
      </c>
      <c r="I275" s="150" t="str">
        <f t="shared" si="113"/>
        <v/>
      </c>
      <c r="J275" s="221" t="str">
        <f>IFERROR(I275*Intern!H$2,"")</f>
        <v/>
      </c>
      <c r="K275" s="167"/>
      <c r="L275" s="331" t="str">
        <f t="shared" si="114"/>
        <v/>
      </c>
      <c r="M275" s="150" t="str">
        <f>IFERROR(VLOOKUP(K275,'Mahlzeit-Übernachtung'!C:AA,5,FALSE),"")</f>
        <v/>
      </c>
      <c r="N275" s="151" t="str">
        <f t="shared" si="115"/>
        <v/>
      </c>
      <c r="O275" s="221" t="str">
        <f>IFERROR(N275*Intern!H$2,"")</f>
        <v/>
      </c>
      <c r="P275" s="168"/>
      <c r="Q275" s="169"/>
      <c r="R275" s="169"/>
      <c r="S275" s="169"/>
      <c r="T275" s="151" t="str">
        <f t="shared" si="119"/>
        <v>---</v>
      </c>
      <c r="U275" s="331" t="e">
        <f>VLOOKUP(TEXT(T275,"@"),'Mahlzeit-Übernachtung'!A$30:G$111,7,FALSE)</f>
        <v>#N/A</v>
      </c>
      <c r="V275" s="151" t="str">
        <f t="shared" si="116"/>
        <v/>
      </c>
      <c r="W275" s="220" t="str">
        <f>IFERROR(V275*Intern!H$2,"")</f>
        <v/>
      </c>
      <c r="X275" s="167"/>
      <c r="Y275" s="170"/>
      <c r="Z275" s="164"/>
      <c r="AA275" s="151" t="str">
        <f>IFERROR(VLOOKUP(X275,Mobilität!A:I,7,FALSE),"")</f>
        <v/>
      </c>
      <c r="AB275" s="151" t="str">
        <f t="shared" si="117"/>
        <v/>
      </c>
      <c r="AC275" s="220" t="str">
        <f>IFERROR(AB275*Intern!H$2,"")</f>
        <v/>
      </c>
      <c r="AD275" s="167"/>
      <c r="AE275" s="170"/>
      <c r="AF275" s="164"/>
      <c r="AG275" s="151" t="str">
        <f>IFERROR(VLOOKUP(AD275,Mobilität!A:I,7,FALSE),"")</f>
        <v/>
      </c>
      <c r="AH275" s="151" t="str">
        <f t="shared" si="100"/>
        <v/>
      </c>
      <c r="AI275" s="220" t="str">
        <f>IFERROR(AH275*Intern!H$2,"")</f>
        <v/>
      </c>
      <c r="AJ275" s="171"/>
      <c r="AK275" s="219">
        <f t="shared" si="101"/>
        <v>0</v>
      </c>
      <c r="AL275" s="206"/>
      <c r="AM275" s="151" t="str">
        <f>IFERROR(VLOOKUP(AJ275,Mobilität!A:I,7,FALSE),"")</f>
        <v/>
      </c>
      <c r="AN275" s="151" t="str">
        <f t="shared" si="102"/>
        <v/>
      </c>
      <c r="AO275" s="154" t="str">
        <f>IFERROR(AN275*Intern!H$2,"")</f>
        <v/>
      </c>
      <c r="AP275" s="171"/>
      <c r="AQ275" s="151">
        <f t="shared" si="103"/>
        <v>0</v>
      </c>
      <c r="AR275" s="209"/>
      <c r="AS275" s="151" t="str">
        <f>IFERROR(VLOOKUP(AP275,Mobilität!A:I,7,FALSE),"")</f>
        <v/>
      </c>
      <c r="AT275" s="151" t="str">
        <f t="shared" si="118"/>
        <v/>
      </c>
      <c r="AU275" s="154" t="str">
        <f>IFERROR(AT275*Intern!H$2,"")</f>
        <v/>
      </c>
      <c r="AV275" s="171"/>
      <c r="AW275" s="151">
        <f t="shared" si="104"/>
        <v>0</v>
      </c>
      <c r="AX275" s="206"/>
      <c r="AY275" s="151" t="str">
        <f>IFERROR(VLOOKUP(AV275,Mobilität!A:O,7,FALSE),"")</f>
        <v/>
      </c>
      <c r="AZ275" s="151" t="str">
        <f t="shared" si="105"/>
        <v/>
      </c>
      <c r="BA275" s="220" t="str">
        <f>IFERROR(AZ275*Intern!H$2,"")</f>
        <v/>
      </c>
      <c r="BB275" s="338"/>
      <c r="BC275" s="339"/>
      <c r="BD275" s="340"/>
      <c r="BE275" s="222">
        <f t="shared" si="106"/>
        <v>0</v>
      </c>
      <c r="BF275" s="223">
        <f>IFERROR(BE275*Intern!H$2,"")</f>
        <v>0</v>
      </c>
      <c r="BG275" s="210">
        <f t="shared" si="107"/>
        <v>0</v>
      </c>
      <c r="BH275" s="226">
        <f t="shared" si="108"/>
        <v>0</v>
      </c>
      <c r="BI275" s="363"/>
      <c r="BJ275" s="210" t="e">
        <f t="shared" si="109"/>
        <v>#DIV/0!</v>
      </c>
      <c r="BK275" s="227" t="e">
        <f t="shared" si="110"/>
        <v>#DIV/0!</v>
      </c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</row>
    <row r="276" spans="1:128" s="153" customFormat="1">
      <c r="A276" s="164"/>
      <c r="B276" s="165"/>
      <c r="C276" s="165"/>
      <c r="D276" s="149" t="str">
        <f t="shared" si="111"/>
        <v/>
      </c>
      <c r="E276" s="166"/>
      <c r="F276" s="167"/>
      <c r="G276" s="334" t="str">
        <f t="shared" si="112"/>
        <v/>
      </c>
      <c r="H276" s="150" t="str">
        <f>IFERROR(VLOOKUP(F276,'Mahlzeit-Übernachtung'!C:AA,5,FALSE),"")</f>
        <v/>
      </c>
      <c r="I276" s="150" t="str">
        <f t="shared" si="113"/>
        <v/>
      </c>
      <c r="J276" s="221" t="str">
        <f>IFERROR(I276*Intern!H$2,"")</f>
        <v/>
      </c>
      <c r="K276" s="167"/>
      <c r="L276" s="331" t="str">
        <f t="shared" si="114"/>
        <v/>
      </c>
      <c r="M276" s="150" t="str">
        <f>IFERROR(VLOOKUP(K276,'Mahlzeit-Übernachtung'!C:AA,5,FALSE),"")</f>
        <v/>
      </c>
      <c r="N276" s="151" t="str">
        <f t="shared" si="115"/>
        <v/>
      </c>
      <c r="O276" s="221" t="str">
        <f>IFERROR(N276*Intern!H$2,"")</f>
        <v/>
      </c>
      <c r="P276" s="168"/>
      <c r="Q276" s="169"/>
      <c r="R276" s="169"/>
      <c r="S276" s="169"/>
      <c r="T276" s="151" t="str">
        <f t="shared" si="119"/>
        <v>---</v>
      </c>
      <c r="U276" s="331" t="e">
        <f>VLOOKUP(TEXT(T276,"@"),'Mahlzeit-Übernachtung'!A$30:G$111,7,FALSE)</f>
        <v>#N/A</v>
      </c>
      <c r="V276" s="151" t="str">
        <f t="shared" si="116"/>
        <v/>
      </c>
      <c r="W276" s="220" t="str">
        <f>IFERROR(V276*Intern!H$2,"")</f>
        <v/>
      </c>
      <c r="X276" s="167"/>
      <c r="Y276" s="170"/>
      <c r="Z276" s="164"/>
      <c r="AA276" s="151" t="str">
        <f>IFERROR(VLOOKUP(X276,Mobilität!A:I,7,FALSE),"")</f>
        <v/>
      </c>
      <c r="AB276" s="151" t="str">
        <f t="shared" si="117"/>
        <v/>
      </c>
      <c r="AC276" s="220" t="str">
        <f>IFERROR(AB276*Intern!H$2,"")</f>
        <v/>
      </c>
      <c r="AD276" s="167"/>
      <c r="AE276" s="170"/>
      <c r="AF276" s="164"/>
      <c r="AG276" s="151" t="str">
        <f>IFERROR(VLOOKUP(AD276,Mobilität!A:I,7,FALSE),"")</f>
        <v/>
      </c>
      <c r="AH276" s="151" t="str">
        <f t="shared" si="100"/>
        <v/>
      </c>
      <c r="AI276" s="220" t="str">
        <f>IFERROR(AH276*Intern!H$2,"")</f>
        <v/>
      </c>
      <c r="AJ276" s="171"/>
      <c r="AK276" s="219">
        <f t="shared" si="101"/>
        <v>0</v>
      </c>
      <c r="AL276" s="206"/>
      <c r="AM276" s="151" t="str">
        <f>IFERROR(VLOOKUP(AJ276,Mobilität!A:I,7,FALSE),"")</f>
        <v/>
      </c>
      <c r="AN276" s="151" t="str">
        <f t="shared" si="102"/>
        <v/>
      </c>
      <c r="AO276" s="154" t="str">
        <f>IFERROR(AN276*Intern!H$2,"")</f>
        <v/>
      </c>
      <c r="AP276" s="171"/>
      <c r="AQ276" s="151">
        <f t="shared" si="103"/>
        <v>0</v>
      </c>
      <c r="AR276" s="209"/>
      <c r="AS276" s="151" t="str">
        <f>IFERROR(VLOOKUP(AP276,Mobilität!A:I,7,FALSE),"")</f>
        <v/>
      </c>
      <c r="AT276" s="151" t="str">
        <f t="shared" si="118"/>
        <v/>
      </c>
      <c r="AU276" s="154" t="str">
        <f>IFERROR(AT276*Intern!H$2,"")</f>
        <v/>
      </c>
      <c r="AV276" s="171"/>
      <c r="AW276" s="151">
        <f t="shared" si="104"/>
        <v>0</v>
      </c>
      <c r="AX276" s="206"/>
      <c r="AY276" s="151" t="str">
        <f>IFERROR(VLOOKUP(AV276,Mobilität!A:O,7,FALSE),"")</f>
        <v/>
      </c>
      <c r="AZ276" s="151" t="str">
        <f t="shared" si="105"/>
        <v/>
      </c>
      <c r="BA276" s="220" t="str">
        <f>IFERROR(AZ276*Intern!H$2,"")</f>
        <v/>
      </c>
      <c r="BB276" s="338"/>
      <c r="BC276" s="339"/>
      <c r="BD276" s="340"/>
      <c r="BE276" s="222">
        <f t="shared" si="106"/>
        <v>0</v>
      </c>
      <c r="BF276" s="223">
        <f>IFERROR(BE276*Intern!H$2,"")</f>
        <v>0</v>
      </c>
      <c r="BG276" s="210">
        <f t="shared" si="107"/>
        <v>0</v>
      </c>
      <c r="BH276" s="226">
        <f t="shared" si="108"/>
        <v>0</v>
      </c>
      <c r="BI276" s="363"/>
      <c r="BJ276" s="210" t="e">
        <f t="shared" si="109"/>
        <v>#DIV/0!</v>
      </c>
      <c r="BK276" s="227" t="e">
        <f t="shared" si="110"/>
        <v>#DIV/0!</v>
      </c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</row>
    <row r="277" spans="1:128" s="153" customFormat="1">
      <c r="A277" s="164"/>
      <c r="B277" s="165"/>
      <c r="C277" s="165"/>
      <c r="D277" s="149" t="str">
        <f t="shared" si="111"/>
        <v/>
      </c>
      <c r="E277" s="166"/>
      <c r="F277" s="167"/>
      <c r="G277" s="334" t="str">
        <f t="shared" si="112"/>
        <v/>
      </c>
      <c r="H277" s="150" t="str">
        <f>IFERROR(VLOOKUP(F277,'Mahlzeit-Übernachtung'!C:AA,5,FALSE),"")</f>
        <v/>
      </c>
      <c r="I277" s="150" t="str">
        <f t="shared" si="113"/>
        <v/>
      </c>
      <c r="J277" s="221" t="str">
        <f>IFERROR(I277*Intern!H$2,"")</f>
        <v/>
      </c>
      <c r="K277" s="167"/>
      <c r="L277" s="331" t="str">
        <f t="shared" si="114"/>
        <v/>
      </c>
      <c r="M277" s="150" t="str">
        <f>IFERROR(VLOOKUP(K277,'Mahlzeit-Übernachtung'!C:AA,5,FALSE),"")</f>
        <v/>
      </c>
      <c r="N277" s="151" t="str">
        <f t="shared" si="115"/>
        <v/>
      </c>
      <c r="O277" s="221" t="str">
        <f>IFERROR(N277*Intern!H$2,"")</f>
        <v/>
      </c>
      <c r="P277" s="168"/>
      <c r="Q277" s="169"/>
      <c r="R277" s="169"/>
      <c r="S277" s="169"/>
      <c r="T277" s="151" t="str">
        <f t="shared" si="119"/>
        <v>---</v>
      </c>
      <c r="U277" s="331" t="e">
        <f>VLOOKUP(TEXT(T277,"@"),'Mahlzeit-Übernachtung'!A$30:G$111,7,FALSE)</f>
        <v>#N/A</v>
      </c>
      <c r="V277" s="151" t="str">
        <f t="shared" si="116"/>
        <v/>
      </c>
      <c r="W277" s="220" t="str">
        <f>IFERROR(V277*Intern!H$2,"")</f>
        <v/>
      </c>
      <c r="X277" s="167"/>
      <c r="Y277" s="170"/>
      <c r="Z277" s="164"/>
      <c r="AA277" s="151" t="str">
        <f>IFERROR(VLOOKUP(X277,Mobilität!A:I,7,FALSE),"")</f>
        <v/>
      </c>
      <c r="AB277" s="151" t="str">
        <f t="shared" si="117"/>
        <v/>
      </c>
      <c r="AC277" s="220" t="str">
        <f>IFERROR(AB277*Intern!H$2,"")</f>
        <v/>
      </c>
      <c r="AD277" s="167"/>
      <c r="AE277" s="170"/>
      <c r="AF277" s="164"/>
      <c r="AG277" s="151" t="str">
        <f>IFERROR(VLOOKUP(AD277,Mobilität!A:I,7,FALSE),"")</f>
        <v/>
      </c>
      <c r="AH277" s="151" t="str">
        <f t="shared" si="100"/>
        <v/>
      </c>
      <c r="AI277" s="220" t="str">
        <f>IFERROR(AH277*Intern!H$2,"")</f>
        <v/>
      </c>
      <c r="AJ277" s="171"/>
      <c r="AK277" s="219">
        <f t="shared" si="101"/>
        <v>0</v>
      </c>
      <c r="AL277" s="206"/>
      <c r="AM277" s="151" t="str">
        <f>IFERROR(VLOOKUP(AJ277,Mobilität!A:I,7,FALSE),"")</f>
        <v/>
      </c>
      <c r="AN277" s="151" t="str">
        <f t="shared" si="102"/>
        <v/>
      </c>
      <c r="AO277" s="154" t="str">
        <f>IFERROR(AN277*Intern!H$2,"")</f>
        <v/>
      </c>
      <c r="AP277" s="171"/>
      <c r="AQ277" s="151">
        <f t="shared" si="103"/>
        <v>0</v>
      </c>
      <c r="AR277" s="209"/>
      <c r="AS277" s="151" t="str">
        <f>IFERROR(VLOOKUP(AP277,Mobilität!A:I,7,FALSE),"")</f>
        <v/>
      </c>
      <c r="AT277" s="151" t="str">
        <f t="shared" si="118"/>
        <v/>
      </c>
      <c r="AU277" s="154" t="str">
        <f>IFERROR(AT277*Intern!H$2,"")</f>
        <v/>
      </c>
      <c r="AV277" s="171"/>
      <c r="AW277" s="151">
        <f t="shared" si="104"/>
        <v>0</v>
      </c>
      <c r="AX277" s="206"/>
      <c r="AY277" s="151" t="str">
        <f>IFERROR(VLOOKUP(AV277,Mobilität!A:O,7,FALSE),"")</f>
        <v/>
      </c>
      <c r="AZ277" s="151" t="str">
        <f t="shared" si="105"/>
        <v/>
      </c>
      <c r="BA277" s="220" t="str">
        <f>IFERROR(AZ277*Intern!H$2,"")</f>
        <v/>
      </c>
      <c r="BB277" s="338"/>
      <c r="BC277" s="339"/>
      <c r="BD277" s="340"/>
      <c r="BE277" s="222">
        <f t="shared" si="106"/>
        <v>0</v>
      </c>
      <c r="BF277" s="223">
        <f>IFERROR(BE277*Intern!H$2,"")</f>
        <v>0</v>
      </c>
      <c r="BG277" s="210">
        <f t="shared" si="107"/>
        <v>0</v>
      </c>
      <c r="BH277" s="226">
        <f t="shared" si="108"/>
        <v>0</v>
      </c>
      <c r="BI277" s="363"/>
      <c r="BJ277" s="210" t="e">
        <f t="shared" si="109"/>
        <v>#DIV/0!</v>
      </c>
      <c r="BK277" s="227" t="e">
        <f t="shared" si="110"/>
        <v>#DIV/0!</v>
      </c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</row>
    <row r="278" spans="1:128" s="153" customFormat="1">
      <c r="A278" s="164"/>
      <c r="B278" s="165"/>
      <c r="C278" s="165"/>
      <c r="D278" s="149" t="str">
        <f t="shared" si="111"/>
        <v/>
      </c>
      <c r="E278" s="166"/>
      <c r="F278" s="167"/>
      <c r="G278" s="334" t="str">
        <f t="shared" si="112"/>
        <v/>
      </c>
      <c r="H278" s="150" t="str">
        <f>IFERROR(VLOOKUP(F278,'Mahlzeit-Übernachtung'!C:AA,5,FALSE),"")</f>
        <v/>
      </c>
      <c r="I278" s="150" t="str">
        <f t="shared" si="113"/>
        <v/>
      </c>
      <c r="J278" s="221" t="str">
        <f>IFERROR(I278*Intern!H$2,"")</f>
        <v/>
      </c>
      <c r="K278" s="167"/>
      <c r="L278" s="331" t="str">
        <f t="shared" si="114"/>
        <v/>
      </c>
      <c r="M278" s="150" t="str">
        <f>IFERROR(VLOOKUP(K278,'Mahlzeit-Übernachtung'!C:AA,5,FALSE),"")</f>
        <v/>
      </c>
      <c r="N278" s="151" t="str">
        <f t="shared" si="115"/>
        <v/>
      </c>
      <c r="O278" s="221" t="str">
        <f>IFERROR(N278*Intern!H$2,"")</f>
        <v/>
      </c>
      <c r="P278" s="168"/>
      <c r="Q278" s="169"/>
      <c r="R278" s="169"/>
      <c r="S278" s="169"/>
      <c r="T278" s="151" t="str">
        <f t="shared" si="119"/>
        <v>---</v>
      </c>
      <c r="U278" s="331" t="e">
        <f>VLOOKUP(TEXT(T278,"@"),'Mahlzeit-Übernachtung'!A$30:G$111,7,FALSE)</f>
        <v>#N/A</v>
      </c>
      <c r="V278" s="151" t="str">
        <f t="shared" si="116"/>
        <v/>
      </c>
      <c r="W278" s="220" t="str">
        <f>IFERROR(V278*Intern!H$2,"")</f>
        <v/>
      </c>
      <c r="X278" s="167"/>
      <c r="Y278" s="170"/>
      <c r="Z278" s="164"/>
      <c r="AA278" s="151" t="str">
        <f>IFERROR(VLOOKUP(X278,Mobilität!A:I,7,FALSE),"")</f>
        <v/>
      </c>
      <c r="AB278" s="151" t="str">
        <f t="shared" si="117"/>
        <v/>
      </c>
      <c r="AC278" s="220" t="str">
        <f>IFERROR(AB278*Intern!H$2,"")</f>
        <v/>
      </c>
      <c r="AD278" s="167"/>
      <c r="AE278" s="170"/>
      <c r="AF278" s="164"/>
      <c r="AG278" s="151" t="str">
        <f>IFERROR(VLOOKUP(AD278,Mobilität!A:I,7,FALSE),"")</f>
        <v/>
      </c>
      <c r="AH278" s="151" t="str">
        <f t="shared" si="100"/>
        <v/>
      </c>
      <c r="AI278" s="220" t="str">
        <f>IFERROR(AH278*Intern!H$2,"")</f>
        <v/>
      </c>
      <c r="AJ278" s="171"/>
      <c r="AK278" s="219">
        <f t="shared" si="101"/>
        <v>0</v>
      </c>
      <c r="AL278" s="206"/>
      <c r="AM278" s="151" t="str">
        <f>IFERROR(VLOOKUP(AJ278,Mobilität!A:I,7,FALSE),"")</f>
        <v/>
      </c>
      <c r="AN278" s="151" t="str">
        <f t="shared" si="102"/>
        <v/>
      </c>
      <c r="AO278" s="154" t="str">
        <f>IFERROR(AN278*Intern!H$2,"")</f>
        <v/>
      </c>
      <c r="AP278" s="171"/>
      <c r="AQ278" s="151">
        <f t="shared" si="103"/>
        <v>0</v>
      </c>
      <c r="AR278" s="209"/>
      <c r="AS278" s="151" t="str">
        <f>IFERROR(VLOOKUP(AP278,Mobilität!A:I,7,FALSE),"")</f>
        <v/>
      </c>
      <c r="AT278" s="151" t="str">
        <f t="shared" si="118"/>
        <v/>
      </c>
      <c r="AU278" s="154" t="str">
        <f>IFERROR(AT278*Intern!H$2,"")</f>
        <v/>
      </c>
      <c r="AV278" s="171"/>
      <c r="AW278" s="151">
        <f t="shared" si="104"/>
        <v>0</v>
      </c>
      <c r="AX278" s="206"/>
      <c r="AY278" s="151" t="str">
        <f>IFERROR(VLOOKUP(AV278,Mobilität!A:O,7,FALSE),"")</f>
        <v/>
      </c>
      <c r="AZ278" s="151" t="str">
        <f t="shared" si="105"/>
        <v/>
      </c>
      <c r="BA278" s="220" t="str">
        <f>IFERROR(AZ278*Intern!H$2,"")</f>
        <v/>
      </c>
      <c r="BB278" s="338"/>
      <c r="BC278" s="339"/>
      <c r="BD278" s="340"/>
      <c r="BE278" s="222">
        <f t="shared" si="106"/>
        <v>0</v>
      </c>
      <c r="BF278" s="223">
        <f>IFERROR(BE278*Intern!H$2,"")</f>
        <v>0</v>
      </c>
      <c r="BG278" s="210">
        <f t="shared" si="107"/>
        <v>0</v>
      </c>
      <c r="BH278" s="226">
        <f t="shared" si="108"/>
        <v>0</v>
      </c>
      <c r="BI278" s="363"/>
      <c r="BJ278" s="210" t="e">
        <f t="shared" si="109"/>
        <v>#DIV/0!</v>
      </c>
      <c r="BK278" s="227" t="e">
        <f t="shared" si="110"/>
        <v>#DIV/0!</v>
      </c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</row>
    <row r="279" spans="1:128" s="153" customFormat="1">
      <c r="A279" s="164"/>
      <c r="B279" s="165"/>
      <c r="C279" s="165"/>
      <c r="D279" s="149" t="str">
        <f t="shared" si="111"/>
        <v/>
      </c>
      <c r="E279" s="166"/>
      <c r="F279" s="167"/>
      <c r="G279" s="334" t="str">
        <f t="shared" si="112"/>
        <v/>
      </c>
      <c r="H279" s="150" t="str">
        <f>IFERROR(VLOOKUP(F279,'Mahlzeit-Übernachtung'!C:AA,5,FALSE),"")</f>
        <v/>
      </c>
      <c r="I279" s="150" t="str">
        <f t="shared" si="113"/>
        <v/>
      </c>
      <c r="J279" s="221" t="str">
        <f>IFERROR(I279*Intern!H$2,"")</f>
        <v/>
      </c>
      <c r="K279" s="167"/>
      <c r="L279" s="331" t="str">
        <f t="shared" si="114"/>
        <v/>
      </c>
      <c r="M279" s="150" t="str">
        <f>IFERROR(VLOOKUP(K279,'Mahlzeit-Übernachtung'!C:AA,5,FALSE),"")</f>
        <v/>
      </c>
      <c r="N279" s="151" t="str">
        <f t="shared" si="115"/>
        <v/>
      </c>
      <c r="O279" s="221" t="str">
        <f>IFERROR(N279*Intern!H$2,"")</f>
        <v/>
      </c>
      <c r="P279" s="168"/>
      <c r="Q279" s="169"/>
      <c r="R279" s="169"/>
      <c r="S279" s="169"/>
      <c r="T279" s="151" t="str">
        <f t="shared" si="119"/>
        <v>---</v>
      </c>
      <c r="U279" s="331" t="e">
        <f>VLOOKUP(TEXT(T279,"@"),'Mahlzeit-Übernachtung'!A$30:G$111,7,FALSE)</f>
        <v>#N/A</v>
      </c>
      <c r="V279" s="151" t="str">
        <f t="shared" si="116"/>
        <v/>
      </c>
      <c r="W279" s="220" t="str">
        <f>IFERROR(V279*Intern!H$2,"")</f>
        <v/>
      </c>
      <c r="X279" s="167"/>
      <c r="Y279" s="170"/>
      <c r="Z279" s="164"/>
      <c r="AA279" s="151" t="str">
        <f>IFERROR(VLOOKUP(X279,Mobilität!A:I,7,FALSE),"")</f>
        <v/>
      </c>
      <c r="AB279" s="151" t="str">
        <f t="shared" si="117"/>
        <v/>
      </c>
      <c r="AC279" s="220" t="str">
        <f>IFERROR(AB279*Intern!H$2,"")</f>
        <v/>
      </c>
      <c r="AD279" s="167"/>
      <c r="AE279" s="170"/>
      <c r="AF279" s="164"/>
      <c r="AG279" s="151" t="str">
        <f>IFERROR(VLOOKUP(AD279,Mobilität!A:I,7,FALSE),"")</f>
        <v/>
      </c>
      <c r="AH279" s="151" t="str">
        <f t="shared" si="100"/>
        <v/>
      </c>
      <c r="AI279" s="220" t="str">
        <f>IFERROR(AH279*Intern!H$2,"")</f>
        <v/>
      </c>
      <c r="AJ279" s="171"/>
      <c r="AK279" s="219">
        <f t="shared" si="101"/>
        <v>0</v>
      </c>
      <c r="AL279" s="206"/>
      <c r="AM279" s="151" t="str">
        <f>IFERROR(VLOOKUP(AJ279,Mobilität!A:I,7,FALSE),"")</f>
        <v/>
      </c>
      <c r="AN279" s="151" t="str">
        <f t="shared" si="102"/>
        <v/>
      </c>
      <c r="AO279" s="154" t="str">
        <f>IFERROR(AN279*Intern!H$2,"")</f>
        <v/>
      </c>
      <c r="AP279" s="171"/>
      <c r="AQ279" s="151">
        <f t="shared" si="103"/>
        <v>0</v>
      </c>
      <c r="AR279" s="209"/>
      <c r="AS279" s="151" t="str">
        <f>IFERROR(VLOOKUP(AP279,Mobilität!A:I,7,FALSE),"")</f>
        <v/>
      </c>
      <c r="AT279" s="151" t="str">
        <f t="shared" si="118"/>
        <v/>
      </c>
      <c r="AU279" s="154" t="str">
        <f>IFERROR(AT279*Intern!H$2,"")</f>
        <v/>
      </c>
      <c r="AV279" s="171"/>
      <c r="AW279" s="151">
        <f t="shared" si="104"/>
        <v>0</v>
      </c>
      <c r="AX279" s="206"/>
      <c r="AY279" s="151" t="str">
        <f>IFERROR(VLOOKUP(AV279,Mobilität!A:O,7,FALSE),"")</f>
        <v/>
      </c>
      <c r="AZ279" s="151" t="str">
        <f t="shared" si="105"/>
        <v/>
      </c>
      <c r="BA279" s="220" t="str">
        <f>IFERROR(AZ279*Intern!H$2,"")</f>
        <v/>
      </c>
      <c r="BB279" s="338"/>
      <c r="BC279" s="339"/>
      <c r="BD279" s="340"/>
      <c r="BE279" s="222">
        <f t="shared" si="106"/>
        <v>0</v>
      </c>
      <c r="BF279" s="223">
        <f>IFERROR(BE279*Intern!H$2,"")</f>
        <v>0</v>
      </c>
      <c r="BG279" s="210">
        <f t="shared" si="107"/>
        <v>0</v>
      </c>
      <c r="BH279" s="226">
        <f t="shared" si="108"/>
        <v>0</v>
      </c>
      <c r="BI279" s="363"/>
      <c r="BJ279" s="210" t="e">
        <f t="shared" si="109"/>
        <v>#DIV/0!</v>
      </c>
      <c r="BK279" s="227" t="e">
        <f t="shared" si="110"/>
        <v>#DIV/0!</v>
      </c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</row>
    <row r="280" spans="1:128" s="153" customFormat="1">
      <c r="A280" s="164"/>
      <c r="B280" s="165"/>
      <c r="C280" s="165"/>
      <c r="D280" s="149" t="str">
        <f t="shared" si="111"/>
        <v/>
      </c>
      <c r="E280" s="166"/>
      <c r="F280" s="167"/>
      <c r="G280" s="334" t="str">
        <f t="shared" si="112"/>
        <v/>
      </c>
      <c r="H280" s="150" t="str">
        <f>IFERROR(VLOOKUP(F280,'Mahlzeit-Übernachtung'!C:AA,5,FALSE),"")</f>
        <v/>
      </c>
      <c r="I280" s="150" t="str">
        <f t="shared" si="113"/>
        <v/>
      </c>
      <c r="J280" s="221" t="str">
        <f>IFERROR(I280*Intern!H$2,"")</f>
        <v/>
      </c>
      <c r="K280" s="167"/>
      <c r="L280" s="331" t="str">
        <f t="shared" si="114"/>
        <v/>
      </c>
      <c r="M280" s="150" t="str">
        <f>IFERROR(VLOOKUP(K280,'Mahlzeit-Übernachtung'!C:AA,5,FALSE),"")</f>
        <v/>
      </c>
      <c r="N280" s="151" t="str">
        <f t="shared" si="115"/>
        <v/>
      </c>
      <c r="O280" s="221" t="str">
        <f>IFERROR(N280*Intern!H$2,"")</f>
        <v/>
      </c>
      <c r="P280" s="168"/>
      <c r="Q280" s="169"/>
      <c r="R280" s="169"/>
      <c r="S280" s="169"/>
      <c r="T280" s="151" t="str">
        <f t="shared" si="119"/>
        <v>---</v>
      </c>
      <c r="U280" s="331" t="e">
        <f>VLOOKUP(TEXT(T280,"@"),'Mahlzeit-Übernachtung'!A$30:G$111,7,FALSE)</f>
        <v>#N/A</v>
      </c>
      <c r="V280" s="151" t="str">
        <f t="shared" si="116"/>
        <v/>
      </c>
      <c r="W280" s="220" t="str">
        <f>IFERROR(V280*Intern!H$2,"")</f>
        <v/>
      </c>
      <c r="X280" s="167"/>
      <c r="Y280" s="170"/>
      <c r="Z280" s="164"/>
      <c r="AA280" s="151" t="str">
        <f>IFERROR(VLOOKUP(X280,Mobilität!A:I,7,FALSE),"")</f>
        <v/>
      </c>
      <c r="AB280" s="151" t="str">
        <f t="shared" si="117"/>
        <v/>
      </c>
      <c r="AC280" s="220" t="str">
        <f>IFERROR(AB280*Intern!H$2,"")</f>
        <v/>
      </c>
      <c r="AD280" s="167"/>
      <c r="AE280" s="170"/>
      <c r="AF280" s="164"/>
      <c r="AG280" s="151" t="str">
        <f>IFERROR(VLOOKUP(AD280,Mobilität!A:I,7,FALSE),"")</f>
        <v/>
      </c>
      <c r="AH280" s="151" t="str">
        <f t="shared" si="100"/>
        <v/>
      </c>
      <c r="AI280" s="220" t="str">
        <f>IFERROR(AH280*Intern!H$2,"")</f>
        <v/>
      </c>
      <c r="AJ280" s="171"/>
      <c r="AK280" s="219">
        <f t="shared" si="101"/>
        <v>0</v>
      </c>
      <c r="AL280" s="206"/>
      <c r="AM280" s="151" t="str">
        <f>IFERROR(VLOOKUP(AJ280,Mobilität!A:I,7,FALSE),"")</f>
        <v/>
      </c>
      <c r="AN280" s="151" t="str">
        <f t="shared" si="102"/>
        <v/>
      </c>
      <c r="AO280" s="154" t="str">
        <f>IFERROR(AN280*Intern!H$2,"")</f>
        <v/>
      </c>
      <c r="AP280" s="171"/>
      <c r="AQ280" s="151">
        <f t="shared" si="103"/>
        <v>0</v>
      </c>
      <c r="AR280" s="209"/>
      <c r="AS280" s="151" t="str">
        <f>IFERROR(VLOOKUP(AP280,Mobilität!A:I,7,FALSE),"")</f>
        <v/>
      </c>
      <c r="AT280" s="151" t="str">
        <f t="shared" si="118"/>
        <v/>
      </c>
      <c r="AU280" s="154" t="str">
        <f>IFERROR(AT280*Intern!H$2,"")</f>
        <v/>
      </c>
      <c r="AV280" s="171"/>
      <c r="AW280" s="151">
        <f t="shared" si="104"/>
        <v>0</v>
      </c>
      <c r="AX280" s="206"/>
      <c r="AY280" s="151" t="str">
        <f>IFERROR(VLOOKUP(AV280,Mobilität!A:O,7,FALSE),"")</f>
        <v/>
      </c>
      <c r="AZ280" s="151" t="str">
        <f t="shared" si="105"/>
        <v/>
      </c>
      <c r="BA280" s="220" t="str">
        <f>IFERROR(AZ280*Intern!H$2,"")</f>
        <v/>
      </c>
      <c r="BB280" s="338"/>
      <c r="BC280" s="339"/>
      <c r="BD280" s="340"/>
      <c r="BE280" s="222">
        <f t="shared" si="106"/>
        <v>0</v>
      </c>
      <c r="BF280" s="223">
        <f>IFERROR(BE280*Intern!H$2,"")</f>
        <v>0</v>
      </c>
      <c r="BG280" s="210">
        <f t="shared" si="107"/>
        <v>0</v>
      </c>
      <c r="BH280" s="226">
        <f t="shared" si="108"/>
        <v>0</v>
      </c>
      <c r="BI280" s="363"/>
      <c r="BJ280" s="210" t="e">
        <f t="shared" si="109"/>
        <v>#DIV/0!</v>
      </c>
      <c r="BK280" s="227" t="e">
        <f t="shared" si="110"/>
        <v>#DIV/0!</v>
      </c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</row>
    <row r="281" spans="1:128" s="153" customFormat="1">
      <c r="A281" s="164"/>
      <c r="B281" s="165"/>
      <c r="C281" s="165"/>
      <c r="D281" s="149" t="str">
        <f t="shared" si="111"/>
        <v/>
      </c>
      <c r="E281" s="166"/>
      <c r="F281" s="167"/>
      <c r="G281" s="334" t="str">
        <f t="shared" si="112"/>
        <v/>
      </c>
      <c r="H281" s="150" t="str">
        <f>IFERROR(VLOOKUP(F281,'Mahlzeit-Übernachtung'!C:AA,5,FALSE),"")</f>
        <v/>
      </c>
      <c r="I281" s="150" t="str">
        <f t="shared" si="113"/>
        <v/>
      </c>
      <c r="J281" s="221" t="str">
        <f>IFERROR(I281*Intern!H$2,"")</f>
        <v/>
      </c>
      <c r="K281" s="167"/>
      <c r="L281" s="331" t="str">
        <f t="shared" si="114"/>
        <v/>
      </c>
      <c r="M281" s="150" t="str">
        <f>IFERROR(VLOOKUP(K281,'Mahlzeit-Übernachtung'!C:AA,5,FALSE),"")</f>
        <v/>
      </c>
      <c r="N281" s="151" t="str">
        <f t="shared" si="115"/>
        <v/>
      </c>
      <c r="O281" s="221" t="str">
        <f>IFERROR(N281*Intern!H$2,"")</f>
        <v/>
      </c>
      <c r="P281" s="168"/>
      <c r="Q281" s="169"/>
      <c r="R281" s="169"/>
      <c r="S281" s="169"/>
      <c r="T281" s="151" t="str">
        <f t="shared" si="119"/>
        <v>---</v>
      </c>
      <c r="U281" s="331" t="e">
        <f>VLOOKUP(TEXT(T281,"@"),'Mahlzeit-Übernachtung'!A$30:G$111,7,FALSE)</f>
        <v>#N/A</v>
      </c>
      <c r="V281" s="151" t="str">
        <f t="shared" si="116"/>
        <v/>
      </c>
      <c r="W281" s="220" t="str">
        <f>IFERROR(V281*Intern!H$2,"")</f>
        <v/>
      </c>
      <c r="X281" s="167"/>
      <c r="Y281" s="170"/>
      <c r="Z281" s="164"/>
      <c r="AA281" s="151" t="str">
        <f>IFERROR(VLOOKUP(X281,Mobilität!A:I,7,FALSE),"")</f>
        <v/>
      </c>
      <c r="AB281" s="151" t="str">
        <f t="shared" si="117"/>
        <v/>
      </c>
      <c r="AC281" s="220" t="str">
        <f>IFERROR(AB281*Intern!H$2,"")</f>
        <v/>
      </c>
      <c r="AD281" s="167"/>
      <c r="AE281" s="170"/>
      <c r="AF281" s="164"/>
      <c r="AG281" s="151" t="str">
        <f>IFERROR(VLOOKUP(AD281,Mobilität!A:I,7,FALSE),"")</f>
        <v/>
      </c>
      <c r="AH281" s="151" t="str">
        <f t="shared" si="100"/>
        <v/>
      </c>
      <c r="AI281" s="220" t="str">
        <f>IFERROR(AH281*Intern!H$2,"")</f>
        <v/>
      </c>
      <c r="AJ281" s="171"/>
      <c r="AK281" s="219">
        <f t="shared" si="101"/>
        <v>0</v>
      </c>
      <c r="AL281" s="206"/>
      <c r="AM281" s="151" t="str">
        <f>IFERROR(VLOOKUP(AJ281,Mobilität!A:I,7,FALSE),"")</f>
        <v/>
      </c>
      <c r="AN281" s="151" t="str">
        <f t="shared" si="102"/>
        <v/>
      </c>
      <c r="AO281" s="154" t="str">
        <f>IFERROR(AN281*Intern!H$2,"")</f>
        <v/>
      </c>
      <c r="AP281" s="171"/>
      <c r="AQ281" s="151">
        <f t="shared" si="103"/>
        <v>0</v>
      </c>
      <c r="AR281" s="209"/>
      <c r="AS281" s="151" t="str">
        <f>IFERROR(VLOOKUP(AP281,Mobilität!A:I,7,FALSE),"")</f>
        <v/>
      </c>
      <c r="AT281" s="151" t="str">
        <f t="shared" si="118"/>
        <v/>
      </c>
      <c r="AU281" s="154" t="str">
        <f>IFERROR(AT281*Intern!H$2,"")</f>
        <v/>
      </c>
      <c r="AV281" s="171"/>
      <c r="AW281" s="151">
        <f t="shared" si="104"/>
        <v>0</v>
      </c>
      <c r="AX281" s="206"/>
      <c r="AY281" s="151" t="str">
        <f>IFERROR(VLOOKUP(AV281,Mobilität!A:O,7,FALSE),"")</f>
        <v/>
      </c>
      <c r="AZ281" s="151" t="str">
        <f t="shared" si="105"/>
        <v/>
      </c>
      <c r="BA281" s="220" t="str">
        <f>IFERROR(AZ281*Intern!H$2,"")</f>
        <v/>
      </c>
      <c r="BB281" s="338"/>
      <c r="BC281" s="339"/>
      <c r="BD281" s="340"/>
      <c r="BE281" s="222">
        <f t="shared" si="106"/>
        <v>0</v>
      </c>
      <c r="BF281" s="223">
        <f>IFERROR(BE281*Intern!H$2,"")</f>
        <v>0</v>
      </c>
      <c r="BG281" s="210">
        <f t="shared" si="107"/>
        <v>0</v>
      </c>
      <c r="BH281" s="226">
        <f t="shared" si="108"/>
        <v>0</v>
      </c>
      <c r="BI281" s="363"/>
      <c r="BJ281" s="210" t="e">
        <f t="shared" si="109"/>
        <v>#DIV/0!</v>
      </c>
      <c r="BK281" s="227" t="e">
        <f t="shared" si="110"/>
        <v>#DIV/0!</v>
      </c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</row>
    <row r="282" spans="1:128" s="153" customFormat="1">
      <c r="A282" s="164"/>
      <c r="B282" s="165"/>
      <c r="C282" s="165"/>
      <c r="D282" s="149" t="str">
        <f t="shared" si="111"/>
        <v/>
      </c>
      <c r="E282" s="166"/>
      <c r="F282" s="167"/>
      <c r="G282" s="334" t="str">
        <f t="shared" si="112"/>
        <v/>
      </c>
      <c r="H282" s="150" t="str">
        <f>IFERROR(VLOOKUP(F282,'Mahlzeit-Übernachtung'!C:AA,5,FALSE),"")</f>
        <v/>
      </c>
      <c r="I282" s="150" t="str">
        <f t="shared" si="113"/>
        <v/>
      </c>
      <c r="J282" s="221" t="str">
        <f>IFERROR(I282*Intern!H$2,"")</f>
        <v/>
      </c>
      <c r="K282" s="167"/>
      <c r="L282" s="331" t="str">
        <f t="shared" si="114"/>
        <v/>
      </c>
      <c r="M282" s="150" t="str">
        <f>IFERROR(VLOOKUP(K282,'Mahlzeit-Übernachtung'!C:AA,5,FALSE),"")</f>
        <v/>
      </c>
      <c r="N282" s="151" t="str">
        <f t="shared" si="115"/>
        <v/>
      </c>
      <c r="O282" s="221" t="str">
        <f>IFERROR(N282*Intern!H$2,"")</f>
        <v/>
      </c>
      <c r="P282" s="168"/>
      <c r="Q282" s="169"/>
      <c r="R282" s="169"/>
      <c r="S282" s="169"/>
      <c r="T282" s="151" t="str">
        <f t="shared" si="119"/>
        <v>---</v>
      </c>
      <c r="U282" s="331" t="e">
        <f>VLOOKUP(TEXT(T282,"@"),'Mahlzeit-Übernachtung'!A$30:G$111,7,FALSE)</f>
        <v>#N/A</v>
      </c>
      <c r="V282" s="151" t="str">
        <f t="shared" si="116"/>
        <v/>
      </c>
      <c r="W282" s="220" t="str">
        <f>IFERROR(V282*Intern!H$2,"")</f>
        <v/>
      </c>
      <c r="X282" s="167"/>
      <c r="Y282" s="170"/>
      <c r="Z282" s="164"/>
      <c r="AA282" s="151" t="str">
        <f>IFERROR(VLOOKUP(X282,Mobilität!A:I,7,FALSE),"")</f>
        <v/>
      </c>
      <c r="AB282" s="151" t="str">
        <f t="shared" si="117"/>
        <v/>
      </c>
      <c r="AC282" s="220" t="str">
        <f>IFERROR(AB282*Intern!H$2,"")</f>
        <v/>
      </c>
      <c r="AD282" s="167"/>
      <c r="AE282" s="170"/>
      <c r="AF282" s="164"/>
      <c r="AG282" s="151" t="str">
        <f>IFERROR(VLOOKUP(AD282,Mobilität!A:I,7,FALSE),"")</f>
        <v/>
      </c>
      <c r="AH282" s="151" t="str">
        <f t="shared" si="100"/>
        <v/>
      </c>
      <c r="AI282" s="220" t="str">
        <f>IFERROR(AH282*Intern!H$2,"")</f>
        <v/>
      </c>
      <c r="AJ282" s="171"/>
      <c r="AK282" s="219">
        <f t="shared" si="101"/>
        <v>0</v>
      </c>
      <c r="AL282" s="206"/>
      <c r="AM282" s="151" t="str">
        <f>IFERROR(VLOOKUP(AJ282,Mobilität!A:I,7,FALSE),"")</f>
        <v/>
      </c>
      <c r="AN282" s="151" t="str">
        <f t="shared" si="102"/>
        <v/>
      </c>
      <c r="AO282" s="154" t="str">
        <f>IFERROR(AN282*Intern!H$2,"")</f>
        <v/>
      </c>
      <c r="AP282" s="171"/>
      <c r="AQ282" s="151">
        <f t="shared" si="103"/>
        <v>0</v>
      </c>
      <c r="AR282" s="209"/>
      <c r="AS282" s="151" t="str">
        <f>IFERROR(VLOOKUP(AP282,Mobilität!A:I,7,FALSE),"")</f>
        <v/>
      </c>
      <c r="AT282" s="151" t="str">
        <f t="shared" si="118"/>
        <v/>
      </c>
      <c r="AU282" s="154" t="str">
        <f>IFERROR(AT282*Intern!H$2,"")</f>
        <v/>
      </c>
      <c r="AV282" s="171"/>
      <c r="AW282" s="151">
        <f t="shared" si="104"/>
        <v>0</v>
      </c>
      <c r="AX282" s="206"/>
      <c r="AY282" s="151" t="str">
        <f>IFERROR(VLOOKUP(AV282,Mobilität!A:O,7,FALSE),"")</f>
        <v/>
      </c>
      <c r="AZ282" s="151" t="str">
        <f t="shared" si="105"/>
        <v/>
      </c>
      <c r="BA282" s="220" t="str">
        <f>IFERROR(AZ282*Intern!H$2,"")</f>
        <v/>
      </c>
      <c r="BB282" s="338"/>
      <c r="BC282" s="339"/>
      <c r="BD282" s="340"/>
      <c r="BE282" s="222">
        <f t="shared" si="106"/>
        <v>0</v>
      </c>
      <c r="BF282" s="223">
        <f>IFERROR(BE282*Intern!H$2,"")</f>
        <v>0</v>
      </c>
      <c r="BG282" s="210">
        <f t="shared" si="107"/>
        <v>0</v>
      </c>
      <c r="BH282" s="226">
        <f t="shared" si="108"/>
        <v>0</v>
      </c>
      <c r="BI282" s="363"/>
      <c r="BJ282" s="210" t="e">
        <f t="shared" si="109"/>
        <v>#DIV/0!</v>
      </c>
      <c r="BK282" s="227" t="e">
        <f t="shared" si="110"/>
        <v>#DIV/0!</v>
      </c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</row>
    <row r="283" spans="1:128" s="153" customFormat="1">
      <c r="A283" s="164"/>
      <c r="B283" s="165"/>
      <c r="C283" s="165"/>
      <c r="D283" s="149" t="str">
        <f t="shared" si="111"/>
        <v/>
      </c>
      <c r="E283" s="166"/>
      <c r="F283" s="167"/>
      <c r="G283" s="334" t="str">
        <f t="shared" si="112"/>
        <v/>
      </c>
      <c r="H283" s="150" t="str">
        <f>IFERROR(VLOOKUP(F283,'Mahlzeit-Übernachtung'!C:AA,5,FALSE),"")</f>
        <v/>
      </c>
      <c r="I283" s="150" t="str">
        <f t="shared" si="113"/>
        <v/>
      </c>
      <c r="J283" s="221" t="str">
        <f>IFERROR(I283*Intern!H$2,"")</f>
        <v/>
      </c>
      <c r="K283" s="167"/>
      <c r="L283" s="331" t="str">
        <f t="shared" si="114"/>
        <v/>
      </c>
      <c r="M283" s="150" t="str">
        <f>IFERROR(VLOOKUP(K283,'Mahlzeit-Übernachtung'!C:AA,5,FALSE),"")</f>
        <v/>
      </c>
      <c r="N283" s="151" t="str">
        <f t="shared" si="115"/>
        <v/>
      </c>
      <c r="O283" s="221" t="str">
        <f>IFERROR(N283*Intern!H$2,"")</f>
        <v/>
      </c>
      <c r="P283" s="168"/>
      <c r="Q283" s="169"/>
      <c r="R283" s="169"/>
      <c r="S283" s="169"/>
      <c r="T283" s="151" t="str">
        <f t="shared" si="119"/>
        <v>---</v>
      </c>
      <c r="U283" s="331" t="e">
        <f>VLOOKUP(TEXT(T283,"@"),'Mahlzeit-Übernachtung'!A$30:G$111,7,FALSE)</f>
        <v>#N/A</v>
      </c>
      <c r="V283" s="151" t="str">
        <f t="shared" si="116"/>
        <v/>
      </c>
      <c r="W283" s="220" t="str">
        <f>IFERROR(V283*Intern!H$2,"")</f>
        <v/>
      </c>
      <c r="X283" s="167"/>
      <c r="Y283" s="170"/>
      <c r="Z283" s="164"/>
      <c r="AA283" s="151" t="str">
        <f>IFERROR(VLOOKUP(X283,Mobilität!A:I,7,FALSE),"")</f>
        <v/>
      </c>
      <c r="AB283" s="151" t="str">
        <f t="shared" si="117"/>
        <v/>
      </c>
      <c r="AC283" s="220" t="str">
        <f>IFERROR(AB283*Intern!H$2,"")</f>
        <v/>
      </c>
      <c r="AD283" s="167"/>
      <c r="AE283" s="170"/>
      <c r="AF283" s="164"/>
      <c r="AG283" s="151" t="str">
        <f>IFERROR(VLOOKUP(AD283,Mobilität!A:I,7,FALSE),"")</f>
        <v/>
      </c>
      <c r="AH283" s="151" t="str">
        <f t="shared" si="100"/>
        <v/>
      </c>
      <c r="AI283" s="220" t="str">
        <f>IFERROR(AH283*Intern!H$2,"")</f>
        <v/>
      </c>
      <c r="AJ283" s="171"/>
      <c r="AK283" s="219">
        <f t="shared" si="101"/>
        <v>0</v>
      </c>
      <c r="AL283" s="206"/>
      <c r="AM283" s="151" t="str">
        <f>IFERROR(VLOOKUP(AJ283,Mobilität!A:I,7,FALSE),"")</f>
        <v/>
      </c>
      <c r="AN283" s="151" t="str">
        <f t="shared" si="102"/>
        <v/>
      </c>
      <c r="AO283" s="154" t="str">
        <f>IFERROR(AN283*Intern!H$2,"")</f>
        <v/>
      </c>
      <c r="AP283" s="171"/>
      <c r="AQ283" s="151">
        <f t="shared" si="103"/>
        <v>0</v>
      </c>
      <c r="AR283" s="209"/>
      <c r="AS283" s="151" t="str">
        <f>IFERROR(VLOOKUP(AP283,Mobilität!A:I,7,FALSE),"")</f>
        <v/>
      </c>
      <c r="AT283" s="151" t="str">
        <f t="shared" si="118"/>
        <v/>
      </c>
      <c r="AU283" s="154" t="str">
        <f>IFERROR(AT283*Intern!H$2,"")</f>
        <v/>
      </c>
      <c r="AV283" s="171"/>
      <c r="AW283" s="151">
        <f t="shared" si="104"/>
        <v>0</v>
      </c>
      <c r="AX283" s="206"/>
      <c r="AY283" s="151" t="str">
        <f>IFERROR(VLOOKUP(AV283,Mobilität!A:O,7,FALSE),"")</f>
        <v/>
      </c>
      <c r="AZ283" s="151" t="str">
        <f t="shared" si="105"/>
        <v/>
      </c>
      <c r="BA283" s="220" t="str">
        <f>IFERROR(AZ283*Intern!H$2,"")</f>
        <v/>
      </c>
      <c r="BB283" s="338"/>
      <c r="BC283" s="339"/>
      <c r="BD283" s="340"/>
      <c r="BE283" s="222">
        <f t="shared" si="106"/>
        <v>0</v>
      </c>
      <c r="BF283" s="223">
        <f>IFERROR(BE283*Intern!H$2,"")</f>
        <v>0</v>
      </c>
      <c r="BG283" s="210">
        <f t="shared" si="107"/>
        <v>0</v>
      </c>
      <c r="BH283" s="226">
        <f t="shared" si="108"/>
        <v>0</v>
      </c>
      <c r="BI283" s="363"/>
      <c r="BJ283" s="210" t="e">
        <f t="shared" si="109"/>
        <v>#DIV/0!</v>
      </c>
      <c r="BK283" s="227" t="e">
        <f t="shared" si="110"/>
        <v>#DIV/0!</v>
      </c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</row>
    <row r="284" spans="1:128" s="153" customFormat="1">
      <c r="A284" s="164"/>
      <c r="B284" s="165"/>
      <c r="C284" s="165"/>
      <c r="D284" s="149" t="str">
        <f t="shared" si="111"/>
        <v/>
      </c>
      <c r="E284" s="166"/>
      <c r="F284" s="167"/>
      <c r="G284" s="334" t="str">
        <f t="shared" si="112"/>
        <v/>
      </c>
      <c r="H284" s="150" t="str">
        <f>IFERROR(VLOOKUP(F284,'Mahlzeit-Übernachtung'!C:AA,5,FALSE),"")</f>
        <v/>
      </c>
      <c r="I284" s="150" t="str">
        <f t="shared" si="113"/>
        <v/>
      </c>
      <c r="J284" s="221" t="str">
        <f>IFERROR(I284*Intern!H$2,"")</f>
        <v/>
      </c>
      <c r="K284" s="167"/>
      <c r="L284" s="331" t="str">
        <f t="shared" si="114"/>
        <v/>
      </c>
      <c r="M284" s="150" t="str">
        <f>IFERROR(VLOOKUP(K284,'Mahlzeit-Übernachtung'!C:AA,5,FALSE),"")</f>
        <v/>
      </c>
      <c r="N284" s="151" t="str">
        <f t="shared" si="115"/>
        <v/>
      </c>
      <c r="O284" s="221" t="str">
        <f>IFERROR(N284*Intern!H$2,"")</f>
        <v/>
      </c>
      <c r="P284" s="168"/>
      <c r="Q284" s="169"/>
      <c r="R284" s="169"/>
      <c r="S284" s="169"/>
      <c r="T284" s="151" t="str">
        <f t="shared" si="119"/>
        <v>---</v>
      </c>
      <c r="U284" s="331" t="e">
        <f>VLOOKUP(TEXT(T284,"@"),'Mahlzeit-Übernachtung'!A$30:G$111,7,FALSE)</f>
        <v>#N/A</v>
      </c>
      <c r="V284" s="151" t="str">
        <f t="shared" si="116"/>
        <v/>
      </c>
      <c r="W284" s="220" t="str">
        <f>IFERROR(V284*Intern!H$2,"")</f>
        <v/>
      </c>
      <c r="X284" s="167"/>
      <c r="Y284" s="170"/>
      <c r="Z284" s="164"/>
      <c r="AA284" s="151" t="str">
        <f>IFERROR(VLOOKUP(X284,Mobilität!A:I,7,FALSE),"")</f>
        <v/>
      </c>
      <c r="AB284" s="151" t="str">
        <f t="shared" si="117"/>
        <v/>
      </c>
      <c r="AC284" s="220" t="str">
        <f>IFERROR(AB284*Intern!H$2,"")</f>
        <v/>
      </c>
      <c r="AD284" s="167"/>
      <c r="AE284" s="170"/>
      <c r="AF284" s="164"/>
      <c r="AG284" s="151" t="str">
        <f>IFERROR(VLOOKUP(AD284,Mobilität!A:I,7,FALSE),"")</f>
        <v/>
      </c>
      <c r="AH284" s="151" t="str">
        <f t="shared" si="100"/>
        <v/>
      </c>
      <c r="AI284" s="220" t="str">
        <f>IFERROR(AH284*Intern!H$2,"")</f>
        <v/>
      </c>
      <c r="AJ284" s="171"/>
      <c r="AK284" s="219">
        <f t="shared" si="101"/>
        <v>0</v>
      </c>
      <c r="AL284" s="206"/>
      <c r="AM284" s="151" t="str">
        <f>IFERROR(VLOOKUP(AJ284,Mobilität!A:I,7,FALSE),"")</f>
        <v/>
      </c>
      <c r="AN284" s="151" t="str">
        <f t="shared" si="102"/>
        <v/>
      </c>
      <c r="AO284" s="154" t="str">
        <f>IFERROR(AN284*Intern!H$2,"")</f>
        <v/>
      </c>
      <c r="AP284" s="171"/>
      <c r="AQ284" s="151">
        <f t="shared" si="103"/>
        <v>0</v>
      </c>
      <c r="AR284" s="209"/>
      <c r="AS284" s="151" t="str">
        <f>IFERROR(VLOOKUP(AP284,Mobilität!A:I,7,FALSE),"")</f>
        <v/>
      </c>
      <c r="AT284" s="151" t="str">
        <f t="shared" si="118"/>
        <v/>
      </c>
      <c r="AU284" s="154" t="str">
        <f>IFERROR(AT284*Intern!H$2,"")</f>
        <v/>
      </c>
      <c r="AV284" s="171"/>
      <c r="AW284" s="151">
        <f t="shared" si="104"/>
        <v>0</v>
      </c>
      <c r="AX284" s="206"/>
      <c r="AY284" s="151" t="str">
        <f>IFERROR(VLOOKUP(AV284,Mobilität!A:O,7,FALSE),"")</f>
        <v/>
      </c>
      <c r="AZ284" s="151" t="str">
        <f t="shared" si="105"/>
        <v/>
      </c>
      <c r="BA284" s="220" t="str">
        <f>IFERROR(AZ284*Intern!H$2,"")</f>
        <v/>
      </c>
      <c r="BB284" s="338"/>
      <c r="BC284" s="339"/>
      <c r="BD284" s="340"/>
      <c r="BE284" s="222">
        <f t="shared" si="106"/>
        <v>0</v>
      </c>
      <c r="BF284" s="223">
        <f>IFERROR(BE284*Intern!H$2,"")</f>
        <v>0</v>
      </c>
      <c r="BG284" s="210">
        <f t="shared" si="107"/>
        <v>0</v>
      </c>
      <c r="BH284" s="226">
        <f t="shared" si="108"/>
        <v>0</v>
      </c>
      <c r="BI284" s="363"/>
      <c r="BJ284" s="210" t="e">
        <f t="shared" si="109"/>
        <v>#DIV/0!</v>
      </c>
      <c r="BK284" s="227" t="e">
        <f t="shared" si="110"/>
        <v>#DIV/0!</v>
      </c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</row>
    <row r="285" spans="1:128" s="153" customFormat="1">
      <c r="A285" s="164"/>
      <c r="B285" s="165"/>
      <c r="C285" s="165"/>
      <c r="D285" s="149" t="str">
        <f t="shared" si="111"/>
        <v/>
      </c>
      <c r="E285" s="166"/>
      <c r="F285" s="167"/>
      <c r="G285" s="334" t="str">
        <f t="shared" si="112"/>
        <v/>
      </c>
      <c r="H285" s="150" t="str">
        <f>IFERROR(VLOOKUP(F285,'Mahlzeit-Übernachtung'!C:AA,5,FALSE),"")</f>
        <v/>
      </c>
      <c r="I285" s="150" t="str">
        <f t="shared" si="113"/>
        <v/>
      </c>
      <c r="J285" s="221" t="str">
        <f>IFERROR(I285*Intern!H$2,"")</f>
        <v/>
      </c>
      <c r="K285" s="167"/>
      <c r="L285" s="331" t="str">
        <f t="shared" si="114"/>
        <v/>
      </c>
      <c r="M285" s="150" t="str">
        <f>IFERROR(VLOOKUP(K285,'Mahlzeit-Übernachtung'!C:AA,5,FALSE),"")</f>
        <v/>
      </c>
      <c r="N285" s="151" t="str">
        <f t="shared" si="115"/>
        <v/>
      </c>
      <c r="O285" s="221" t="str">
        <f>IFERROR(N285*Intern!H$2,"")</f>
        <v/>
      </c>
      <c r="P285" s="168"/>
      <c r="Q285" s="169"/>
      <c r="R285" s="169"/>
      <c r="S285" s="169"/>
      <c r="T285" s="151" t="str">
        <f t="shared" si="119"/>
        <v>---</v>
      </c>
      <c r="U285" s="331" t="e">
        <f>VLOOKUP(TEXT(T285,"@"),'Mahlzeit-Übernachtung'!A$30:G$111,7,FALSE)</f>
        <v>#N/A</v>
      </c>
      <c r="V285" s="151" t="str">
        <f t="shared" si="116"/>
        <v/>
      </c>
      <c r="W285" s="220" t="str">
        <f>IFERROR(V285*Intern!H$2,"")</f>
        <v/>
      </c>
      <c r="X285" s="167"/>
      <c r="Y285" s="170"/>
      <c r="Z285" s="164"/>
      <c r="AA285" s="151" t="str">
        <f>IFERROR(VLOOKUP(X285,Mobilität!A:I,7,FALSE),"")</f>
        <v/>
      </c>
      <c r="AB285" s="151" t="str">
        <f t="shared" si="117"/>
        <v/>
      </c>
      <c r="AC285" s="220" t="str">
        <f>IFERROR(AB285*Intern!H$2,"")</f>
        <v/>
      </c>
      <c r="AD285" s="167"/>
      <c r="AE285" s="170"/>
      <c r="AF285" s="164"/>
      <c r="AG285" s="151" t="str">
        <f>IFERROR(VLOOKUP(AD285,Mobilität!A:I,7,FALSE),"")</f>
        <v/>
      </c>
      <c r="AH285" s="151" t="str">
        <f t="shared" si="100"/>
        <v/>
      </c>
      <c r="AI285" s="220" t="str">
        <f>IFERROR(AH285*Intern!H$2,"")</f>
        <v/>
      </c>
      <c r="AJ285" s="171"/>
      <c r="AK285" s="219">
        <f t="shared" si="101"/>
        <v>0</v>
      </c>
      <c r="AL285" s="206"/>
      <c r="AM285" s="151" t="str">
        <f>IFERROR(VLOOKUP(AJ285,Mobilität!A:I,7,FALSE),"")</f>
        <v/>
      </c>
      <c r="AN285" s="151" t="str">
        <f t="shared" si="102"/>
        <v/>
      </c>
      <c r="AO285" s="154" t="str">
        <f>IFERROR(AN285*Intern!H$2,"")</f>
        <v/>
      </c>
      <c r="AP285" s="171"/>
      <c r="AQ285" s="151">
        <f t="shared" si="103"/>
        <v>0</v>
      </c>
      <c r="AR285" s="209"/>
      <c r="AS285" s="151" t="str">
        <f>IFERROR(VLOOKUP(AP285,Mobilität!A:I,7,FALSE),"")</f>
        <v/>
      </c>
      <c r="AT285" s="151" t="str">
        <f t="shared" si="118"/>
        <v/>
      </c>
      <c r="AU285" s="154" t="str">
        <f>IFERROR(AT285*Intern!H$2,"")</f>
        <v/>
      </c>
      <c r="AV285" s="171"/>
      <c r="AW285" s="151">
        <f t="shared" si="104"/>
        <v>0</v>
      </c>
      <c r="AX285" s="206"/>
      <c r="AY285" s="151" t="str">
        <f>IFERROR(VLOOKUP(AV285,Mobilität!A:O,7,FALSE),"")</f>
        <v/>
      </c>
      <c r="AZ285" s="151" t="str">
        <f t="shared" si="105"/>
        <v/>
      </c>
      <c r="BA285" s="220" t="str">
        <f>IFERROR(AZ285*Intern!H$2,"")</f>
        <v/>
      </c>
      <c r="BB285" s="338"/>
      <c r="BC285" s="339"/>
      <c r="BD285" s="340"/>
      <c r="BE285" s="222">
        <f t="shared" si="106"/>
        <v>0</v>
      </c>
      <c r="BF285" s="223">
        <f>IFERROR(BE285*Intern!H$2,"")</f>
        <v>0</v>
      </c>
      <c r="BG285" s="210">
        <f t="shared" si="107"/>
        <v>0</v>
      </c>
      <c r="BH285" s="226">
        <f t="shared" si="108"/>
        <v>0</v>
      </c>
      <c r="BI285" s="363"/>
      <c r="BJ285" s="210" t="e">
        <f t="shared" si="109"/>
        <v>#DIV/0!</v>
      </c>
      <c r="BK285" s="227" t="e">
        <f t="shared" si="110"/>
        <v>#DIV/0!</v>
      </c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</row>
    <row r="286" spans="1:128" s="153" customFormat="1">
      <c r="A286" s="164"/>
      <c r="B286" s="165"/>
      <c r="C286" s="165"/>
      <c r="D286" s="149" t="str">
        <f t="shared" si="111"/>
        <v/>
      </c>
      <c r="E286" s="166"/>
      <c r="F286" s="167"/>
      <c r="G286" s="334" t="str">
        <f t="shared" si="112"/>
        <v/>
      </c>
      <c r="H286" s="150" t="str">
        <f>IFERROR(VLOOKUP(F286,'Mahlzeit-Übernachtung'!C:AA,5,FALSE),"")</f>
        <v/>
      </c>
      <c r="I286" s="150" t="str">
        <f t="shared" si="113"/>
        <v/>
      </c>
      <c r="J286" s="221" t="str">
        <f>IFERROR(I286*Intern!H$2,"")</f>
        <v/>
      </c>
      <c r="K286" s="167"/>
      <c r="L286" s="331" t="str">
        <f t="shared" si="114"/>
        <v/>
      </c>
      <c r="M286" s="150" t="str">
        <f>IFERROR(VLOOKUP(K286,'Mahlzeit-Übernachtung'!C:AA,5,FALSE),"")</f>
        <v/>
      </c>
      <c r="N286" s="151" t="str">
        <f t="shared" si="115"/>
        <v/>
      </c>
      <c r="O286" s="221" t="str">
        <f>IFERROR(N286*Intern!H$2,"")</f>
        <v/>
      </c>
      <c r="P286" s="168"/>
      <c r="Q286" s="169"/>
      <c r="R286" s="169"/>
      <c r="S286" s="169"/>
      <c r="T286" s="151" t="str">
        <f t="shared" si="119"/>
        <v>---</v>
      </c>
      <c r="U286" s="331" t="e">
        <f>VLOOKUP(TEXT(T286,"@"),'Mahlzeit-Übernachtung'!A$30:G$111,7,FALSE)</f>
        <v>#N/A</v>
      </c>
      <c r="V286" s="151" t="str">
        <f t="shared" si="116"/>
        <v/>
      </c>
      <c r="W286" s="220" t="str">
        <f>IFERROR(V286*Intern!H$2,"")</f>
        <v/>
      </c>
      <c r="X286" s="167"/>
      <c r="Y286" s="170"/>
      <c r="Z286" s="164"/>
      <c r="AA286" s="151" t="str">
        <f>IFERROR(VLOOKUP(X286,Mobilität!A:I,7,FALSE),"")</f>
        <v/>
      </c>
      <c r="AB286" s="151" t="str">
        <f t="shared" si="117"/>
        <v/>
      </c>
      <c r="AC286" s="220" t="str">
        <f>IFERROR(AB286*Intern!H$2,"")</f>
        <v/>
      </c>
      <c r="AD286" s="167"/>
      <c r="AE286" s="170"/>
      <c r="AF286" s="164"/>
      <c r="AG286" s="151" t="str">
        <f>IFERROR(VLOOKUP(AD286,Mobilität!A:I,7,FALSE),"")</f>
        <v/>
      </c>
      <c r="AH286" s="151" t="str">
        <f t="shared" si="100"/>
        <v/>
      </c>
      <c r="AI286" s="220" t="str">
        <f>IFERROR(AH286*Intern!H$2,"")</f>
        <v/>
      </c>
      <c r="AJ286" s="171"/>
      <c r="AK286" s="219">
        <f t="shared" si="101"/>
        <v>0</v>
      </c>
      <c r="AL286" s="206"/>
      <c r="AM286" s="151" t="str">
        <f>IFERROR(VLOOKUP(AJ286,Mobilität!A:I,7,FALSE),"")</f>
        <v/>
      </c>
      <c r="AN286" s="151" t="str">
        <f t="shared" si="102"/>
        <v/>
      </c>
      <c r="AO286" s="154" t="str">
        <f>IFERROR(AN286*Intern!H$2,"")</f>
        <v/>
      </c>
      <c r="AP286" s="171"/>
      <c r="AQ286" s="151">
        <f t="shared" si="103"/>
        <v>0</v>
      </c>
      <c r="AR286" s="209"/>
      <c r="AS286" s="151" t="str">
        <f>IFERROR(VLOOKUP(AP286,Mobilität!A:I,7,FALSE),"")</f>
        <v/>
      </c>
      <c r="AT286" s="151" t="str">
        <f t="shared" si="118"/>
        <v/>
      </c>
      <c r="AU286" s="154" t="str">
        <f>IFERROR(AT286*Intern!H$2,"")</f>
        <v/>
      </c>
      <c r="AV286" s="171"/>
      <c r="AW286" s="151">
        <f t="shared" si="104"/>
        <v>0</v>
      </c>
      <c r="AX286" s="206"/>
      <c r="AY286" s="151" t="str">
        <f>IFERROR(VLOOKUP(AV286,Mobilität!A:O,7,FALSE),"")</f>
        <v/>
      </c>
      <c r="AZ286" s="151" t="str">
        <f t="shared" si="105"/>
        <v/>
      </c>
      <c r="BA286" s="220" t="str">
        <f>IFERROR(AZ286*Intern!H$2,"")</f>
        <v/>
      </c>
      <c r="BB286" s="338"/>
      <c r="BC286" s="339"/>
      <c r="BD286" s="340"/>
      <c r="BE286" s="222">
        <f t="shared" si="106"/>
        <v>0</v>
      </c>
      <c r="BF286" s="223">
        <f>IFERROR(BE286*Intern!H$2,"")</f>
        <v>0</v>
      </c>
      <c r="BG286" s="210">
        <f t="shared" si="107"/>
        <v>0</v>
      </c>
      <c r="BH286" s="226">
        <f t="shared" si="108"/>
        <v>0</v>
      </c>
      <c r="BI286" s="363"/>
      <c r="BJ286" s="210" t="e">
        <f t="shared" si="109"/>
        <v>#DIV/0!</v>
      </c>
      <c r="BK286" s="227" t="e">
        <f t="shared" si="110"/>
        <v>#DIV/0!</v>
      </c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</row>
    <row r="287" spans="1:128" s="153" customFormat="1">
      <c r="A287" s="164"/>
      <c r="B287" s="165"/>
      <c r="C287" s="165"/>
      <c r="D287" s="149" t="str">
        <f t="shared" si="111"/>
        <v/>
      </c>
      <c r="E287" s="166"/>
      <c r="F287" s="167"/>
      <c r="G287" s="334" t="str">
        <f t="shared" si="112"/>
        <v/>
      </c>
      <c r="H287" s="150" t="str">
        <f>IFERROR(VLOOKUP(F287,'Mahlzeit-Übernachtung'!C:AA,5,FALSE),"")</f>
        <v/>
      </c>
      <c r="I287" s="150" t="str">
        <f t="shared" si="113"/>
        <v/>
      </c>
      <c r="J287" s="221" t="str">
        <f>IFERROR(I287*Intern!H$2,"")</f>
        <v/>
      </c>
      <c r="K287" s="167"/>
      <c r="L287" s="331" t="str">
        <f t="shared" si="114"/>
        <v/>
      </c>
      <c r="M287" s="150" t="str">
        <f>IFERROR(VLOOKUP(K287,'Mahlzeit-Übernachtung'!C:AA,5,FALSE),"")</f>
        <v/>
      </c>
      <c r="N287" s="151" t="str">
        <f t="shared" si="115"/>
        <v/>
      </c>
      <c r="O287" s="221" t="str">
        <f>IFERROR(N287*Intern!H$2,"")</f>
        <v/>
      </c>
      <c r="P287" s="168"/>
      <c r="Q287" s="169"/>
      <c r="R287" s="169"/>
      <c r="S287" s="169"/>
      <c r="T287" s="151" t="str">
        <f t="shared" si="119"/>
        <v>---</v>
      </c>
      <c r="U287" s="331" t="e">
        <f>VLOOKUP(TEXT(T287,"@"),'Mahlzeit-Übernachtung'!A$30:G$111,7,FALSE)</f>
        <v>#N/A</v>
      </c>
      <c r="V287" s="151" t="str">
        <f t="shared" si="116"/>
        <v/>
      </c>
      <c r="W287" s="220" t="str">
        <f>IFERROR(V287*Intern!H$2,"")</f>
        <v/>
      </c>
      <c r="X287" s="167"/>
      <c r="Y287" s="170"/>
      <c r="Z287" s="164"/>
      <c r="AA287" s="151" t="str">
        <f>IFERROR(VLOOKUP(X287,Mobilität!A:I,7,FALSE),"")</f>
        <v/>
      </c>
      <c r="AB287" s="151" t="str">
        <f t="shared" si="117"/>
        <v/>
      </c>
      <c r="AC287" s="220" t="str">
        <f>IFERROR(AB287*Intern!H$2,"")</f>
        <v/>
      </c>
      <c r="AD287" s="167"/>
      <c r="AE287" s="170"/>
      <c r="AF287" s="164"/>
      <c r="AG287" s="151" t="str">
        <f>IFERROR(VLOOKUP(AD287,Mobilität!A:I,7,FALSE),"")</f>
        <v/>
      </c>
      <c r="AH287" s="151" t="str">
        <f t="shared" si="100"/>
        <v/>
      </c>
      <c r="AI287" s="220" t="str">
        <f>IFERROR(AH287*Intern!H$2,"")</f>
        <v/>
      </c>
      <c r="AJ287" s="171"/>
      <c r="AK287" s="219">
        <f t="shared" si="101"/>
        <v>0</v>
      </c>
      <c r="AL287" s="206"/>
      <c r="AM287" s="151" t="str">
        <f>IFERROR(VLOOKUP(AJ287,Mobilität!A:I,7,FALSE),"")</f>
        <v/>
      </c>
      <c r="AN287" s="151" t="str">
        <f t="shared" si="102"/>
        <v/>
      </c>
      <c r="AO287" s="154" t="str">
        <f>IFERROR(AN287*Intern!H$2,"")</f>
        <v/>
      </c>
      <c r="AP287" s="171"/>
      <c r="AQ287" s="151">
        <f t="shared" si="103"/>
        <v>0</v>
      </c>
      <c r="AR287" s="209"/>
      <c r="AS287" s="151" t="str">
        <f>IFERROR(VLOOKUP(AP287,Mobilität!A:I,7,FALSE),"")</f>
        <v/>
      </c>
      <c r="AT287" s="151" t="str">
        <f t="shared" si="118"/>
        <v/>
      </c>
      <c r="AU287" s="154" t="str">
        <f>IFERROR(AT287*Intern!H$2,"")</f>
        <v/>
      </c>
      <c r="AV287" s="171"/>
      <c r="AW287" s="151">
        <f t="shared" si="104"/>
        <v>0</v>
      </c>
      <c r="AX287" s="206"/>
      <c r="AY287" s="151" t="str">
        <f>IFERROR(VLOOKUP(AV287,Mobilität!A:O,7,FALSE),"")</f>
        <v/>
      </c>
      <c r="AZ287" s="151" t="str">
        <f t="shared" si="105"/>
        <v/>
      </c>
      <c r="BA287" s="220" t="str">
        <f>IFERROR(AZ287*Intern!H$2,"")</f>
        <v/>
      </c>
      <c r="BB287" s="338"/>
      <c r="BC287" s="339"/>
      <c r="BD287" s="340"/>
      <c r="BE287" s="222">
        <f t="shared" si="106"/>
        <v>0</v>
      </c>
      <c r="BF287" s="223">
        <f>IFERROR(BE287*Intern!H$2,"")</f>
        <v>0</v>
      </c>
      <c r="BG287" s="210">
        <f t="shared" si="107"/>
        <v>0</v>
      </c>
      <c r="BH287" s="226">
        <f t="shared" si="108"/>
        <v>0</v>
      </c>
      <c r="BI287" s="363"/>
      <c r="BJ287" s="210" t="e">
        <f t="shared" si="109"/>
        <v>#DIV/0!</v>
      </c>
      <c r="BK287" s="227" t="e">
        <f t="shared" si="110"/>
        <v>#DIV/0!</v>
      </c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</row>
    <row r="288" spans="1:128" s="153" customFormat="1">
      <c r="A288" s="164"/>
      <c r="B288" s="165"/>
      <c r="C288" s="165"/>
      <c r="D288" s="149" t="str">
        <f t="shared" si="111"/>
        <v/>
      </c>
      <c r="E288" s="166"/>
      <c r="F288" s="167"/>
      <c r="G288" s="334" t="str">
        <f t="shared" si="112"/>
        <v/>
      </c>
      <c r="H288" s="150" t="str">
        <f>IFERROR(VLOOKUP(F288,'Mahlzeit-Übernachtung'!C:AA,5,FALSE),"")</f>
        <v/>
      </c>
      <c r="I288" s="150" t="str">
        <f t="shared" si="113"/>
        <v/>
      </c>
      <c r="J288" s="221" t="str">
        <f>IFERROR(I288*Intern!H$2,"")</f>
        <v/>
      </c>
      <c r="K288" s="167"/>
      <c r="L288" s="331" t="str">
        <f t="shared" si="114"/>
        <v/>
      </c>
      <c r="M288" s="150" t="str">
        <f>IFERROR(VLOOKUP(K288,'Mahlzeit-Übernachtung'!C:AA,5,FALSE),"")</f>
        <v/>
      </c>
      <c r="N288" s="151" t="str">
        <f t="shared" si="115"/>
        <v/>
      </c>
      <c r="O288" s="221" t="str">
        <f>IFERROR(N288*Intern!H$2,"")</f>
        <v/>
      </c>
      <c r="P288" s="168"/>
      <c r="Q288" s="169"/>
      <c r="R288" s="169"/>
      <c r="S288" s="169"/>
      <c r="T288" s="151" t="str">
        <f t="shared" si="119"/>
        <v>---</v>
      </c>
      <c r="U288" s="331" t="e">
        <f>VLOOKUP(TEXT(T288,"@"),'Mahlzeit-Übernachtung'!A$30:G$111,7,FALSE)</f>
        <v>#N/A</v>
      </c>
      <c r="V288" s="151" t="str">
        <f t="shared" si="116"/>
        <v/>
      </c>
      <c r="W288" s="220" t="str">
        <f>IFERROR(V288*Intern!H$2,"")</f>
        <v/>
      </c>
      <c r="X288" s="167"/>
      <c r="Y288" s="170"/>
      <c r="Z288" s="164"/>
      <c r="AA288" s="151" t="str">
        <f>IFERROR(VLOOKUP(X288,Mobilität!A:I,7,FALSE),"")</f>
        <v/>
      </c>
      <c r="AB288" s="151" t="str">
        <f t="shared" si="117"/>
        <v/>
      </c>
      <c r="AC288" s="220" t="str">
        <f>IFERROR(AB288*Intern!H$2,"")</f>
        <v/>
      </c>
      <c r="AD288" s="167"/>
      <c r="AE288" s="170"/>
      <c r="AF288" s="164"/>
      <c r="AG288" s="151" t="str">
        <f>IFERROR(VLOOKUP(AD288,Mobilität!A:I,7,FALSE),"")</f>
        <v/>
      </c>
      <c r="AH288" s="151" t="str">
        <f t="shared" si="100"/>
        <v/>
      </c>
      <c r="AI288" s="220" t="str">
        <f>IFERROR(AH288*Intern!H$2,"")</f>
        <v/>
      </c>
      <c r="AJ288" s="171"/>
      <c r="AK288" s="219">
        <f t="shared" si="101"/>
        <v>0</v>
      </c>
      <c r="AL288" s="206"/>
      <c r="AM288" s="151" t="str">
        <f>IFERROR(VLOOKUP(AJ288,Mobilität!A:I,7,FALSE),"")</f>
        <v/>
      </c>
      <c r="AN288" s="151" t="str">
        <f t="shared" si="102"/>
        <v/>
      </c>
      <c r="AO288" s="154" t="str">
        <f>IFERROR(AN288*Intern!H$2,"")</f>
        <v/>
      </c>
      <c r="AP288" s="171"/>
      <c r="AQ288" s="151">
        <f t="shared" si="103"/>
        <v>0</v>
      </c>
      <c r="AR288" s="209"/>
      <c r="AS288" s="151" t="str">
        <f>IFERROR(VLOOKUP(AP288,Mobilität!A:I,7,FALSE),"")</f>
        <v/>
      </c>
      <c r="AT288" s="151" t="str">
        <f t="shared" si="118"/>
        <v/>
      </c>
      <c r="AU288" s="154" t="str">
        <f>IFERROR(AT288*Intern!H$2,"")</f>
        <v/>
      </c>
      <c r="AV288" s="171"/>
      <c r="AW288" s="151">
        <f t="shared" si="104"/>
        <v>0</v>
      </c>
      <c r="AX288" s="206"/>
      <c r="AY288" s="151" t="str">
        <f>IFERROR(VLOOKUP(AV288,Mobilität!A:O,7,FALSE),"")</f>
        <v/>
      </c>
      <c r="AZ288" s="151" t="str">
        <f t="shared" si="105"/>
        <v/>
      </c>
      <c r="BA288" s="220" t="str">
        <f>IFERROR(AZ288*Intern!H$2,"")</f>
        <v/>
      </c>
      <c r="BB288" s="338"/>
      <c r="BC288" s="339"/>
      <c r="BD288" s="340"/>
      <c r="BE288" s="222">
        <f t="shared" si="106"/>
        <v>0</v>
      </c>
      <c r="BF288" s="223">
        <f>IFERROR(BE288*Intern!H$2,"")</f>
        <v>0</v>
      </c>
      <c r="BG288" s="210">
        <f t="shared" si="107"/>
        <v>0</v>
      </c>
      <c r="BH288" s="226">
        <f t="shared" si="108"/>
        <v>0</v>
      </c>
      <c r="BI288" s="363"/>
      <c r="BJ288" s="210" t="e">
        <f t="shared" si="109"/>
        <v>#DIV/0!</v>
      </c>
      <c r="BK288" s="227" t="e">
        <f t="shared" si="110"/>
        <v>#DIV/0!</v>
      </c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</row>
    <row r="289" spans="1:128" s="153" customFormat="1">
      <c r="A289" s="164"/>
      <c r="B289" s="165"/>
      <c r="C289" s="165"/>
      <c r="D289" s="149" t="str">
        <f t="shared" si="111"/>
        <v/>
      </c>
      <c r="E289" s="166"/>
      <c r="F289" s="167"/>
      <c r="G289" s="334" t="str">
        <f t="shared" si="112"/>
        <v/>
      </c>
      <c r="H289" s="150" t="str">
        <f>IFERROR(VLOOKUP(F289,'Mahlzeit-Übernachtung'!C:AA,5,FALSE),"")</f>
        <v/>
      </c>
      <c r="I289" s="150" t="str">
        <f t="shared" si="113"/>
        <v/>
      </c>
      <c r="J289" s="221" t="str">
        <f>IFERROR(I289*Intern!H$2,"")</f>
        <v/>
      </c>
      <c r="K289" s="167"/>
      <c r="L289" s="331" t="str">
        <f t="shared" si="114"/>
        <v/>
      </c>
      <c r="M289" s="150" t="str">
        <f>IFERROR(VLOOKUP(K289,'Mahlzeit-Übernachtung'!C:AA,5,FALSE),"")</f>
        <v/>
      </c>
      <c r="N289" s="151" t="str">
        <f t="shared" si="115"/>
        <v/>
      </c>
      <c r="O289" s="221" t="str">
        <f>IFERROR(N289*Intern!H$2,"")</f>
        <v/>
      </c>
      <c r="P289" s="168"/>
      <c r="Q289" s="169"/>
      <c r="R289" s="169"/>
      <c r="S289" s="169"/>
      <c r="T289" s="151" t="str">
        <f t="shared" si="119"/>
        <v>---</v>
      </c>
      <c r="U289" s="331" t="e">
        <f>VLOOKUP(TEXT(T289,"@"),'Mahlzeit-Übernachtung'!A$30:G$111,7,FALSE)</f>
        <v>#N/A</v>
      </c>
      <c r="V289" s="151" t="str">
        <f t="shared" si="116"/>
        <v/>
      </c>
      <c r="W289" s="220" t="str">
        <f>IFERROR(V289*Intern!H$2,"")</f>
        <v/>
      </c>
      <c r="X289" s="167"/>
      <c r="Y289" s="170"/>
      <c r="Z289" s="164"/>
      <c r="AA289" s="151" t="str">
        <f>IFERROR(VLOOKUP(X289,Mobilität!A:I,7,FALSE),"")</f>
        <v/>
      </c>
      <c r="AB289" s="151" t="str">
        <f t="shared" si="117"/>
        <v/>
      </c>
      <c r="AC289" s="220" t="str">
        <f>IFERROR(AB289*Intern!H$2,"")</f>
        <v/>
      </c>
      <c r="AD289" s="167"/>
      <c r="AE289" s="170"/>
      <c r="AF289" s="164"/>
      <c r="AG289" s="151" t="str">
        <f>IFERROR(VLOOKUP(AD289,Mobilität!A:I,7,FALSE),"")</f>
        <v/>
      </c>
      <c r="AH289" s="151" t="str">
        <f t="shared" si="100"/>
        <v/>
      </c>
      <c r="AI289" s="220" t="str">
        <f>IFERROR(AH289*Intern!H$2,"")</f>
        <v/>
      </c>
      <c r="AJ289" s="171"/>
      <c r="AK289" s="219">
        <f t="shared" si="101"/>
        <v>0</v>
      </c>
      <c r="AL289" s="206"/>
      <c r="AM289" s="151" t="str">
        <f>IFERROR(VLOOKUP(AJ289,Mobilität!A:I,7,FALSE),"")</f>
        <v/>
      </c>
      <c r="AN289" s="151" t="str">
        <f t="shared" si="102"/>
        <v/>
      </c>
      <c r="AO289" s="154" t="str">
        <f>IFERROR(AN289*Intern!H$2,"")</f>
        <v/>
      </c>
      <c r="AP289" s="171"/>
      <c r="AQ289" s="151">
        <f t="shared" si="103"/>
        <v>0</v>
      </c>
      <c r="AR289" s="209"/>
      <c r="AS289" s="151" t="str">
        <f>IFERROR(VLOOKUP(AP289,Mobilität!A:I,7,FALSE),"")</f>
        <v/>
      </c>
      <c r="AT289" s="151" t="str">
        <f t="shared" si="118"/>
        <v/>
      </c>
      <c r="AU289" s="154" t="str">
        <f>IFERROR(AT289*Intern!H$2,"")</f>
        <v/>
      </c>
      <c r="AV289" s="171"/>
      <c r="AW289" s="151">
        <f t="shared" si="104"/>
        <v>0</v>
      </c>
      <c r="AX289" s="206"/>
      <c r="AY289" s="151" t="str">
        <f>IFERROR(VLOOKUP(AV289,Mobilität!A:O,7,FALSE),"")</f>
        <v/>
      </c>
      <c r="AZ289" s="151" t="str">
        <f t="shared" si="105"/>
        <v/>
      </c>
      <c r="BA289" s="220" t="str">
        <f>IFERROR(AZ289*Intern!H$2,"")</f>
        <v/>
      </c>
      <c r="BB289" s="338"/>
      <c r="BC289" s="339"/>
      <c r="BD289" s="340"/>
      <c r="BE289" s="222">
        <f t="shared" si="106"/>
        <v>0</v>
      </c>
      <c r="BF289" s="223">
        <f>IFERROR(BE289*Intern!H$2,"")</f>
        <v>0</v>
      </c>
      <c r="BG289" s="210">
        <f t="shared" si="107"/>
        <v>0</v>
      </c>
      <c r="BH289" s="226">
        <f t="shared" si="108"/>
        <v>0</v>
      </c>
      <c r="BI289" s="363"/>
      <c r="BJ289" s="210" t="e">
        <f t="shared" si="109"/>
        <v>#DIV/0!</v>
      </c>
      <c r="BK289" s="227" t="e">
        <f t="shared" si="110"/>
        <v>#DIV/0!</v>
      </c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</row>
    <row r="290" spans="1:128" s="153" customFormat="1">
      <c r="A290" s="164"/>
      <c r="B290" s="165"/>
      <c r="C290" s="165"/>
      <c r="D290" s="149" t="str">
        <f t="shared" si="111"/>
        <v/>
      </c>
      <c r="E290" s="166"/>
      <c r="F290" s="167"/>
      <c r="G290" s="334" t="str">
        <f t="shared" si="112"/>
        <v/>
      </c>
      <c r="H290" s="150" t="str">
        <f>IFERROR(VLOOKUP(F290,'Mahlzeit-Übernachtung'!C:AA,5,FALSE),"")</f>
        <v/>
      </c>
      <c r="I290" s="150" t="str">
        <f t="shared" si="113"/>
        <v/>
      </c>
      <c r="J290" s="221" t="str">
        <f>IFERROR(I290*Intern!H$2,"")</f>
        <v/>
      </c>
      <c r="K290" s="167"/>
      <c r="L290" s="331" t="str">
        <f t="shared" si="114"/>
        <v/>
      </c>
      <c r="M290" s="150" t="str">
        <f>IFERROR(VLOOKUP(K290,'Mahlzeit-Übernachtung'!C:AA,5,FALSE),"")</f>
        <v/>
      </c>
      <c r="N290" s="151" t="str">
        <f t="shared" si="115"/>
        <v/>
      </c>
      <c r="O290" s="221" t="str">
        <f>IFERROR(N290*Intern!H$2,"")</f>
        <v/>
      </c>
      <c r="P290" s="168"/>
      <c r="Q290" s="169"/>
      <c r="R290" s="169"/>
      <c r="S290" s="169"/>
      <c r="T290" s="151" t="str">
        <f t="shared" si="119"/>
        <v>---</v>
      </c>
      <c r="U290" s="331" t="e">
        <f>VLOOKUP(TEXT(T290,"@"),'Mahlzeit-Übernachtung'!A$30:G$111,7,FALSE)</f>
        <v>#N/A</v>
      </c>
      <c r="V290" s="151" t="str">
        <f t="shared" si="116"/>
        <v/>
      </c>
      <c r="W290" s="220" t="str">
        <f>IFERROR(V290*Intern!H$2,"")</f>
        <v/>
      </c>
      <c r="X290" s="167"/>
      <c r="Y290" s="170"/>
      <c r="Z290" s="164"/>
      <c r="AA290" s="151" t="str">
        <f>IFERROR(VLOOKUP(X290,Mobilität!A:I,7,FALSE),"")</f>
        <v/>
      </c>
      <c r="AB290" s="151" t="str">
        <f t="shared" si="117"/>
        <v/>
      </c>
      <c r="AC290" s="220" t="str">
        <f>IFERROR(AB290*Intern!H$2,"")</f>
        <v/>
      </c>
      <c r="AD290" s="167"/>
      <c r="AE290" s="170"/>
      <c r="AF290" s="164"/>
      <c r="AG290" s="151" t="str">
        <f>IFERROR(VLOOKUP(AD290,Mobilität!A:I,7,FALSE),"")</f>
        <v/>
      </c>
      <c r="AH290" s="151" t="str">
        <f t="shared" si="100"/>
        <v/>
      </c>
      <c r="AI290" s="220" t="str">
        <f>IFERROR(AH290*Intern!H$2,"")</f>
        <v/>
      </c>
      <c r="AJ290" s="171"/>
      <c r="AK290" s="219">
        <f t="shared" si="101"/>
        <v>0</v>
      </c>
      <c r="AL290" s="206"/>
      <c r="AM290" s="151" t="str">
        <f>IFERROR(VLOOKUP(AJ290,Mobilität!A:I,7,FALSE),"")</f>
        <v/>
      </c>
      <c r="AN290" s="151" t="str">
        <f t="shared" si="102"/>
        <v/>
      </c>
      <c r="AO290" s="154" t="str">
        <f>IFERROR(AN290*Intern!H$2,"")</f>
        <v/>
      </c>
      <c r="AP290" s="171"/>
      <c r="AQ290" s="151">
        <f t="shared" si="103"/>
        <v>0</v>
      </c>
      <c r="AR290" s="209"/>
      <c r="AS290" s="151" t="str">
        <f>IFERROR(VLOOKUP(AP290,Mobilität!A:I,7,FALSE),"")</f>
        <v/>
      </c>
      <c r="AT290" s="151" t="str">
        <f t="shared" si="118"/>
        <v/>
      </c>
      <c r="AU290" s="154" t="str">
        <f>IFERROR(AT290*Intern!H$2,"")</f>
        <v/>
      </c>
      <c r="AV290" s="171"/>
      <c r="AW290" s="151">
        <f t="shared" si="104"/>
        <v>0</v>
      </c>
      <c r="AX290" s="206"/>
      <c r="AY290" s="151" t="str">
        <f>IFERROR(VLOOKUP(AV290,Mobilität!A:O,7,FALSE),"")</f>
        <v/>
      </c>
      <c r="AZ290" s="151" t="str">
        <f t="shared" si="105"/>
        <v/>
      </c>
      <c r="BA290" s="220" t="str">
        <f>IFERROR(AZ290*Intern!H$2,"")</f>
        <v/>
      </c>
      <c r="BB290" s="338"/>
      <c r="BC290" s="339"/>
      <c r="BD290" s="340"/>
      <c r="BE290" s="222">
        <f t="shared" si="106"/>
        <v>0</v>
      </c>
      <c r="BF290" s="223">
        <f>IFERROR(BE290*Intern!H$2,"")</f>
        <v>0</v>
      </c>
      <c r="BG290" s="210">
        <f t="shared" si="107"/>
        <v>0</v>
      </c>
      <c r="BH290" s="226">
        <f t="shared" si="108"/>
        <v>0</v>
      </c>
      <c r="BI290" s="363"/>
      <c r="BJ290" s="210" t="e">
        <f t="shared" si="109"/>
        <v>#DIV/0!</v>
      </c>
      <c r="BK290" s="227" t="e">
        <f t="shared" si="110"/>
        <v>#DIV/0!</v>
      </c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</row>
    <row r="291" spans="1:128" s="153" customFormat="1">
      <c r="A291" s="164"/>
      <c r="B291" s="165"/>
      <c r="C291" s="165"/>
      <c r="D291" s="149" t="str">
        <f t="shared" si="111"/>
        <v/>
      </c>
      <c r="E291" s="166"/>
      <c r="F291" s="167"/>
      <c r="G291" s="334" t="str">
        <f t="shared" si="112"/>
        <v/>
      </c>
      <c r="H291" s="150" t="str">
        <f>IFERROR(VLOOKUP(F291,'Mahlzeit-Übernachtung'!C:AA,5,FALSE),"")</f>
        <v/>
      </c>
      <c r="I291" s="150" t="str">
        <f t="shared" si="113"/>
        <v/>
      </c>
      <c r="J291" s="221" t="str">
        <f>IFERROR(I291*Intern!H$2,"")</f>
        <v/>
      </c>
      <c r="K291" s="167"/>
      <c r="L291" s="331" t="str">
        <f t="shared" si="114"/>
        <v/>
      </c>
      <c r="M291" s="150" t="str">
        <f>IFERROR(VLOOKUP(K291,'Mahlzeit-Übernachtung'!C:AA,5,FALSE),"")</f>
        <v/>
      </c>
      <c r="N291" s="151" t="str">
        <f t="shared" si="115"/>
        <v/>
      </c>
      <c r="O291" s="221" t="str">
        <f>IFERROR(N291*Intern!H$2,"")</f>
        <v/>
      </c>
      <c r="P291" s="168"/>
      <c r="Q291" s="169"/>
      <c r="R291" s="169"/>
      <c r="S291" s="169"/>
      <c r="T291" s="151" t="str">
        <f t="shared" si="119"/>
        <v>---</v>
      </c>
      <c r="U291" s="331" t="e">
        <f>VLOOKUP(TEXT(T291,"@"),'Mahlzeit-Übernachtung'!A$30:G$111,7,FALSE)</f>
        <v>#N/A</v>
      </c>
      <c r="V291" s="151" t="str">
        <f t="shared" si="116"/>
        <v/>
      </c>
      <c r="W291" s="220" t="str">
        <f>IFERROR(V291*Intern!H$2,"")</f>
        <v/>
      </c>
      <c r="X291" s="167"/>
      <c r="Y291" s="170"/>
      <c r="Z291" s="164"/>
      <c r="AA291" s="151" t="str">
        <f>IFERROR(VLOOKUP(X291,Mobilität!A:I,7,FALSE),"")</f>
        <v/>
      </c>
      <c r="AB291" s="151" t="str">
        <f t="shared" si="117"/>
        <v/>
      </c>
      <c r="AC291" s="220" t="str">
        <f>IFERROR(AB291*Intern!H$2,"")</f>
        <v/>
      </c>
      <c r="AD291" s="167"/>
      <c r="AE291" s="170"/>
      <c r="AF291" s="164"/>
      <c r="AG291" s="151" t="str">
        <f>IFERROR(VLOOKUP(AD291,Mobilität!A:I,7,FALSE),"")</f>
        <v/>
      </c>
      <c r="AH291" s="151" t="str">
        <f t="shared" si="100"/>
        <v/>
      </c>
      <c r="AI291" s="220" t="str">
        <f>IFERROR(AH291*Intern!H$2,"")</f>
        <v/>
      </c>
      <c r="AJ291" s="171"/>
      <c r="AK291" s="219">
        <f t="shared" si="101"/>
        <v>0</v>
      </c>
      <c r="AL291" s="206"/>
      <c r="AM291" s="151" t="str">
        <f>IFERROR(VLOOKUP(AJ291,Mobilität!A:I,7,FALSE),"")</f>
        <v/>
      </c>
      <c r="AN291" s="151" t="str">
        <f t="shared" si="102"/>
        <v/>
      </c>
      <c r="AO291" s="154" t="str">
        <f>IFERROR(AN291*Intern!H$2,"")</f>
        <v/>
      </c>
      <c r="AP291" s="171"/>
      <c r="AQ291" s="151">
        <f t="shared" si="103"/>
        <v>0</v>
      </c>
      <c r="AR291" s="209"/>
      <c r="AS291" s="151" t="str">
        <f>IFERROR(VLOOKUP(AP291,Mobilität!A:I,7,FALSE),"")</f>
        <v/>
      </c>
      <c r="AT291" s="151" t="str">
        <f t="shared" si="118"/>
        <v/>
      </c>
      <c r="AU291" s="154" t="str">
        <f>IFERROR(AT291*Intern!H$2,"")</f>
        <v/>
      </c>
      <c r="AV291" s="171"/>
      <c r="AW291" s="151">
        <f t="shared" si="104"/>
        <v>0</v>
      </c>
      <c r="AX291" s="206"/>
      <c r="AY291" s="151" t="str">
        <f>IFERROR(VLOOKUP(AV291,Mobilität!A:O,7,FALSE),"")</f>
        <v/>
      </c>
      <c r="AZ291" s="151" t="str">
        <f t="shared" si="105"/>
        <v/>
      </c>
      <c r="BA291" s="220" t="str">
        <f>IFERROR(AZ291*Intern!H$2,"")</f>
        <v/>
      </c>
      <c r="BB291" s="338"/>
      <c r="BC291" s="339"/>
      <c r="BD291" s="340"/>
      <c r="BE291" s="222">
        <f t="shared" si="106"/>
        <v>0</v>
      </c>
      <c r="BF291" s="223">
        <f>IFERROR(BE291*Intern!H$2,"")</f>
        <v>0</v>
      </c>
      <c r="BG291" s="210">
        <f t="shared" si="107"/>
        <v>0</v>
      </c>
      <c r="BH291" s="226">
        <f t="shared" si="108"/>
        <v>0</v>
      </c>
      <c r="BI291" s="363"/>
      <c r="BJ291" s="210" t="e">
        <f t="shared" si="109"/>
        <v>#DIV/0!</v>
      </c>
      <c r="BK291" s="227" t="e">
        <f t="shared" si="110"/>
        <v>#DIV/0!</v>
      </c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</row>
    <row r="292" spans="1:128" s="153" customFormat="1">
      <c r="A292" s="164"/>
      <c r="B292" s="165"/>
      <c r="C292" s="165"/>
      <c r="D292" s="149" t="str">
        <f t="shared" si="111"/>
        <v/>
      </c>
      <c r="E292" s="166"/>
      <c r="F292" s="167"/>
      <c r="G292" s="334" t="str">
        <f t="shared" si="112"/>
        <v/>
      </c>
      <c r="H292" s="150" t="str">
        <f>IFERROR(VLOOKUP(F292,'Mahlzeit-Übernachtung'!C:AA,5,FALSE),"")</f>
        <v/>
      </c>
      <c r="I292" s="150" t="str">
        <f t="shared" si="113"/>
        <v/>
      </c>
      <c r="J292" s="221" t="str">
        <f>IFERROR(I292*Intern!H$2,"")</f>
        <v/>
      </c>
      <c r="K292" s="167"/>
      <c r="L292" s="331" t="str">
        <f t="shared" si="114"/>
        <v/>
      </c>
      <c r="M292" s="150" t="str">
        <f>IFERROR(VLOOKUP(K292,'Mahlzeit-Übernachtung'!C:AA,5,FALSE),"")</f>
        <v/>
      </c>
      <c r="N292" s="151" t="str">
        <f t="shared" si="115"/>
        <v/>
      </c>
      <c r="O292" s="221" t="str">
        <f>IFERROR(N292*Intern!H$2,"")</f>
        <v/>
      </c>
      <c r="P292" s="168"/>
      <c r="Q292" s="169"/>
      <c r="R292" s="169"/>
      <c r="S292" s="169"/>
      <c r="T292" s="151" t="str">
        <f t="shared" si="119"/>
        <v>---</v>
      </c>
      <c r="U292" s="331" t="e">
        <f>VLOOKUP(TEXT(T292,"@"),'Mahlzeit-Übernachtung'!A$30:G$111,7,FALSE)</f>
        <v>#N/A</v>
      </c>
      <c r="V292" s="151" t="str">
        <f t="shared" si="116"/>
        <v/>
      </c>
      <c r="W292" s="220" t="str">
        <f>IFERROR(V292*Intern!H$2,"")</f>
        <v/>
      </c>
      <c r="X292" s="167"/>
      <c r="Y292" s="170"/>
      <c r="Z292" s="164"/>
      <c r="AA292" s="151" t="str">
        <f>IFERROR(VLOOKUP(X292,Mobilität!A:I,7,FALSE),"")</f>
        <v/>
      </c>
      <c r="AB292" s="151" t="str">
        <f t="shared" si="117"/>
        <v/>
      </c>
      <c r="AC292" s="220" t="str">
        <f>IFERROR(AB292*Intern!H$2,"")</f>
        <v/>
      </c>
      <c r="AD292" s="167"/>
      <c r="AE292" s="170"/>
      <c r="AF292" s="164"/>
      <c r="AG292" s="151" t="str">
        <f>IFERROR(VLOOKUP(AD292,Mobilität!A:I,7,FALSE),"")</f>
        <v/>
      </c>
      <c r="AH292" s="151" t="str">
        <f t="shared" si="100"/>
        <v/>
      </c>
      <c r="AI292" s="220" t="str">
        <f>IFERROR(AH292*Intern!H$2,"")</f>
        <v/>
      </c>
      <c r="AJ292" s="171"/>
      <c r="AK292" s="219">
        <f t="shared" si="101"/>
        <v>0</v>
      </c>
      <c r="AL292" s="206"/>
      <c r="AM292" s="151" t="str">
        <f>IFERROR(VLOOKUP(AJ292,Mobilität!A:I,7,FALSE),"")</f>
        <v/>
      </c>
      <c r="AN292" s="151" t="str">
        <f t="shared" si="102"/>
        <v/>
      </c>
      <c r="AO292" s="154" t="str">
        <f>IFERROR(AN292*Intern!H$2,"")</f>
        <v/>
      </c>
      <c r="AP292" s="171"/>
      <c r="AQ292" s="151">
        <f t="shared" si="103"/>
        <v>0</v>
      </c>
      <c r="AR292" s="209"/>
      <c r="AS292" s="151" t="str">
        <f>IFERROR(VLOOKUP(AP292,Mobilität!A:I,7,FALSE),"")</f>
        <v/>
      </c>
      <c r="AT292" s="151" t="str">
        <f t="shared" si="118"/>
        <v/>
      </c>
      <c r="AU292" s="154" t="str">
        <f>IFERROR(AT292*Intern!H$2,"")</f>
        <v/>
      </c>
      <c r="AV292" s="171"/>
      <c r="AW292" s="151">
        <f t="shared" si="104"/>
        <v>0</v>
      </c>
      <c r="AX292" s="206"/>
      <c r="AY292" s="151" t="str">
        <f>IFERROR(VLOOKUP(AV292,Mobilität!A:O,7,FALSE),"")</f>
        <v/>
      </c>
      <c r="AZ292" s="151" t="str">
        <f t="shared" si="105"/>
        <v/>
      </c>
      <c r="BA292" s="220" t="str">
        <f>IFERROR(AZ292*Intern!H$2,"")</f>
        <v/>
      </c>
      <c r="BB292" s="338"/>
      <c r="BC292" s="339"/>
      <c r="BD292" s="340"/>
      <c r="BE292" s="222">
        <f t="shared" si="106"/>
        <v>0</v>
      </c>
      <c r="BF292" s="223">
        <f>IFERROR(BE292*Intern!H$2,"")</f>
        <v>0</v>
      </c>
      <c r="BG292" s="210">
        <f t="shared" si="107"/>
        <v>0</v>
      </c>
      <c r="BH292" s="226">
        <f t="shared" si="108"/>
        <v>0</v>
      </c>
      <c r="BI292" s="363"/>
      <c r="BJ292" s="210" t="e">
        <f t="shared" si="109"/>
        <v>#DIV/0!</v>
      </c>
      <c r="BK292" s="227" t="e">
        <f t="shared" si="110"/>
        <v>#DIV/0!</v>
      </c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</row>
    <row r="293" spans="1:128" s="153" customFormat="1">
      <c r="A293" s="164"/>
      <c r="B293" s="165"/>
      <c r="C293" s="165"/>
      <c r="D293" s="149" t="str">
        <f t="shared" si="111"/>
        <v/>
      </c>
      <c r="E293" s="166"/>
      <c r="F293" s="167"/>
      <c r="G293" s="334" t="str">
        <f t="shared" si="112"/>
        <v/>
      </c>
      <c r="H293" s="150" t="str">
        <f>IFERROR(VLOOKUP(F293,'Mahlzeit-Übernachtung'!C:AA,5,FALSE),"")</f>
        <v/>
      </c>
      <c r="I293" s="150" t="str">
        <f t="shared" si="113"/>
        <v/>
      </c>
      <c r="J293" s="221" t="str">
        <f>IFERROR(I293*Intern!H$2,"")</f>
        <v/>
      </c>
      <c r="K293" s="167"/>
      <c r="L293" s="331" t="str">
        <f t="shared" si="114"/>
        <v/>
      </c>
      <c r="M293" s="150" t="str">
        <f>IFERROR(VLOOKUP(K293,'Mahlzeit-Übernachtung'!C:AA,5,FALSE),"")</f>
        <v/>
      </c>
      <c r="N293" s="151" t="str">
        <f t="shared" si="115"/>
        <v/>
      </c>
      <c r="O293" s="221" t="str">
        <f>IFERROR(N293*Intern!H$2,"")</f>
        <v/>
      </c>
      <c r="P293" s="168"/>
      <c r="Q293" s="169"/>
      <c r="R293" s="169"/>
      <c r="S293" s="169"/>
      <c r="T293" s="151" t="str">
        <f t="shared" si="119"/>
        <v>---</v>
      </c>
      <c r="U293" s="331" t="e">
        <f>VLOOKUP(TEXT(T293,"@"),'Mahlzeit-Übernachtung'!A$30:G$111,7,FALSE)</f>
        <v>#N/A</v>
      </c>
      <c r="V293" s="151" t="str">
        <f t="shared" si="116"/>
        <v/>
      </c>
      <c r="W293" s="220" t="str">
        <f>IFERROR(V293*Intern!H$2,"")</f>
        <v/>
      </c>
      <c r="X293" s="167"/>
      <c r="Y293" s="170"/>
      <c r="Z293" s="164"/>
      <c r="AA293" s="151" t="str">
        <f>IFERROR(VLOOKUP(X293,Mobilität!A:I,7,FALSE),"")</f>
        <v/>
      </c>
      <c r="AB293" s="151" t="str">
        <f t="shared" si="117"/>
        <v/>
      </c>
      <c r="AC293" s="220" t="str">
        <f>IFERROR(AB293*Intern!H$2,"")</f>
        <v/>
      </c>
      <c r="AD293" s="167"/>
      <c r="AE293" s="170"/>
      <c r="AF293" s="164"/>
      <c r="AG293" s="151" t="str">
        <f>IFERROR(VLOOKUP(AD293,Mobilität!A:I,7,FALSE),"")</f>
        <v/>
      </c>
      <c r="AH293" s="151" t="str">
        <f t="shared" si="100"/>
        <v/>
      </c>
      <c r="AI293" s="220" t="str">
        <f>IFERROR(AH293*Intern!H$2,"")</f>
        <v/>
      </c>
      <c r="AJ293" s="171"/>
      <c r="AK293" s="219">
        <f t="shared" si="101"/>
        <v>0</v>
      </c>
      <c r="AL293" s="206"/>
      <c r="AM293" s="151" t="str">
        <f>IFERROR(VLOOKUP(AJ293,Mobilität!A:I,7,FALSE),"")</f>
        <v/>
      </c>
      <c r="AN293" s="151" t="str">
        <f t="shared" si="102"/>
        <v/>
      </c>
      <c r="AO293" s="154" t="str">
        <f>IFERROR(AN293*Intern!H$2,"")</f>
        <v/>
      </c>
      <c r="AP293" s="171"/>
      <c r="AQ293" s="151">
        <f t="shared" si="103"/>
        <v>0</v>
      </c>
      <c r="AR293" s="209"/>
      <c r="AS293" s="151" t="str">
        <f>IFERROR(VLOOKUP(AP293,Mobilität!A:I,7,FALSE),"")</f>
        <v/>
      </c>
      <c r="AT293" s="151" t="str">
        <f t="shared" si="118"/>
        <v/>
      </c>
      <c r="AU293" s="154" t="str">
        <f>IFERROR(AT293*Intern!H$2,"")</f>
        <v/>
      </c>
      <c r="AV293" s="171"/>
      <c r="AW293" s="151">
        <f t="shared" si="104"/>
        <v>0</v>
      </c>
      <c r="AX293" s="206"/>
      <c r="AY293" s="151" t="str">
        <f>IFERROR(VLOOKUP(AV293,Mobilität!A:O,7,FALSE),"")</f>
        <v/>
      </c>
      <c r="AZ293" s="151" t="str">
        <f t="shared" si="105"/>
        <v/>
      </c>
      <c r="BA293" s="220" t="str">
        <f>IFERROR(AZ293*Intern!H$2,"")</f>
        <v/>
      </c>
      <c r="BB293" s="338"/>
      <c r="BC293" s="339"/>
      <c r="BD293" s="340"/>
      <c r="BE293" s="222">
        <f t="shared" si="106"/>
        <v>0</v>
      </c>
      <c r="BF293" s="223">
        <f>IFERROR(BE293*Intern!H$2,"")</f>
        <v>0</v>
      </c>
      <c r="BG293" s="210">
        <f t="shared" si="107"/>
        <v>0</v>
      </c>
      <c r="BH293" s="226">
        <f t="shared" si="108"/>
        <v>0</v>
      </c>
      <c r="BI293" s="363"/>
      <c r="BJ293" s="210" t="e">
        <f t="shared" si="109"/>
        <v>#DIV/0!</v>
      </c>
      <c r="BK293" s="227" t="e">
        <f t="shared" si="110"/>
        <v>#DIV/0!</v>
      </c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</row>
    <row r="294" spans="1:128" s="153" customFormat="1">
      <c r="A294" s="164"/>
      <c r="B294" s="165"/>
      <c r="C294" s="165"/>
      <c r="D294" s="149" t="str">
        <f t="shared" si="111"/>
        <v/>
      </c>
      <c r="E294" s="166"/>
      <c r="F294" s="167"/>
      <c r="G294" s="334" t="str">
        <f t="shared" si="112"/>
        <v/>
      </c>
      <c r="H294" s="150" t="str">
        <f>IFERROR(VLOOKUP(F294,'Mahlzeit-Übernachtung'!C:AA,5,FALSE),"")</f>
        <v/>
      </c>
      <c r="I294" s="150" t="str">
        <f t="shared" si="113"/>
        <v/>
      </c>
      <c r="J294" s="221" t="str">
        <f>IFERROR(I294*Intern!H$2,"")</f>
        <v/>
      </c>
      <c r="K294" s="167"/>
      <c r="L294" s="331" t="str">
        <f t="shared" si="114"/>
        <v/>
      </c>
      <c r="M294" s="150" t="str">
        <f>IFERROR(VLOOKUP(K294,'Mahlzeit-Übernachtung'!C:AA,5,FALSE),"")</f>
        <v/>
      </c>
      <c r="N294" s="151" t="str">
        <f t="shared" si="115"/>
        <v/>
      </c>
      <c r="O294" s="221" t="str">
        <f>IFERROR(N294*Intern!H$2,"")</f>
        <v/>
      </c>
      <c r="P294" s="168"/>
      <c r="Q294" s="169"/>
      <c r="R294" s="169"/>
      <c r="S294" s="169"/>
      <c r="T294" s="151" t="str">
        <f t="shared" si="119"/>
        <v>---</v>
      </c>
      <c r="U294" s="331" t="e">
        <f>VLOOKUP(TEXT(T294,"@"),'Mahlzeit-Übernachtung'!A$30:G$111,7,FALSE)</f>
        <v>#N/A</v>
      </c>
      <c r="V294" s="151" t="str">
        <f t="shared" si="116"/>
        <v/>
      </c>
      <c r="W294" s="220" t="str">
        <f>IFERROR(V294*Intern!H$2,"")</f>
        <v/>
      </c>
      <c r="X294" s="167"/>
      <c r="Y294" s="170"/>
      <c r="Z294" s="164"/>
      <c r="AA294" s="151" t="str">
        <f>IFERROR(VLOOKUP(X294,Mobilität!A:I,7,FALSE),"")</f>
        <v/>
      </c>
      <c r="AB294" s="151" t="str">
        <f t="shared" si="117"/>
        <v/>
      </c>
      <c r="AC294" s="220" t="str">
        <f>IFERROR(AB294*Intern!H$2,"")</f>
        <v/>
      </c>
      <c r="AD294" s="167"/>
      <c r="AE294" s="170"/>
      <c r="AF294" s="164"/>
      <c r="AG294" s="151" t="str">
        <f>IFERROR(VLOOKUP(AD294,Mobilität!A:I,7,FALSE),"")</f>
        <v/>
      </c>
      <c r="AH294" s="151" t="str">
        <f t="shared" si="100"/>
        <v/>
      </c>
      <c r="AI294" s="220" t="str">
        <f>IFERROR(AH294*Intern!H$2,"")</f>
        <v/>
      </c>
      <c r="AJ294" s="171"/>
      <c r="AK294" s="219">
        <f t="shared" si="101"/>
        <v>0</v>
      </c>
      <c r="AL294" s="206"/>
      <c r="AM294" s="151" t="str">
        <f>IFERROR(VLOOKUP(AJ294,Mobilität!A:I,7,FALSE),"")</f>
        <v/>
      </c>
      <c r="AN294" s="151" t="str">
        <f t="shared" si="102"/>
        <v/>
      </c>
      <c r="AO294" s="154" t="str">
        <f>IFERROR(AN294*Intern!H$2,"")</f>
        <v/>
      </c>
      <c r="AP294" s="171"/>
      <c r="AQ294" s="151">
        <f t="shared" si="103"/>
        <v>0</v>
      </c>
      <c r="AR294" s="209"/>
      <c r="AS294" s="151" t="str">
        <f>IFERROR(VLOOKUP(AP294,Mobilität!A:I,7,FALSE),"")</f>
        <v/>
      </c>
      <c r="AT294" s="151" t="str">
        <f t="shared" si="118"/>
        <v/>
      </c>
      <c r="AU294" s="154" t="str">
        <f>IFERROR(AT294*Intern!H$2,"")</f>
        <v/>
      </c>
      <c r="AV294" s="171"/>
      <c r="AW294" s="151">
        <f t="shared" si="104"/>
        <v>0</v>
      </c>
      <c r="AX294" s="206"/>
      <c r="AY294" s="151" t="str">
        <f>IFERROR(VLOOKUP(AV294,Mobilität!A:O,7,FALSE),"")</f>
        <v/>
      </c>
      <c r="AZ294" s="151" t="str">
        <f t="shared" si="105"/>
        <v/>
      </c>
      <c r="BA294" s="220" t="str">
        <f>IFERROR(AZ294*Intern!H$2,"")</f>
        <v/>
      </c>
      <c r="BB294" s="338"/>
      <c r="BC294" s="339"/>
      <c r="BD294" s="340"/>
      <c r="BE294" s="222">
        <f t="shared" si="106"/>
        <v>0</v>
      </c>
      <c r="BF294" s="223">
        <f>IFERROR(BE294*Intern!H$2,"")</f>
        <v>0</v>
      </c>
      <c r="BG294" s="210">
        <f t="shared" si="107"/>
        <v>0</v>
      </c>
      <c r="BH294" s="226">
        <f t="shared" si="108"/>
        <v>0</v>
      </c>
      <c r="BI294" s="363"/>
      <c r="BJ294" s="210" t="e">
        <f t="shared" si="109"/>
        <v>#DIV/0!</v>
      </c>
      <c r="BK294" s="227" t="e">
        <f t="shared" si="110"/>
        <v>#DIV/0!</v>
      </c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</row>
    <row r="295" spans="1:128" s="153" customFormat="1">
      <c r="A295" s="164"/>
      <c r="B295" s="165"/>
      <c r="C295" s="165"/>
      <c r="D295" s="149" t="str">
        <f t="shared" si="111"/>
        <v/>
      </c>
      <c r="E295" s="166"/>
      <c r="F295" s="167"/>
      <c r="G295" s="334" t="str">
        <f t="shared" si="112"/>
        <v/>
      </c>
      <c r="H295" s="150" t="str">
        <f>IFERROR(VLOOKUP(F295,'Mahlzeit-Übernachtung'!C:AA,5,FALSE),"")</f>
        <v/>
      </c>
      <c r="I295" s="150" t="str">
        <f t="shared" si="113"/>
        <v/>
      </c>
      <c r="J295" s="221" t="str">
        <f>IFERROR(I295*Intern!H$2,"")</f>
        <v/>
      </c>
      <c r="K295" s="167"/>
      <c r="L295" s="331" t="str">
        <f t="shared" si="114"/>
        <v/>
      </c>
      <c r="M295" s="150" t="str">
        <f>IFERROR(VLOOKUP(K295,'Mahlzeit-Übernachtung'!C:AA,5,FALSE),"")</f>
        <v/>
      </c>
      <c r="N295" s="151" t="str">
        <f t="shared" si="115"/>
        <v/>
      </c>
      <c r="O295" s="221" t="str">
        <f>IFERROR(N295*Intern!H$2,"")</f>
        <v/>
      </c>
      <c r="P295" s="168"/>
      <c r="Q295" s="169"/>
      <c r="R295" s="169"/>
      <c r="S295" s="169"/>
      <c r="T295" s="151" t="str">
        <f t="shared" si="119"/>
        <v>---</v>
      </c>
      <c r="U295" s="331" t="e">
        <f>VLOOKUP(TEXT(T295,"@"),'Mahlzeit-Übernachtung'!A$30:G$111,7,FALSE)</f>
        <v>#N/A</v>
      </c>
      <c r="V295" s="151" t="str">
        <f t="shared" si="116"/>
        <v/>
      </c>
      <c r="W295" s="220" t="str">
        <f>IFERROR(V295*Intern!H$2,"")</f>
        <v/>
      </c>
      <c r="X295" s="167"/>
      <c r="Y295" s="170"/>
      <c r="Z295" s="164"/>
      <c r="AA295" s="151" t="str">
        <f>IFERROR(VLOOKUP(X295,Mobilität!A:I,7,FALSE),"")</f>
        <v/>
      </c>
      <c r="AB295" s="151" t="str">
        <f t="shared" si="117"/>
        <v/>
      </c>
      <c r="AC295" s="220" t="str">
        <f>IFERROR(AB295*Intern!H$2,"")</f>
        <v/>
      </c>
      <c r="AD295" s="167"/>
      <c r="AE295" s="170"/>
      <c r="AF295" s="164"/>
      <c r="AG295" s="151" t="str">
        <f>IFERROR(VLOOKUP(AD295,Mobilität!A:I,7,FALSE),"")</f>
        <v/>
      </c>
      <c r="AH295" s="151" t="str">
        <f t="shared" si="100"/>
        <v/>
      </c>
      <c r="AI295" s="220" t="str">
        <f>IFERROR(AH295*Intern!H$2,"")</f>
        <v/>
      </c>
      <c r="AJ295" s="171"/>
      <c r="AK295" s="219">
        <f t="shared" si="101"/>
        <v>0</v>
      </c>
      <c r="AL295" s="206"/>
      <c r="AM295" s="151" t="str">
        <f>IFERROR(VLOOKUP(AJ295,Mobilität!A:I,7,FALSE),"")</f>
        <v/>
      </c>
      <c r="AN295" s="151" t="str">
        <f t="shared" si="102"/>
        <v/>
      </c>
      <c r="AO295" s="154" t="str">
        <f>IFERROR(AN295*Intern!H$2,"")</f>
        <v/>
      </c>
      <c r="AP295" s="171"/>
      <c r="AQ295" s="151">
        <f t="shared" si="103"/>
        <v>0</v>
      </c>
      <c r="AR295" s="209"/>
      <c r="AS295" s="151" t="str">
        <f>IFERROR(VLOOKUP(AP295,Mobilität!A:I,7,FALSE),"")</f>
        <v/>
      </c>
      <c r="AT295" s="151" t="str">
        <f t="shared" si="118"/>
        <v/>
      </c>
      <c r="AU295" s="154" t="str">
        <f>IFERROR(AT295*Intern!H$2,"")</f>
        <v/>
      </c>
      <c r="AV295" s="171"/>
      <c r="AW295" s="151">
        <f t="shared" si="104"/>
        <v>0</v>
      </c>
      <c r="AX295" s="206"/>
      <c r="AY295" s="151" t="str">
        <f>IFERROR(VLOOKUP(AV295,Mobilität!A:O,7,FALSE),"")</f>
        <v/>
      </c>
      <c r="AZ295" s="151" t="str">
        <f t="shared" si="105"/>
        <v/>
      </c>
      <c r="BA295" s="220" t="str">
        <f>IFERROR(AZ295*Intern!H$2,"")</f>
        <v/>
      </c>
      <c r="BB295" s="338"/>
      <c r="BC295" s="339"/>
      <c r="BD295" s="340"/>
      <c r="BE295" s="222">
        <f t="shared" si="106"/>
        <v>0</v>
      </c>
      <c r="BF295" s="223">
        <f>IFERROR(BE295*Intern!H$2,"")</f>
        <v>0</v>
      </c>
      <c r="BG295" s="210">
        <f t="shared" si="107"/>
        <v>0</v>
      </c>
      <c r="BH295" s="226">
        <f t="shared" si="108"/>
        <v>0</v>
      </c>
      <c r="BI295" s="363"/>
      <c r="BJ295" s="210" t="e">
        <f t="shared" si="109"/>
        <v>#DIV/0!</v>
      </c>
      <c r="BK295" s="227" t="e">
        <f t="shared" si="110"/>
        <v>#DIV/0!</v>
      </c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</row>
    <row r="296" spans="1:128" s="153" customFormat="1">
      <c r="A296" s="164"/>
      <c r="B296" s="165"/>
      <c r="C296" s="165"/>
      <c r="D296" s="149" t="str">
        <f t="shared" si="111"/>
        <v/>
      </c>
      <c r="E296" s="166"/>
      <c r="F296" s="167"/>
      <c r="G296" s="334" t="str">
        <f t="shared" si="112"/>
        <v/>
      </c>
      <c r="H296" s="150" t="str">
        <f>IFERROR(VLOOKUP(F296,'Mahlzeit-Übernachtung'!C:AA,5,FALSE),"")</f>
        <v/>
      </c>
      <c r="I296" s="150" t="str">
        <f t="shared" si="113"/>
        <v/>
      </c>
      <c r="J296" s="221" t="str">
        <f>IFERROR(I296*Intern!H$2,"")</f>
        <v/>
      </c>
      <c r="K296" s="167"/>
      <c r="L296" s="331" t="str">
        <f t="shared" si="114"/>
        <v/>
      </c>
      <c r="M296" s="150" t="str">
        <f>IFERROR(VLOOKUP(K296,'Mahlzeit-Übernachtung'!C:AA,5,FALSE),"")</f>
        <v/>
      </c>
      <c r="N296" s="151" t="str">
        <f t="shared" si="115"/>
        <v/>
      </c>
      <c r="O296" s="221" t="str">
        <f>IFERROR(N296*Intern!H$2,"")</f>
        <v/>
      </c>
      <c r="P296" s="168"/>
      <c r="Q296" s="169"/>
      <c r="R296" s="169"/>
      <c r="S296" s="169"/>
      <c r="T296" s="151" t="str">
        <f t="shared" si="119"/>
        <v>---</v>
      </c>
      <c r="U296" s="331" t="e">
        <f>VLOOKUP(TEXT(T296,"@"),'Mahlzeit-Übernachtung'!A$30:G$111,7,FALSE)</f>
        <v>#N/A</v>
      </c>
      <c r="V296" s="151" t="str">
        <f t="shared" si="116"/>
        <v/>
      </c>
      <c r="W296" s="220" t="str">
        <f>IFERROR(V296*Intern!H$2,"")</f>
        <v/>
      </c>
      <c r="X296" s="167"/>
      <c r="Y296" s="170"/>
      <c r="Z296" s="164"/>
      <c r="AA296" s="151" t="str">
        <f>IFERROR(VLOOKUP(X296,Mobilität!A:I,7,FALSE),"")</f>
        <v/>
      </c>
      <c r="AB296" s="151" t="str">
        <f t="shared" si="117"/>
        <v/>
      </c>
      <c r="AC296" s="220" t="str">
        <f>IFERROR(AB296*Intern!H$2,"")</f>
        <v/>
      </c>
      <c r="AD296" s="167"/>
      <c r="AE296" s="170"/>
      <c r="AF296" s="164"/>
      <c r="AG296" s="151" t="str">
        <f>IFERROR(VLOOKUP(AD296,Mobilität!A:I,7,FALSE),"")</f>
        <v/>
      </c>
      <c r="AH296" s="151" t="str">
        <f t="shared" si="100"/>
        <v/>
      </c>
      <c r="AI296" s="220" t="str">
        <f>IFERROR(AH296*Intern!H$2,"")</f>
        <v/>
      </c>
      <c r="AJ296" s="171"/>
      <c r="AK296" s="219">
        <f t="shared" si="101"/>
        <v>0</v>
      </c>
      <c r="AL296" s="206"/>
      <c r="AM296" s="151" t="str">
        <f>IFERROR(VLOOKUP(AJ296,Mobilität!A:I,7,FALSE),"")</f>
        <v/>
      </c>
      <c r="AN296" s="151" t="str">
        <f t="shared" si="102"/>
        <v/>
      </c>
      <c r="AO296" s="154" t="str">
        <f>IFERROR(AN296*Intern!H$2,"")</f>
        <v/>
      </c>
      <c r="AP296" s="171"/>
      <c r="AQ296" s="151">
        <f t="shared" si="103"/>
        <v>0</v>
      </c>
      <c r="AR296" s="209"/>
      <c r="AS296" s="151" t="str">
        <f>IFERROR(VLOOKUP(AP296,Mobilität!A:I,7,FALSE),"")</f>
        <v/>
      </c>
      <c r="AT296" s="151" t="str">
        <f t="shared" si="118"/>
        <v/>
      </c>
      <c r="AU296" s="154" t="str">
        <f>IFERROR(AT296*Intern!H$2,"")</f>
        <v/>
      </c>
      <c r="AV296" s="171"/>
      <c r="AW296" s="151">
        <f t="shared" si="104"/>
        <v>0</v>
      </c>
      <c r="AX296" s="206"/>
      <c r="AY296" s="151" t="str">
        <f>IFERROR(VLOOKUP(AV296,Mobilität!A:O,7,FALSE),"")</f>
        <v/>
      </c>
      <c r="AZ296" s="151" t="str">
        <f t="shared" si="105"/>
        <v/>
      </c>
      <c r="BA296" s="220" t="str">
        <f>IFERROR(AZ296*Intern!H$2,"")</f>
        <v/>
      </c>
      <c r="BB296" s="338"/>
      <c r="BC296" s="339"/>
      <c r="BD296" s="340"/>
      <c r="BE296" s="222">
        <f t="shared" si="106"/>
        <v>0</v>
      </c>
      <c r="BF296" s="223">
        <f>IFERROR(BE296*Intern!H$2,"")</f>
        <v>0</v>
      </c>
      <c r="BG296" s="210">
        <f t="shared" si="107"/>
        <v>0</v>
      </c>
      <c r="BH296" s="226">
        <f t="shared" si="108"/>
        <v>0</v>
      </c>
      <c r="BI296" s="363"/>
      <c r="BJ296" s="210" t="e">
        <f t="shared" si="109"/>
        <v>#DIV/0!</v>
      </c>
      <c r="BK296" s="227" t="e">
        <f t="shared" si="110"/>
        <v>#DIV/0!</v>
      </c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</row>
    <row r="297" spans="1:128" s="153" customFormat="1">
      <c r="A297" s="164"/>
      <c r="B297" s="165"/>
      <c r="C297" s="165"/>
      <c r="D297" s="149" t="str">
        <f t="shared" si="111"/>
        <v/>
      </c>
      <c r="E297" s="166"/>
      <c r="F297" s="167"/>
      <c r="G297" s="334" t="str">
        <f t="shared" si="112"/>
        <v/>
      </c>
      <c r="H297" s="150" t="str">
        <f>IFERROR(VLOOKUP(F297,'Mahlzeit-Übernachtung'!C:AA,5,FALSE),"")</f>
        <v/>
      </c>
      <c r="I297" s="150" t="str">
        <f t="shared" si="113"/>
        <v/>
      </c>
      <c r="J297" s="221" t="str">
        <f>IFERROR(I297*Intern!H$2,"")</f>
        <v/>
      </c>
      <c r="K297" s="167"/>
      <c r="L297" s="331" t="str">
        <f t="shared" si="114"/>
        <v/>
      </c>
      <c r="M297" s="150" t="str">
        <f>IFERROR(VLOOKUP(K297,'Mahlzeit-Übernachtung'!C:AA,5,FALSE),"")</f>
        <v/>
      </c>
      <c r="N297" s="151" t="str">
        <f t="shared" si="115"/>
        <v/>
      </c>
      <c r="O297" s="221" t="str">
        <f>IFERROR(N297*Intern!H$2,"")</f>
        <v/>
      </c>
      <c r="P297" s="168"/>
      <c r="Q297" s="169"/>
      <c r="R297" s="169"/>
      <c r="S297" s="169"/>
      <c r="T297" s="151" t="str">
        <f t="shared" si="119"/>
        <v>---</v>
      </c>
      <c r="U297" s="331" t="e">
        <f>VLOOKUP(TEXT(T297,"@"),'Mahlzeit-Übernachtung'!A$30:G$111,7,FALSE)</f>
        <v>#N/A</v>
      </c>
      <c r="V297" s="151" t="str">
        <f t="shared" si="116"/>
        <v/>
      </c>
      <c r="W297" s="220" t="str">
        <f>IFERROR(V297*Intern!H$2,"")</f>
        <v/>
      </c>
      <c r="X297" s="167"/>
      <c r="Y297" s="170"/>
      <c r="Z297" s="164"/>
      <c r="AA297" s="151" t="str">
        <f>IFERROR(VLOOKUP(X297,Mobilität!A:I,7,FALSE),"")</f>
        <v/>
      </c>
      <c r="AB297" s="151" t="str">
        <f t="shared" si="117"/>
        <v/>
      </c>
      <c r="AC297" s="220" t="str">
        <f>IFERROR(AB297*Intern!H$2,"")</f>
        <v/>
      </c>
      <c r="AD297" s="167"/>
      <c r="AE297" s="170"/>
      <c r="AF297" s="164"/>
      <c r="AG297" s="151" t="str">
        <f>IFERROR(VLOOKUP(AD297,Mobilität!A:I,7,FALSE),"")</f>
        <v/>
      </c>
      <c r="AH297" s="151" t="str">
        <f t="shared" si="100"/>
        <v/>
      </c>
      <c r="AI297" s="220" t="str">
        <f>IFERROR(AH297*Intern!H$2,"")</f>
        <v/>
      </c>
      <c r="AJ297" s="171"/>
      <c r="AK297" s="219">
        <f t="shared" si="101"/>
        <v>0</v>
      </c>
      <c r="AL297" s="206"/>
      <c r="AM297" s="151" t="str">
        <f>IFERROR(VLOOKUP(AJ297,Mobilität!A:I,7,FALSE),"")</f>
        <v/>
      </c>
      <c r="AN297" s="151" t="str">
        <f t="shared" si="102"/>
        <v/>
      </c>
      <c r="AO297" s="154" t="str">
        <f>IFERROR(AN297*Intern!H$2,"")</f>
        <v/>
      </c>
      <c r="AP297" s="171"/>
      <c r="AQ297" s="151">
        <f t="shared" si="103"/>
        <v>0</v>
      </c>
      <c r="AR297" s="209"/>
      <c r="AS297" s="151" t="str">
        <f>IFERROR(VLOOKUP(AP297,Mobilität!A:I,7,FALSE),"")</f>
        <v/>
      </c>
      <c r="AT297" s="151" t="str">
        <f t="shared" si="118"/>
        <v/>
      </c>
      <c r="AU297" s="154" t="str">
        <f>IFERROR(AT297*Intern!H$2,"")</f>
        <v/>
      </c>
      <c r="AV297" s="171"/>
      <c r="AW297" s="151">
        <f t="shared" si="104"/>
        <v>0</v>
      </c>
      <c r="AX297" s="206"/>
      <c r="AY297" s="151" t="str">
        <f>IFERROR(VLOOKUP(AV297,Mobilität!A:O,7,FALSE),"")</f>
        <v/>
      </c>
      <c r="AZ297" s="151" t="str">
        <f t="shared" si="105"/>
        <v/>
      </c>
      <c r="BA297" s="220" t="str">
        <f>IFERROR(AZ297*Intern!H$2,"")</f>
        <v/>
      </c>
      <c r="BB297" s="338"/>
      <c r="BC297" s="339"/>
      <c r="BD297" s="340"/>
      <c r="BE297" s="222">
        <f t="shared" si="106"/>
        <v>0</v>
      </c>
      <c r="BF297" s="223">
        <f>IFERROR(BE297*Intern!H$2,"")</f>
        <v>0</v>
      </c>
      <c r="BG297" s="210">
        <f t="shared" si="107"/>
        <v>0</v>
      </c>
      <c r="BH297" s="226">
        <f t="shared" si="108"/>
        <v>0</v>
      </c>
      <c r="BI297" s="363"/>
      <c r="BJ297" s="210" t="e">
        <f t="shared" si="109"/>
        <v>#DIV/0!</v>
      </c>
      <c r="BK297" s="227" t="e">
        <f t="shared" si="110"/>
        <v>#DIV/0!</v>
      </c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</row>
    <row r="298" spans="1:128" s="153" customFormat="1">
      <c r="A298" s="164"/>
      <c r="B298" s="165"/>
      <c r="C298" s="165"/>
      <c r="D298" s="149" t="str">
        <f t="shared" si="111"/>
        <v/>
      </c>
      <c r="E298" s="166"/>
      <c r="F298" s="167"/>
      <c r="G298" s="334" t="str">
        <f t="shared" si="112"/>
        <v/>
      </c>
      <c r="H298" s="150" t="str">
        <f>IFERROR(VLOOKUP(F298,'Mahlzeit-Übernachtung'!C:AA,5,FALSE),"")</f>
        <v/>
      </c>
      <c r="I298" s="150" t="str">
        <f t="shared" si="113"/>
        <v/>
      </c>
      <c r="J298" s="221" t="str">
        <f>IFERROR(I298*Intern!H$2,"")</f>
        <v/>
      </c>
      <c r="K298" s="167"/>
      <c r="L298" s="331" t="str">
        <f t="shared" si="114"/>
        <v/>
      </c>
      <c r="M298" s="150" t="str">
        <f>IFERROR(VLOOKUP(K298,'Mahlzeit-Übernachtung'!C:AA,5,FALSE),"")</f>
        <v/>
      </c>
      <c r="N298" s="151" t="str">
        <f t="shared" si="115"/>
        <v/>
      </c>
      <c r="O298" s="221" t="str">
        <f>IFERROR(N298*Intern!H$2,"")</f>
        <v/>
      </c>
      <c r="P298" s="168"/>
      <c r="Q298" s="169"/>
      <c r="R298" s="169"/>
      <c r="S298" s="169"/>
      <c r="T298" s="151" t="str">
        <f t="shared" si="119"/>
        <v>---</v>
      </c>
      <c r="U298" s="331" t="e">
        <f>VLOOKUP(TEXT(T298,"@"),'Mahlzeit-Übernachtung'!A$30:G$111,7,FALSE)</f>
        <v>#N/A</v>
      </c>
      <c r="V298" s="151" t="str">
        <f t="shared" si="116"/>
        <v/>
      </c>
      <c r="W298" s="220" t="str">
        <f>IFERROR(V298*Intern!H$2,"")</f>
        <v/>
      </c>
      <c r="X298" s="167"/>
      <c r="Y298" s="170"/>
      <c r="Z298" s="164"/>
      <c r="AA298" s="151" t="str">
        <f>IFERROR(VLOOKUP(X298,Mobilität!A:I,7,FALSE),"")</f>
        <v/>
      </c>
      <c r="AB298" s="151" t="str">
        <f t="shared" si="117"/>
        <v/>
      </c>
      <c r="AC298" s="220" t="str">
        <f>IFERROR(AB298*Intern!H$2,"")</f>
        <v/>
      </c>
      <c r="AD298" s="167"/>
      <c r="AE298" s="170"/>
      <c r="AF298" s="164"/>
      <c r="AG298" s="151" t="str">
        <f>IFERROR(VLOOKUP(AD298,Mobilität!A:I,7,FALSE),"")</f>
        <v/>
      </c>
      <c r="AH298" s="151" t="str">
        <f t="shared" si="100"/>
        <v/>
      </c>
      <c r="AI298" s="220" t="str">
        <f>IFERROR(AH298*Intern!H$2,"")</f>
        <v/>
      </c>
      <c r="AJ298" s="171"/>
      <c r="AK298" s="219">
        <f t="shared" si="101"/>
        <v>0</v>
      </c>
      <c r="AL298" s="206"/>
      <c r="AM298" s="151" t="str">
        <f>IFERROR(VLOOKUP(AJ298,Mobilität!A:I,7,FALSE),"")</f>
        <v/>
      </c>
      <c r="AN298" s="151" t="str">
        <f t="shared" si="102"/>
        <v/>
      </c>
      <c r="AO298" s="154" t="str">
        <f>IFERROR(AN298*Intern!H$2,"")</f>
        <v/>
      </c>
      <c r="AP298" s="171"/>
      <c r="AQ298" s="151">
        <f t="shared" si="103"/>
        <v>0</v>
      </c>
      <c r="AR298" s="209"/>
      <c r="AS298" s="151" t="str">
        <f>IFERROR(VLOOKUP(AP298,Mobilität!A:I,7,FALSE),"")</f>
        <v/>
      </c>
      <c r="AT298" s="151" t="str">
        <f t="shared" si="118"/>
        <v/>
      </c>
      <c r="AU298" s="154" t="str">
        <f>IFERROR(AT298*Intern!H$2,"")</f>
        <v/>
      </c>
      <c r="AV298" s="171"/>
      <c r="AW298" s="151">
        <f t="shared" si="104"/>
        <v>0</v>
      </c>
      <c r="AX298" s="206"/>
      <c r="AY298" s="151" t="str">
        <f>IFERROR(VLOOKUP(AV298,Mobilität!A:O,7,FALSE),"")</f>
        <v/>
      </c>
      <c r="AZ298" s="151" t="str">
        <f t="shared" si="105"/>
        <v/>
      </c>
      <c r="BA298" s="220" t="str">
        <f>IFERROR(AZ298*Intern!H$2,"")</f>
        <v/>
      </c>
      <c r="BB298" s="338"/>
      <c r="BC298" s="339"/>
      <c r="BD298" s="340"/>
      <c r="BE298" s="222">
        <f t="shared" si="106"/>
        <v>0</v>
      </c>
      <c r="BF298" s="223">
        <f>IFERROR(BE298*Intern!H$2,"")</f>
        <v>0</v>
      </c>
      <c r="BG298" s="210">
        <f t="shared" si="107"/>
        <v>0</v>
      </c>
      <c r="BH298" s="226">
        <f t="shared" si="108"/>
        <v>0</v>
      </c>
      <c r="BI298" s="363"/>
      <c r="BJ298" s="210" t="e">
        <f t="shared" si="109"/>
        <v>#DIV/0!</v>
      </c>
      <c r="BK298" s="227" t="e">
        <f t="shared" si="110"/>
        <v>#DIV/0!</v>
      </c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</row>
    <row r="299" spans="1:128" s="153" customFormat="1">
      <c r="A299" s="164"/>
      <c r="B299" s="165"/>
      <c r="C299" s="165"/>
      <c r="D299" s="149" t="str">
        <f t="shared" si="111"/>
        <v/>
      </c>
      <c r="E299" s="166"/>
      <c r="F299" s="167"/>
      <c r="G299" s="334" t="str">
        <f t="shared" si="112"/>
        <v/>
      </c>
      <c r="H299" s="150" t="str">
        <f>IFERROR(VLOOKUP(F299,'Mahlzeit-Übernachtung'!C:AA,5,FALSE),"")</f>
        <v/>
      </c>
      <c r="I299" s="150" t="str">
        <f t="shared" si="113"/>
        <v/>
      </c>
      <c r="J299" s="221" t="str">
        <f>IFERROR(I299*Intern!H$2,"")</f>
        <v/>
      </c>
      <c r="K299" s="167"/>
      <c r="L299" s="331" t="str">
        <f t="shared" si="114"/>
        <v/>
      </c>
      <c r="M299" s="150" t="str">
        <f>IFERROR(VLOOKUP(K299,'Mahlzeit-Übernachtung'!C:AA,5,FALSE),"")</f>
        <v/>
      </c>
      <c r="N299" s="151" t="str">
        <f t="shared" si="115"/>
        <v/>
      </c>
      <c r="O299" s="221" t="str">
        <f>IFERROR(N299*Intern!H$2,"")</f>
        <v/>
      </c>
      <c r="P299" s="168"/>
      <c r="Q299" s="169"/>
      <c r="R299" s="169"/>
      <c r="S299" s="169"/>
      <c r="T299" s="151" t="str">
        <f t="shared" si="119"/>
        <v>---</v>
      </c>
      <c r="U299" s="331" t="e">
        <f>VLOOKUP(TEXT(T299,"@"),'Mahlzeit-Übernachtung'!A$30:G$111,7,FALSE)</f>
        <v>#N/A</v>
      </c>
      <c r="V299" s="151" t="str">
        <f t="shared" si="116"/>
        <v/>
      </c>
      <c r="W299" s="220" t="str">
        <f>IFERROR(V299*Intern!H$2,"")</f>
        <v/>
      </c>
      <c r="X299" s="167"/>
      <c r="Y299" s="170"/>
      <c r="Z299" s="164"/>
      <c r="AA299" s="151" t="str">
        <f>IFERROR(VLOOKUP(X299,Mobilität!A:I,7,FALSE),"")</f>
        <v/>
      </c>
      <c r="AB299" s="151" t="str">
        <f t="shared" si="117"/>
        <v/>
      </c>
      <c r="AC299" s="220" t="str">
        <f>IFERROR(AB299*Intern!H$2,"")</f>
        <v/>
      </c>
      <c r="AD299" s="167"/>
      <c r="AE299" s="170"/>
      <c r="AF299" s="164"/>
      <c r="AG299" s="151" t="str">
        <f>IFERROR(VLOOKUP(AD299,Mobilität!A:I,7,FALSE),"")</f>
        <v/>
      </c>
      <c r="AH299" s="151" t="str">
        <f t="shared" si="100"/>
        <v/>
      </c>
      <c r="AI299" s="220" t="str">
        <f>IFERROR(AH299*Intern!H$2,"")</f>
        <v/>
      </c>
      <c r="AJ299" s="171"/>
      <c r="AK299" s="219">
        <f t="shared" si="101"/>
        <v>0</v>
      </c>
      <c r="AL299" s="206"/>
      <c r="AM299" s="151" t="str">
        <f>IFERROR(VLOOKUP(AJ299,Mobilität!A:I,7,FALSE),"")</f>
        <v/>
      </c>
      <c r="AN299" s="151" t="str">
        <f t="shared" si="102"/>
        <v/>
      </c>
      <c r="AO299" s="154" t="str">
        <f>IFERROR(AN299*Intern!H$2,"")</f>
        <v/>
      </c>
      <c r="AP299" s="171"/>
      <c r="AQ299" s="151">
        <f t="shared" si="103"/>
        <v>0</v>
      </c>
      <c r="AR299" s="209"/>
      <c r="AS299" s="151" t="str">
        <f>IFERROR(VLOOKUP(AP299,Mobilität!A:I,7,FALSE),"")</f>
        <v/>
      </c>
      <c r="AT299" s="151" t="str">
        <f t="shared" si="118"/>
        <v/>
      </c>
      <c r="AU299" s="154" t="str">
        <f>IFERROR(AT299*Intern!H$2,"")</f>
        <v/>
      </c>
      <c r="AV299" s="171"/>
      <c r="AW299" s="151">
        <f t="shared" si="104"/>
        <v>0</v>
      </c>
      <c r="AX299" s="206"/>
      <c r="AY299" s="151" t="str">
        <f>IFERROR(VLOOKUP(AV299,Mobilität!A:O,7,FALSE),"")</f>
        <v/>
      </c>
      <c r="AZ299" s="151" t="str">
        <f t="shared" si="105"/>
        <v/>
      </c>
      <c r="BA299" s="220" t="str">
        <f>IFERROR(AZ299*Intern!H$2,"")</f>
        <v/>
      </c>
      <c r="BB299" s="338"/>
      <c r="BC299" s="339"/>
      <c r="BD299" s="340"/>
      <c r="BE299" s="222">
        <f t="shared" si="106"/>
        <v>0</v>
      </c>
      <c r="BF299" s="223">
        <f>IFERROR(BE299*Intern!H$2,"")</f>
        <v>0</v>
      </c>
      <c r="BG299" s="210">
        <f t="shared" si="107"/>
        <v>0</v>
      </c>
      <c r="BH299" s="226">
        <f t="shared" si="108"/>
        <v>0</v>
      </c>
      <c r="BI299" s="363"/>
      <c r="BJ299" s="210" t="e">
        <f t="shared" si="109"/>
        <v>#DIV/0!</v>
      </c>
      <c r="BK299" s="227" t="e">
        <f t="shared" si="110"/>
        <v>#DIV/0!</v>
      </c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</row>
    <row r="300" spans="1:128" s="153" customFormat="1">
      <c r="A300" s="164"/>
      <c r="B300" s="165"/>
      <c r="C300" s="165"/>
      <c r="D300" s="149" t="str">
        <f t="shared" si="111"/>
        <v/>
      </c>
      <c r="E300" s="166"/>
      <c r="F300" s="167"/>
      <c r="G300" s="334" t="str">
        <f t="shared" si="112"/>
        <v/>
      </c>
      <c r="H300" s="150" t="str">
        <f>IFERROR(VLOOKUP(F300,'Mahlzeit-Übernachtung'!C:AA,5,FALSE),"")</f>
        <v/>
      </c>
      <c r="I300" s="150" t="str">
        <f t="shared" si="113"/>
        <v/>
      </c>
      <c r="J300" s="221" t="str">
        <f>IFERROR(I300*Intern!H$2,"")</f>
        <v/>
      </c>
      <c r="K300" s="167"/>
      <c r="L300" s="331" t="str">
        <f t="shared" si="114"/>
        <v/>
      </c>
      <c r="M300" s="150" t="str">
        <f>IFERROR(VLOOKUP(K300,'Mahlzeit-Übernachtung'!C:AA,5,FALSE),"")</f>
        <v/>
      </c>
      <c r="N300" s="151" t="str">
        <f t="shared" si="115"/>
        <v/>
      </c>
      <c r="O300" s="221" t="str">
        <f>IFERROR(N300*Intern!H$2,"")</f>
        <v/>
      </c>
      <c r="P300" s="168"/>
      <c r="Q300" s="169"/>
      <c r="R300" s="169"/>
      <c r="S300" s="169"/>
      <c r="T300" s="151" t="str">
        <f t="shared" si="119"/>
        <v>---</v>
      </c>
      <c r="U300" s="331" t="e">
        <f>VLOOKUP(TEXT(T300,"@"),'Mahlzeit-Übernachtung'!A$30:G$111,7,FALSE)</f>
        <v>#N/A</v>
      </c>
      <c r="V300" s="151" t="str">
        <f t="shared" si="116"/>
        <v/>
      </c>
      <c r="W300" s="220" t="str">
        <f>IFERROR(V300*Intern!H$2,"")</f>
        <v/>
      </c>
      <c r="X300" s="167"/>
      <c r="Y300" s="170"/>
      <c r="Z300" s="164"/>
      <c r="AA300" s="151" t="str">
        <f>IFERROR(VLOOKUP(X300,Mobilität!A:I,7,FALSE),"")</f>
        <v/>
      </c>
      <c r="AB300" s="151" t="str">
        <f t="shared" si="117"/>
        <v/>
      </c>
      <c r="AC300" s="220" t="str">
        <f>IFERROR(AB300*Intern!H$2,"")</f>
        <v/>
      </c>
      <c r="AD300" s="167"/>
      <c r="AE300" s="170"/>
      <c r="AF300" s="164"/>
      <c r="AG300" s="151" t="str">
        <f>IFERROR(VLOOKUP(AD300,Mobilität!A:I,7,FALSE),"")</f>
        <v/>
      </c>
      <c r="AH300" s="151" t="str">
        <f t="shared" si="100"/>
        <v/>
      </c>
      <c r="AI300" s="220" t="str">
        <f>IFERROR(AH300*Intern!H$2,"")</f>
        <v/>
      </c>
      <c r="AJ300" s="171"/>
      <c r="AK300" s="219">
        <f t="shared" si="101"/>
        <v>0</v>
      </c>
      <c r="AL300" s="206"/>
      <c r="AM300" s="151" t="str">
        <f>IFERROR(VLOOKUP(AJ300,Mobilität!A:I,7,FALSE),"")</f>
        <v/>
      </c>
      <c r="AN300" s="151" t="str">
        <f t="shared" si="102"/>
        <v/>
      </c>
      <c r="AO300" s="154" t="str">
        <f>IFERROR(AN300*Intern!H$2,"")</f>
        <v/>
      </c>
      <c r="AP300" s="171"/>
      <c r="AQ300" s="151">
        <f t="shared" si="103"/>
        <v>0</v>
      </c>
      <c r="AR300" s="209"/>
      <c r="AS300" s="151" t="str">
        <f>IFERROR(VLOOKUP(AP300,Mobilität!A:I,7,FALSE),"")</f>
        <v/>
      </c>
      <c r="AT300" s="151" t="str">
        <f t="shared" si="118"/>
        <v/>
      </c>
      <c r="AU300" s="154" t="str">
        <f>IFERROR(AT300*Intern!H$2,"")</f>
        <v/>
      </c>
      <c r="AV300" s="171"/>
      <c r="AW300" s="151">
        <f t="shared" si="104"/>
        <v>0</v>
      </c>
      <c r="AX300" s="206"/>
      <c r="AY300" s="151" t="str">
        <f>IFERROR(VLOOKUP(AV300,Mobilität!A:O,7,FALSE),"")</f>
        <v/>
      </c>
      <c r="AZ300" s="151" t="str">
        <f t="shared" si="105"/>
        <v/>
      </c>
      <c r="BA300" s="220" t="str">
        <f>IFERROR(AZ300*Intern!H$2,"")</f>
        <v/>
      </c>
      <c r="BB300" s="338"/>
      <c r="BC300" s="339"/>
      <c r="BD300" s="340"/>
      <c r="BE300" s="222">
        <f t="shared" si="106"/>
        <v>0</v>
      </c>
      <c r="BF300" s="223">
        <f>IFERROR(BE300*Intern!H$2,"")</f>
        <v>0</v>
      </c>
      <c r="BG300" s="210">
        <f t="shared" si="107"/>
        <v>0</v>
      </c>
      <c r="BH300" s="226">
        <f t="shared" si="108"/>
        <v>0</v>
      </c>
      <c r="BI300" s="363"/>
      <c r="BJ300" s="210" t="e">
        <f t="shared" si="109"/>
        <v>#DIV/0!</v>
      </c>
      <c r="BK300" s="227" t="e">
        <f t="shared" si="110"/>
        <v>#DIV/0!</v>
      </c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</row>
    <row r="301" spans="1:128" s="153" customFormat="1">
      <c r="A301" s="164"/>
      <c r="B301" s="165"/>
      <c r="C301" s="165"/>
      <c r="D301" s="149" t="str">
        <f t="shared" si="111"/>
        <v/>
      </c>
      <c r="E301" s="166"/>
      <c r="F301" s="167"/>
      <c r="G301" s="334" t="str">
        <f t="shared" si="112"/>
        <v/>
      </c>
      <c r="H301" s="150" t="str">
        <f>IFERROR(VLOOKUP(F301,'Mahlzeit-Übernachtung'!C:AA,5,FALSE),"")</f>
        <v/>
      </c>
      <c r="I301" s="150" t="str">
        <f t="shared" si="113"/>
        <v/>
      </c>
      <c r="J301" s="221" t="str">
        <f>IFERROR(I301*Intern!H$2,"")</f>
        <v/>
      </c>
      <c r="K301" s="167"/>
      <c r="L301" s="331" t="str">
        <f t="shared" si="114"/>
        <v/>
      </c>
      <c r="M301" s="150" t="str">
        <f>IFERROR(VLOOKUP(K301,'Mahlzeit-Übernachtung'!C:AA,5,FALSE),"")</f>
        <v/>
      </c>
      <c r="N301" s="151" t="str">
        <f t="shared" si="115"/>
        <v/>
      </c>
      <c r="O301" s="221" t="str">
        <f>IFERROR(N301*Intern!H$2,"")</f>
        <v/>
      </c>
      <c r="P301" s="168"/>
      <c r="Q301" s="169"/>
      <c r="R301" s="169"/>
      <c r="S301" s="169"/>
      <c r="T301" s="151" t="str">
        <f t="shared" si="119"/>
        <v>---</v>
      </c>
      <c r="U301" s="331" t="e">
        <f>VLOOKUP(TEXT(T301,"@"),'Mahlzeit-Übernachtung'!A$30:G$111,7,FALSE)</f>
        <v>#N/A</v>
      </c>
      <c r="V301" s="151" t="str">
        <f t="shared" si="116"/>
        <v/>
      </c>
      <c r="W301" s="220" t="str">
        <f>IFERROR(V301*Intern!H$2,"")</f>
        <v/>
      </c>
      <c r="X301" s="167"/>
      <c r="Y301" s="170"/>
      <c r="Z301" s="164"/>
      <c r="AA301" s="151" t="str">
        <f>IFERROR(VLOOKUP(X301,Mobilität!A:I,7,FALSE),"")</f>
        <v/>
      </c>
      <c r="AB301" s="151" t="str">
        <f t="shared" si="117"/>
        <v/>
      </c>
      <c r="AC301" s="220" t="str">
        <f>IFERROR(AB301*Intern!H$2,"")</f>
        <v/>
      </c>
      <c r="AD301" s="167"/>
      <c r="AE301" s="170"/>
      <c r="AF301" s="164"/>
      <c r="AG301" s="151" t="str">
        <f>IFERROR(VLOOKUP(AD301,Mobilität!A:I,7,FALSE),"")</f>
        <v/>
      </c>
      <c r="AH301" s="151" t="str">
        <f t="shared" si="100"/>
        <v/>
      </c>
      <c r="AI301" s="220" t="str">
        <f>IFERROR(AH301*Intern!H$2,"")</f>
        <v/>
      </c>
      <c r="AJ301" s="171"/>
      <c r="AK301" s="219">
        <f t="shared" si="101"/>
        <v>0</v>
      </c>
      <c r="AL301" s="206"/>
      <c r="AM301" s="151" t="str">
        <f>IFERROR(VLOOKUP(AJ301,Mobilität!A:I,7,FALSE),"")</f>
        <v/>
      </c>
      <c r="AN301" s="151" t="str">
        <f t="shared" si="102"/>
        <v/>
      </c>
      <c r="AO301" s="154" t="str">
        <f>IFERROR(AN301*Intern!H$2,"")</f>
        <v/>
      </c>
      <c r="AP301" s="171"/>
      <c r="AQ301" s="151">
        <f t="shared" si="103"/>
        <v>0</v>
      </c>
      <c r="AR301" s="209"/>
      <c r="AS301" s="151" t="str">
        <f>IFERROR(VLOOKUP(AP301,Mobilität!A:I,7,FALSE),"")</f>
        <v/>
      </c>
      <c r="AT301" s="151" t="str">
        <f t="shared" si="118"/>
        <v/>
      </c>
      <c r="AU301" s="154" t="str">
        <f>IFERROR(AT301*Intern!H$2,"")</f>
        <v/>
      </c>
      <c r="AV301" s="171"/>
      <c r="AW301" s="151">
        <f t="shared" si="104"/>
        <v>0</v>
      </c>
      <c r="AX301" s="206"/>
      <c r="AY301" s="151" t="str">
        <f>IFERROR(VLOOKUP(AV301,Mobilität!A:O,7,FALSE),"")</f>
        <v/>
      </c>
      <c r="AZ301" s="151" t="str">
        <f t="shared" si="105"/>
        <v/>
      </c>
      <c r="BA301" s="220" t="str">
        <f>IFERROR(AZ301*Intern!H$2,"")</f>
        <v/>
      </c>
      <c r="BB301" s="338"/>
      <c r="BC301" s="339"/>
      <c r="BD301" s="340"/>
      <c r="BE301" s="222">
        <f t="shared" si="106"/>
        <v>0</v>
      </c>
      <c r="BF301" s="223">
        <f>IFERROR(BE301*Intern!H$2,"")</f>
        <v>0</v>
      </c>
      <c r="BG301" s="210">
        <f t="shared" si="107"/>
        <v>0</v>
      </c>
      <c r="BH301" s="226">
        <f t="shared" si="108"/>
        <v>0</v>
      </c>
      <c r="BI301" s="363"/>
      <c r="BJ301" s="210" t="e">
        <f t="shared" si="109"/>
        <v>#DIV/0!</v>
      </c>
      <c r="BK301" s="227" t="e">
        <f t="shared" si="110"/>
        <v>#DIV/0!</v>
      </c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</row>
    <row r="302" spans="1:128" s="153" customFormat="1">
      <c r="A302" s="164"/>
      <c r="B302" s="165"/>
      <c r="C302" s="165"/>
      <c r="D302" s="149" t="str">
        <f t="shared" si="111"/>
        <v/>
      </c>
      <c r="E302" s="166"/>
      <c r="F302" s="167"/>
      <c r="G302" s="334" t="str">
        <f t="shared" si="112"/>
        <v/>
      </c>
      <c r="H302" s="150" t="str">
        <f>IFERROR(VLOOKUP(F302,'Mahlzeit-Übernachtung'!C:AA,5,FALSE),"")</f>
        <v/>
      </c>
      <c r="I302" s="150" t="str">
        <f t="shared" si="113"/>
        <v/>
      </c>
      <c r="J302" s="221" t="str">
        <f>IFERROR(I302*Intern!H$2,"")</f>
        <v/>
      </c>
      <c r="K302" s="167"/>
      <c r="L302" s="331" t="str">
        <f t="shared" si="114"/>
        <v/>
      </c>
      <c r="M302" s="150" t="str">
        <f>IFERROR(VLOOKUP(K302,'Mahlzeit-Übernachtung'!C:AA,5,FALSE),"")</f>
        <v/>
      </c>
      <c r="N302" s="151" t="str">
        <f t="shared" si="115"/>
        <v/>
      </c>
      <c r="O302" s="221" t="str">
        <f>IFERROR(N302*Intern!H$2,"")</f>
        <v/>
      </c>
      <c r="P302" s="168"/>
      <c r="Q302" s="169"/>
      <c r="R302" s="169"/>
      <c r="S302" s="169"/>
      <c r="T302" s="151" t="str">
        <f t="shared" si="119"/>
        <v>---</v>
      </c>
      <c r="U302" s="331" t="e">
        <f>VLOOKUP(TEXT(T302,"@"),'Mahlzeit-Übernachtung'!A$30:G$111,7,FALSE)</f>
        <v>#N/A</v>
      </c>
      <c r="V302" s="151" t="str">
        <f t="shared" si="116"/>
        <v/>
      </c>
      <c r="W302" s="220" t="str">
        <f>IFERROR(V302*Intern!H$2,"")</f>
        <v/>
      </c>
      <c r="X302" s="167"/>
      <c r="Y302" s="170"/>
      <c r="Z302" s="164"/>
      <c r="AA302" s="151" t="str">
        <f>IFERROR(VLOOKUP(X302,Mobilität!A:I,7,FALSE),"")</f>
        <v/>
      </c>
      <c r="AB302" s="151" t="str">
        <f t="shared" si="117"/>
        <v/>
      </c>
      <c r="AC302" s="220" t="str">
        <f>IFERROR(AB302*Intern!H$2,"")</f>
        <v/>
      </c>
      <c r="AD302" s="167"/>
      <c r="AE302" s="170"/>
      <c r="AF302" s="164"/>
      <c r="AG302" s="151" t="str">
        <f>IFERROR(VLOOKUP(AD302,Mobilität!A:I,7,FALSE),"")</f>
        <v/>
      </c>
      <c r="AH302" s="151" t="str">
        <f t="shared" si="100"/>
        <v/>
      </c>
      <c r="AI302" s="220" t="str">
        <f>IFERROR(AH302*Intern!H$2,"")</f>
        <v/>
      </c>
      <c r="AJ302" s="171"/>
      <c r="AK302" s="219">
        <f t="shared" si="101"/>
        <v>0</v>
      </c>
      <c r="AL302" s="206"/>
      <c r="AM302" s="151" t="str">
        <f>IFERROR(VLOOKUP(AJ302,Mobilität!A:I,7,FALSE),"")</f>
        <v/>
      </c>
      <c r="AN302" s="151" t="str">
        <f t="shared" si="102"/>
        <v/>
      </c>
      <c r="AO302" s="154" t="str">
        <f>IFERROR(AN302*Intern!H$2,"")</f>
        <v/>
      </c>
      <c r="AP302" s="171"/>
      <c r="AQ302" s="151">
        <f t="shared" si="103"/>
        <v>0</v>
      </c>
      <c r="AR302" s="209"/>
      <c r="AS302" s="151" t="str">
        <f>IFERROR(VLOOKUP(AP302,Mobilität!A:I,7,FALSE),"")</f>
        <v/>
      </c>
      <c r="AT302" s="151" t="str">
        <f t="shared" si="118"/>
        <v/>
      </c>
      <c r="AU302" s="154" t="str">
        <f>IFERROR(AT302*Intern!H$2,"")</f>
        <v/>
      </c>
      <c r="AV302" s="171"/>
      <c r="AW302" s="151">
        <f t="shared" si="104"/>
        <v>0</v>
      </c>
      <c r="AX302" s="206"/>
      <c r="AY302" s="151" t="str">
        <f>IFERROR(VLOOKUP(AV302,Mobilität!A:O,7,FALSE),"")</f>
        <v/>
      </c>
      <c r="AZ302" s="151" t="str">
        <f t="shared" si="105"/>
        <v/>
      </c>
      <c r="BA302" s="220" t="str">
        <f>IFERROR(AZ302*Intern!H$2,"")</f>
        <v/>
      </c>
      <c r="BB302" s="338"/>
      <c r="BC302" s="339"/>
      <c r="BD302" s="340"/>
      <c r="BE302" s="222">
        <f t="shared" si="106"/>
        <v>0</v>
      </c>
      <c r="BF302" s="223">
        <f>IFERROR(BE302*Intern!H$2,"")</f>
        <v>0</v>
      </c>
      <c r="BG302" s="210">
        <f t="shared" si="107"/>
        <v>0</v>
      </c>
      <c r="BH302" s="226">
        <f t="shared" si="108"/>
        <v>0</v>
      </c>
      <c r="BI302" s="363"/>
      <c r="BJ302" s="210" t="e">
        <f t="shared" si="109"/>
        <v>#DIV/0!</v>
      </c>
      <c r="BK302" s="227" t="e">
        <f t="shared" si="110"/>
        <v>#DIV/0!</v>
      </c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</row>
    <row r="303" spans="1:128" s="153" customFormat="1">
      <c r="A303" s="164"/>
      <c r="B303" s="165"/>
      <c r="C303" s="165"/>
      <c r="D303" s="149" t="str">
        <f t="shared" si="111"/>
        <v/>
      </c>
      <c r="E303" s="166"/>
      <c r="F303" s="167"/>
      <c r="G303" s="334" t="str">
        <f t="shared" si="112"/>
        <v/>
      </c>
      <c r="H303" s="150" t="str">
        <f>IFERROR(VLOOKUP(F303,'Mahlzeit-Übernachtung'!C:AA,5,FALSE),"")</f>
        <v/>
      </c>
      <c r="I303" s="150" t="str">
        <f t="shared" si="113"/>
        <v/>
      </c>
      <c r="J303" s="221" t="str">
        <f>IFERROR(I303*Intern!H$2,"")</f>
        <v/>
      </c>
      <c r="K303" s="167"/>
      <c r="L303" s="331" t="str">
        <f t="shared" si="114"/>
        <v/>
      </c>
      <c r="M303" s="150" t="str">
        <f>IFERROR(VLOOKUP(K303,'Mahlzeit-Übernachtung'!C:AA,5,FALSE),"")</f>
        <v/>
      </c>
      <c r="N303" s="151" t="str">
        <f t="shared" si="115"/>
        <v/>
      </c>
      <c r="O303" s="221" t="str">
        <f>IFERROR(N303*Intern!H$2,"")</f>
        <v/>
      </c>
      <c r="P303" s="168"/>
      <c r="Q303" s="169"/>
      <c r="R303" s="169"/>
      <c r="S303" s="169"/>
      <c r="T303" s="151" t="str">
        <f t="shared" si="119"/>
        <v>---</v>
      </c>
      <c r="U303" s="331" t="e">
        <f>VLOOKUP(TEXT(T303,"@"),'Mahlzeit-Übernachtung'!A$30:G$111,7,FALSE)</f>
        <v>#N/A</v>
      </c>
      <c r="V303" s="151" t="str">
        <f t="shared" si="116"/>
        <v/>
      </c>
      <c r="W303" s="220" t="str">
        <f>IFERROR(V303*Intern!H$2,"")</f>
        <v/>
      </c>
      <c r="X303" s="167"/>
      <c r="Y303" s="170"/>
      <c r="Z303" s="164"/>
      <c r="AA303" s="151" t="str">
        <f>IFERROR(VLOOKUP(X303,Mobilität!A:I,7,FALSE),"")</f>
        <v/>
      </c>
      <c r="AB303" s="151" t="str">
        <f t="shared" si="117"/>
        <v/>
      </c>
      <c r="AC303" s="220" t="str">
        <f>IFERROR(AB303*Intern!H$2,"")</f>
        <v/>
      </c>
      <c r="AD303" s="167"/>
      <c r="AE303" s="170"/>
      <c r="AF303" s="164"/>
      <c r="AG303" s="151" t="str">
        <f>IFERROR(VLOOKUP(AD303,Mobilität!A:I,7,FALSE),"")</f>
        <v/>
      </c>
      <c r="AH303" s="151" t="str">
        <f t="shared" si="100"/>
        <v/>
      </c>
      <c r="AI303" s="220" t="str">
        <f>IFERROR(AH303*Intern!H$2,"")</f>
        <v/>
      </c>
      <c r="AJ303" s="171"/>
      <c r="AK303" s="219">
        <f t="shared" si="101"/>
        <v>0</v>
      </c>
      <c r="AL303" s="206"/>
      <c r="AM303" s="151" t="str">
        <f>IFERROR(VLOOKUP(AJ303,Mobilität!A:I,7,FALSE),"")</f>
        <v/>
      </c>
      <c r="AN303" s="151" t="str">
        <f t="shared" si="102"/>
        <v/>
      </c>
      <c r="AO303" s="154" t="str">
        <f>IFERROR(AN303*Intern!H$2,"")</f>
        <v/>
      </c>
      <c r="AP303" s="171"/>
      <c r="AQ303" s="151">
        <f t="shared" si="103"/>
        <v>0</v>
      </c>
      <c r="AR303" s="209"/>
      <c r="AS303" s="151" t="str">
        <f>IFERROR(VLOOKUP(AP303,Mobilität!A:I,7,FALSE),"")</f>
        <v/>
      </c>
      <c r="AT303" s="151" t="str">
        <f t="shared" si="118"/>
        <v/>
      </c>
      <c r="AU303" s="154" t="str">
        <f>IFERROR(AT303*Intern!H$2,"")</f>
        <v/>
      </c>
      <c r="AV303" s="171"/>
      <c r="AW303" s="151">
        <f t="shared" si="104"/>
        <v>0</v>
      </c>
      <c r="AX303" s="206"/>
      <c r="AY303" s="151" t="str">
        <f>IFERROR(VLOOKUP(AV303,Mobilität!A:O,7,FALSE),"")</f>
        <v/>
      </c>
      <c r="AZ303" s="151" t="str">
        <f t="shared" si="105"/>
        <v/>
      </c>
      <c r="BA303" s="220" t="str">
        <f>IFERROR(AZ303*Intern!H$2,"")</f>
        <v/>
      </c>
      <c r="BB303" s="338"/>
      <c r="BC303" s="339"/>
      <c r="BD303" s="340"/>
      <c r="BE303" s="222">
        <f t="shared" si="106"/>
        <v>0</v>
      </c>
      <c r="BF303" s="223">
        <f>IFERROR(BE303*Intern!H$2,"")</f>
        <v>0</v>
      </c>
      <c r="BG303" s="210">
        <f t="shared" si="107"/>
        <v>0</v>
      </c>
      <c r="BH303" s="226">
        <f t="shared" si="108"/>
        <v>0</v>
      </c>
      <c r="BI303" s="363"/>
      <c r="BJ303" s="210" t="e">
        <f t="shared" si="109"/>
        <v>#DIV/0!</v>
      </c>
      <c r="BK303" s="227" t="e">
        <f t="shared" si="110"/>
        <v>#DIV/0!</v>
      </c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</row>
    <row r="304" spans="1:128" s="153" customFormat="1">
      <c r="A304" s="164"/>
      <c r="B304" s="165"/>
      <c r="C304" s="165"/>
      <c r="D304" s="149" t="str">
        <f t="shared" si="111"/>
        <v/>
      </c>
      <c r="E304" s="166"/>
      <c r="F304" s="167"/>
      <c r="G304" s="334" t="str">
        <f t="shared" si="112"/>
        <v/>
      </c>
      <c r="H304" s="150" t="str">
        <f>IFERROR(VLOOKUP(F304,'Mahlzeit-Übernachtung'!C:AA,5,FALSE),"")</f>
        <v/>
      </c>
      <c r="I304" s="150" t="str">
        <f t="shared" si="113"/>
        <v/>
      </c>
      <c r="J304" s="221" t="str">
        <f>IFERROR(I304*Intern!H$2,"")</f>
        <v/>
      </c>
      <c r="K304" s="167"/>
      <c r="L304" s="331" t="str">
        <f t="shared" si="114"/>
        <v/>
      </c>
      <c r="M304" s="150" t="str">
        <f>IFERROR(VLOOKUP(K304,'Mahlzeit-Übernachtung'!C:AA,5,FALSE),"")</f>
        <v/>
      </c>
      <c r="N304" s="151" t="str">
        <f t="shared" si="115"/>
        <v/>
      </c>
      <c r="O304" s="221" t="str">
        <f>IFERROR(N304*Intern!H$2,"")</f>
        <v/>
      </c>
      <c r="P304" s="168"/>
      <c r="Q304" s="169"/>
      <c r="R304" s="169"/>
      <c r="S304" s="169"/>
      <c r="T304" s="151" t="str">
        <f t="shared" si="119"/>
        <v>---</v>
      </c>
      <c r="U304" s="331" t="e">
        <f>VLOOKUP(TEXT(T304,"@"),'Mahlzeit-Übernachtung'!A$30:G$111,7,FALSE)</f>
        <v>#N/A</v>
      </c>
      <c r="V304" s="151" t="str">
        <f t="shared" si="116"/>
        <v/>
      </c>
      <c r="W304" s="220" t="str">
        <f>IFERROR(V304*Intern!H$2,"")</f>
        <v/>
      </c>
      <c r="X304" s="167"/>
      <c r="Y304" s="170"/>
      <c r="Z304" s="164"/>
      <c r="AA304" s="151" t="str">
        <f>IFERROR(VLOOKUP(X304,Mobilität!A:I,7,FALSE),"")</f>
        <v/>
      </c>
      <c r="AB304" s="151" t="str">
        <f t="shared" si="117"/>
        <v/>
      </c>
      <c r="AC304" s="220" t="str">
        <f>IFERROR(AB304*Intern!H$2,"")</f>
        <v/>
      </c>
      <c r="AD304" s="167"/>
      <c r="AE304" s="170"/>
      <c r="AF304" s="164"/>
      <c r="AG304" s="151" t="str">
        <f>IFERROR(VLOOKUP(AD304,Mobilität!A:I,7,FALSE),"")</f>
        <v/>
      </c>
      <c r="AH304" s="151" t="str">
        <f t="shared" si="100"/>
        <v/>
      </c>
      <c r="AI304" s="220" t="str">
        <f>IFERROR(AH304*Intern!H$2,"")</f>
        <v/>
      </c>
      <c r="AJ304" s="171"/>
      <c r="AK304" s="219">
        <f t="shared" si="101"/>
        <v>0</v>
      </c>
      <c r="AL304" s="206"/>
      <c r="AM304" s="151" t="str">
        <f>IFERROR(VLOOKUP(AJ304,Mobilität!A:I,7,FALSE),"")</f>
        <v/>
      </c>
      <c r="AN304" s="151" t="str">
        <f t="shared" si="102"/>
        <v/>
      </c>
      <c r="AO304" s="154" t="str">
        <f>IFERROR(AN304*Intern!H$2,"")</f>
        <v/>
      </c>
      <c r="AP304" s="171"/>
      <c r="AQ304" s="151">
        <f t="shared" si="103"/>
        <v>0</v>
      </c>
      <c r="AR304" s="209"/>
      <c r="AS304" s="151" t="str">
        <f>IFERROR(VLOOKUP(AP304,Mobilität!A:I,7,FALSE),"")</f>
        <v/>
      </c>
      <c r="AT304" s="151" t="str">
        <f t="shared" si="118"/>
        <v/>
      </c>
      <c r="AU304" s="154" t="str">
        <f>IFERROR(AT304*Intern!H$2,"")</f>
        <v/>
      </c>
      <c r="AV304" s="171"/>
      <c r="AW304" s="151">
        <f t="shared" si="104"/>
        <v>0</v>
      </c>
      <c r="AX304" s="206"/>
      <c r="AY304" s="151" t="str">
        <f>IFERROR(VLOOKUP(AV304,Mobilität!A:O,7,FALSE),"")</f>
        <v/>
      </c>
      <c r="AZ304" s="151" t="str">
        <f t="shared" si="105"/>
        <v/>
      </c>
      <c r="BA304" s="220" t="str">
        <f>IFERROR(AZ304*Intern!H$2,"")</f>
        <v/>
      </c>
      <c r="BB304" s="338"/>
      <c r="BC304" s="339"/>
      <c r="BD304" s="340"/>
      <c r="BE304" s="222">
        <f t="shared" si="106"/>
        <v>0</v>
      </c>
      <c r="BF304" s="223">
        <f>IFERROR(BE304*Intern!H$2,"")</f>
        <v>0</v>
      </c>
      <c r="BG304" s="210">
        <f t="shared" si="107"/>
        <v>0</v>
      </c>
      <c r="BH304" s="226">
        <f t="shared" si="108"/>
        <v>0</v>
      </c>
      <c r="BI304" s="363"/>
      <c r="BJ304" s="210" t="e">
        <f t="shared" si="109"/>
        <v>#DIV/0!</v>
      </c>
      <c r="BK304" s="227" t="e">
        <f t="shared" si="110"/>
        <v>#DIV/0!</v>
      </c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</row>
    <row r="305" spans="1:128" s="153" customFormat="1">
      <c r="A305" s="164"/>
      <c r="B305" s="165"/>
      <c r="C305" s="165"/>
      <c r="D305" s="149" t="str">
        <f t="shared" si="111"/>
        <v/>
      </c>
      <c r="E305" s="166"/>
      <c r="F305" s="167"/>
      <c r="G305" s="334" t="str">
        <f t="shared" si="112"/>
        <v/>
      </c>
      <c r="H305" s="150" t="str">
        <f>IFERROR(VLOOKUP(F305,'Mahlzeit-Übernachtung'!C:AA,5,FALSE),"")</f>
        <v/>
      </c>
      <c r="I305" s="150" t="str">
        <f t="shared" si="113"/>
        <v/>
      </c>
      <c r="J305" s="221" t="str">
        <f>IFERROR(I305*Intern!H$2,"")</f>
        <v/>
      </c>
      <c r="K305" s="167"/>
      <c r="L305" s="331" t="str">
        <f t="shared" si="114"/>
        <v/>
      </c>
      <c r="M305" s="150" t="str">
        <f>IFERROR(VLOOKUP(K305,'Mahlzeit-Übernachtung'!C:AA,5,FALSE),"")</f>
        <v/>
      </c>
      <c r="N305" s="151" t="str">
        <f t="shared" si="115"/>
        <v/>
      </c>
      <c r="O305" s="221" t="str">
        <f>IFERROR(N305*Intern!H$2,"")</f>
        <v/>
      </c>
      <c r="P305" s="168"/>
      <c r="Q305" s="169"/>
      <c r="R305" s="169"/>
      <c r="S305" s="169"/>
      <c r="T305" s="151" t="str">
        <f t="shared" si="119"/>
        <v>---</v>
      </c>
      <c r="U305" s="331" t="e">
        <f>VLOOKUP(TEXT(T305,"@"),'Mahlzeit-Übernachtung'!A$30:G$111,7,FALSE)</f>
        <v>#N/A</v>
      </c>
      <c r="V305" s="151" t="str">
        <f t="shared" si="116"/>
        <v/>
      </c>
      <c r="W305" s="220" t="str">
        <f>IFERROR(V305*Intern!H$2,"")</f>
        <v/>
      </c>
      <c r="X305" s="167"/>
      <c r="Y305" s="170"/>
      <c r="Z305" s="164"/>
      <c r="AA305" s="151" t="str">
        <f>IFERROR(VLOOKUP(X305,Mobilität!A:I,7,FALSE),"")</f>
        <v/>
      </c>
      <c r="AB305" s="151" t="str">
        <f t="shared" si="117"/>
        <v/>
      </c>
      <c r="AC305" s="220" t="str">
        <f>IFERROR(AB305*Intern!H$2,"")</f>
        <v/>
      </c>
      <c r="AD305" s="167"/>
      <c r="AE305" s="170"/>
      <c r="AF305" s="164"/>
      <c r="AG305" s="151" t="str">
        <f>IFERROR(VLOOKUP(AD305,Mobilität!A:I,7,FALSE),"")</f>
        <v/>
      </c>
      <c r="AH305" s="151" t="str">
        <f t="shared" si="100"/>
        <v/>
      </c>
      <c r="AI305" s="220" t="str">
        <f>IFERROR(AH305*Intern!H$2,"")</f>
        <v/>
      </c>
      <c r="AJ305" s="171"/>
      <c r="AK305" s="219">
        <f t="shared" si="101"/>
        <v>0</v>
      </c>
      <c r="AL305" s="206"/>
      <c r="AM305" s="151" t="str">
        <f>IFERROR(VLOOKUP(AJ305,Mobilität!A:I,7,FALSE),"")</f>
        <v/>
      </c>
      <c r="AN305" s="151" t="str">
        <f t="shared" si="102"/>
        <v/>
      </c>
      <c r="AO305" s="154" t="str">
        <f>IFERROR(AN305*Intern!H$2,"")</f>
        <v/>
      </c>
      <c r="AP305" s="171"/>
      <c r="AQ305" s="151">
        <f t="shared" si="103"/>
        <v>0</v>
      </c>
      <c r="AR305" s="209"/>
      <c r="AS305" s="151" t="str">
        <f>IFERROR(VLOOKUP(AP305,Mobilität!A:I,7,FALSE),"")</f>
        <v/>
      </c>
      <c r="AT305" s="151" t="str">
        <f t="shared" si="118"/>
        <v/>
      </c>
      <c r="AU305" s="154" t="str">
        <f>IFERROR(AT305*Intern!H$2,"")</f>
        <v/>
      </c>
      <c r="AV305" s="171"/>
      <c r="AW305" s="151">
        <f t="shared" si="104"/>
        <v>0</v>
      </c>
      <c r="AX305" s="206"/>
      <c r="AY305" s="151" t="str">
        <f>IFERROR(VLOOKUP(AV305,Mobilität!A:O,7,FALSE),"")</f>
        <v/>
      </c>
      <c r="AZ305" s="151" t="str">
        <f t="shared" si="105"/>
        <v/>
      </c>
      <c r="BA305" s="220" t="str">
        <f>IFERROR(AZ305*Intern!H$2,"")</f>
        <v/>
      </c>
      <c r="BB305" s="338"/>
      <c r="BC305" s="339"/>
      <c r="BD305" s="340"/>
      <c r="BE305" s="222">
        <f t="shared" si="106"/>
        <v>0</v>
      </c>
      <c r="BF305" s="223">
        <f>IFERROR(BE305*Intern!H$2,"")</f>
        <v>0</v>
      </c>
      <c r="BG305" s="210">
        <f t="shared" si="107"/>
        <v>0</v>
      </c>
      <c r="BH305" s="226">
        <f t="shared" si="108"/>
        <v>0</v>
      </c>
      <c r="BI305" s="363"/>
      <c r="BJ305" s="210" t="e">
        <f t="shared" si="109"/>
        <v>#DIV/0!</v>
      </c>
      <c r="BK305" s="227" t="e">
        <f t="shared" si="110"/>
        <v>#DIV/0!</v>
      </c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</row>
    <row r="306" spans="1:128" s="153" customFormat="1">
      <c r="A306" s="164"/>
      <c r="B306" s="165"/>
      <c r="C306" s="165"/>
      <c r="D306" s="149" t="str">
        <f t="shared" si="111"/>
        <v/>
      </c>
      <c r="E306" s="166"/>
      <c r="F306" s="167"/>
      <c r="G306" s="334" t="str">
        <f t="shared" si="112"/>
        <v/>
      </c>
      <c r="H306" s="150" t="str">
        <f>IFERROR(VLOOKUP(F306,'Mahlzeit-Übernachtung'!C:AA,5,FALSE),"")</f>
        <v/>
      </c>
      <c r="I306" s="150" t="str">
        <f t="shared" si="113"/>
        <v/>
      </c>
      <c r="J306" s="221" t="str">
        <f>IFERROR(I306*Intern!H$2,"")</f>
        <v/>
      </c>
      <c r="K306" s="167"/>
      <c r="L306" s="331" t="str">
        <f t="shared" si="114"/>
        <v/>
      </c>
      <c r="M306" s="150" t="str">
        <f>IFERROR(VLOOKUP(K306,'Mahlzeit-Übernachtung'!C:AA,5,FALSE),"")</f>
        <v/>
      </c>
      <c r="N306" s="151" t="str">
        <f t="shared" si="115"/>
        <v/>
      </c>
      <c r="O306" s="221" t="str">
        <f>IFERROR(N306*Intern!H$2,"")</f>
        <v/>
      </c>
      <c r="P306" s="168"/>
      <c r="Q306" s="169"/>
      <c r="R306" s="169"/>
      <c r="S306" s="169"/>
      <c r="T306" s="151" t="str">
        <f t="shared" si="119"/>
        <v>---</v>
      </c>
      <c r="U306" s="331" t="e">
        <f>VLOOKUP(TEXT(T306,"@"),'Mahlzeit-Übernachtung'!A$30:G$111,7,FALSE)</f>
        <v>#N/A</v>
      </c>
      <c r="V306" s="151" t="str">
        <f t="shared" si="116"/>
        <v/>
      </c>
      <c r="W306" s="220" t="str">
        <f>IFERROR(V306*Intern!H$2,"")</f>
        <v/>
      </c>
      <c r="X306" s="167"/>
      <c r="Y306" s="170"/>
      <c r="Z306" s="164"/>
      <c r="AA306" s="151" t="str">
        <f>IFERROR(VLOOKUP(X306,Mobilität!A:I,7,FALSE),"")</f>
        <v/>
      </c>
      <c r="AB306" s="151" t="str">
        <f t="shared" si="117"/>
        <v/>
      </c>
      <c r="AC306" s="220" t="str">
        <f>IFERROR(AB306*Intern!H$2,"")</f>
        <v/>
      </c>
      <c r="AD306" s="167"/>
      <c r="AE306" s="170"/>
      <c r="AF306" s="164"/>
      <c r="AG306" s="151" t="str">
        <f>IFERROR(VLOOKUP(AD306,Mobilität!A:I,7,FALSE),"")</f>
        <v/>
      </c>
      <c r="AH306" s="151" t="str">
        <f t="shared" si="100"/>
        <v/>
      </c>
      <c r="AI306" s="220" t="str">
        <f>IFERROR(AH306*Intern!H$2,"")</f>
        <v/>
      </c>
      <c r="AJ306" s="171"/>
      <c r="AK306" s="219">
        <f t="shared" si="101"/>
        <v>0</v>
      </c>
      <c r="AL306" s="206"/>
      <c r="AM306" s="151" t="str">
        <f>IFERROR(VLOOKUP(AJ306,Mobilität!A:I,7,FALSE),"")</f>
        <v/>
      </c>
      <c r="AN306" s="151" t="str">
        <f t="shared" si="102"/>
        <v/>
      </c>
      <c r="AO306" s="154" t="str">
        <f>IFERROR(AN306*Intern!H$2,"")</f>
        <v/>
      </c>
      <c r="AP306" s="171"/>
      <c r="AQ306" s="151">
        <f t="shared" si="103"/>
        <v>0</v>
      </c>
      <c r="AR306" s="209"/>
      <c r="AS306" s="151" t="str">
        <f>IFERROR(VLOOKUP(AP306,Mobilität!A:I,7,FALSE),"")</f>
        <v/>
      </c>
      <c r="AT306" s="151" t="str">
        <f t="shared" si="118"/>
        <v/>
      </c>
      <c r="AU306" s="154" t="str">
        <f>IFERROR(AT306*Intern!H$2,"")</f>
        <v/>
      </c>
      <c r="AV306" s="171"/>
      <c r="AW306" s="151">
        <f t="shared" si="104"/>
        <v>0</v>
      </c>
      <c r="AX306" s="206"/>
      <c r="AY306" s="151" t="str">
        <f>IFERROR(VLOOKUP(AV306,Mobilität!A:O,7,FALSE),"")</f>
        <v/>
      </c>
      <c r="AZ306" s="151" t="str">
        <f t="shared" si="105"/>
        <v/>
      </c>
      <c r="BA306" s="220" t="str">
        <f>IFERROR(AZ306*Intern!H$2,"")</f>
        <v/>
      </c>
      <c r="BB306" s="338"/>
      <c r="BC306" s="339"/>
      <c r="BD306" s="340"/>
      <c r="BE306" s="222">
        <f t="shared" si="106"/>
        <v>0</v>
      </c>
      <c r="BF306" s="223">
        <f>IFERROR(BE306*Intern!H$2,"")</f>
        <v>0</v>
      </c>
      <c r="BG306" s="210">
        <f t="shared" si="107"/>
        <v>0</v>
      </c>
      <c r="BH306" s="226">
        <f t="shared" si="108"/>
        <v>0</v>
      </c>
      <c r="BI306" s="363"/>
      <c r="BJ306" s="210" t="e">
        <f t="shared" si="109"/>
        <v>#DIV/0!</v>
      </c>
      <c r="BK306" s="227" t="e">
        <f t="shared" si="110"/>
        <v>#DIV/0!</v>
      </c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</row>
    <row r="307" spans="1:128" s="153" customFormat="1">
      <c r="A307" s="164"/>
      <c r="B307" s="165"/>
      <c r="C307" s="165"/>
      <c r="D307" s="149" t="str">
        <f t="shared" si="111"/>
        <v/>
      </c>
      <c r="E307" s="166"/>
      <c r="F307" s="167"/>
      <c r="G307" s="334" t="str">
        <f t="shared" si="112"/>
        <v/>
      </c>
      <c r="H307" s="150" t="str">
        <f>IFERROR(VLOOKUP(F307,'Mahlzeit-Übernachtung'!C:AA,5,FALSE),"")</f>
        <v/>
      </c>
      <c r="I307" s="150" t="str">
        <f t="shared" si="113"/>
        <v/>
      </c>
      <c r="J307" s="221" t="str">
        <f>IFERROR(I307*Intern!H$2,"")</f>
        <v/>
      </c>
      <c r="K307" s="167"/>
      <c r="L307" s="331" t="str">
        <f t="shared" si="114"/>
        <v/>
      </c>
      <c r="M307" s="150" t="str">
        <f>IFERROR(VLOOKUP(K307,'Mahlzeit-Übernachtung'!C:AA,5,FALSE),"")</f>
        <v/>
      </c>
      <c r="N307" s="151" t="str">
        <f t="shared" si="115"/>
        <v/>
      </c>
      <c r="O307" s="221" t="str">
        <f>IFERROR(N307*Intern!H$2,"")</f>
        <v/>
      </c>
      <c r="P307" s="168"/>
      <c r="Q307" s="169"/>
      <c r="R307" s="169"/>
      <c r="S307" s="169"/>
      <c r="T307" s="151" t="str">
        <f t="shared" si="119"/>
        <v>---</v>
      </c>
      <c r="U307" s="331" t="e">
        <f>VLOOKUP(TEXT(T307,"@"),'Mahlzeit-Übernachtung'!A$30:G$111,7,FALSE)</f>
        <v>#N/A</v>
      </c>
      <c r="V307" s="151" t="str">
        <f t="shared" si="116"/>
        <v/>
      </c>
      <c r="W307" s="220" t="str">
        <f>IFERROR(V307*Intern!H$2,"")</f>
        <v/>
      </c>
      <c r="X307" s="167"/>
      <c r="Y307" s="170"/>
      <c r="Z307" s="164"/>
      <c r="AA307" s="151" t="str">
        <f>IFERROR(VLOOKUP(X307,Mobilität!A:I,7,FALSE),"")</f>
        <v/>
      </c>
      <c r="AB307" s="151" t="str">
        <f t="shared" si="117"/>
        <v/>
      </c>
      <c r="AC307" s="220" t="str">
        <f>IFERROR(AB307*Intern!H$2,"")</f>
        <v/>
      </c>
      <c r="AD307" s="167"/>
      <c r="AE307" s="170"/>
      <c r="AF307" s="164"/>
      <c r="AG307" s="151" t="str">
        <f>IFERROR(VLOOKUP(AD307,Mobilität!A:I,7,FALSE),"")</f>
        <v/>
      </c>
      <c r="AH307" s="151" t="str">
        <f t="shared" si="100"/>
        <v/>
      </c>
      <c r="AI307" s="220" t="str">
        <f>IFERROR(AH307*Intern!H$2,"")</f>
        <v/>
      </c>
      <c r="AJ307" s="171"/>
      <c r="AK307" s="219">
        <f t="shared" si="101"/>
        <v>0</v>
      </c>
      <c r="AL307" s="206"/>
      <c r="AM307" s="151" t="str">
        <f>IFERROR(VLOOKUP(AJ307,Mobilität!A:I,7,FALSE),"")</f>
        <v/>
      </c>
      <c r="AN307" s="151" t="str">
        <f t="shared" si="102"/>
        <v/>
      </c>
      <c r="AO307" s="154" t="str">
        <f>IFERROR(AN307*Intern!H$2,"")</f>
        <v/>
      </c>
      <c r="AP307" s="171"/>
      <c r="AQ307" s="151">
        <f t="shared" si="103"/>
        <v>0</v>
      </c>
      <c r="AR307" s="209"/>
      <c r="AS307" s="151" t="str">
        <f>IFERROR(VLOOKUP(AP307,Mobilität!A:I,7,FALSE),"")</f>
        <v/>
      </c>
      <c r="AT307" s="151" t="str">
        <f t="shared" si="118"/>
        <v/>
      </c>
      <c r="AU307" s="154" t="str">
        <f>IFERROR(AT307*Intern!H$2,"")</f>
        <v/>
      </c>
      <c r="AV307" s="171"/>
      <c r="AW307" s="151">
        <f t="shared" si="104"/>
        <v>0</v>
      </c>
      <c r="AX307" s="206"/>
      <c r="AY307" s="151" t="str">
        <f>IFERROR(VLOOKUP(AV307,Mobilität!A:O,7,FALSE),"")</f>
        <v/>
      </c>
      <c r="AZ307" s="151" t="str">
        <f t="shared" si="105"/>
        <v/>
      </c>
      <c r="BA307" s="220" t="str">
        <f>IFERROR(AZ307*Intern!H$2,"")</f>
        <v/>
      </c>
      <c r="BB307" s="338"/>
      <c r="BC307" s="339"/>
      <c r="BD307" s="340"/>
      <c r="BE307" s="222">
        <f t="shared" si="106"/>
        <v>0</v>
      </c>
      <c r="BF307" s="223">
        <f>IFERROR(BE307*Intern!H$2,"")</f>
        <v>0</v>
      </c>
      <c r="BG307" s="210">
        <f t="shared" si="107"/>
        <v>0</v>
      </c>
      <c r="BH307" s="226">
        <f t="shared" si="108"/>
        <v>0</v>
      </c>
      <c r="BI307" s="363"/>
      <c r="BJ307" s="210" t="e">
        <f t="shared" si="109"/>
        <v>#DIV/0!</v>
      </c>
      <c r="BK307" s="227" t="e">
        <f t="shared" si="110"/>
        <v>#DIV/0!</v>
      </c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</row>
    <row r="308" spans="1:128" s="153" customFormat="1">
      <c r="A308" s="164"/>
      <c r="B308" s="165"/>
      <c r="C308" s="165"/>
      <c r="D308" s="149" t="str">
        <f t="shared" si="111"/>
        <v/>
      </c>
      <c r="E308" s="166"/>
      <c r="F308" s="167"/>
      <c r="G308" s="334" t="str">
        <f t="shared" si="112"/>
        <v/>
      </c>
      <c r="H308" s="150" t="str">
        <f>IFERROR(VLOOKUP(F308,'Mahlzeit-Übernachtung'!C:AA,5,FALSE),"")</f>
        <v/>
      </c>
      <c r="I308" s="150" t="str">
        <f t="shared" si="113"/>
        <v/>
      </c>
      <c r="J308" s="221" t="str">
        <f>IFERROR(I308*Intern!H$2,"")</f>
        <v/>
      </c>
      <c r="K308" s="167"/>
      <c r="L308" s="331" t="str">
        <f t="shared" si="114"/>
        <v/>
      </c>
      <c r="M308" s="150" t="str">
        <f>IFERROR(VLOOKUP(K308,'Mahlzeit-Übernachtung'!C:AA,5,FALSE),"")</f>
        <v/>
      </c>
      <c r="N308" s="151" t="str">
        <f t="shared" si="115"/>
        <v/>
      </c>
      <c r="O308" s="221" t="str">
        <f>IFERROR(N308*Intern!H$2,"")</f>
        <v/>
      </c>
      <c r="P308" s="168"/>
      <c r="Q308" s="169"/>
      <c r="R308" s="169"/>
      <c r="S308" s="169"/>
      <c r="T308" s="151" t="str">
        <f t="shared" si="119"/>
        <v>---</v>
      </c>
      <c r="U308" s="331" t="e">
        <f>VLOOKUP(TEXT(T308,"@"),'Mahlzeit-Übernachtung'!A$30:G$111,7,FALSE)</f>
        <v>#N/A</v>
      </c>
      <c r="V308" s="151" t="str">
        <f t="shared" si="116"/>
        <v/>
      </c>
      <c r="W308" s="220" t="str">
        <f>IFERROR(V308*Intern!H$2,"")</f>
        <v/>
      </c>
      <c r="X308" s="167"/>
      <c r="Y308" s="170"/>
      <c r="Z308" s="164"/>
      <c r="AA308" s="151" t="str">
        <f>IFERROR(VLOOKUP(X308,Mobilität!A:I,7,FALSE),"")</f>
        <v/>
      </c>
      <c r="AB308" s="151" t="str">
        <f t="shared" si="117"/>
        <v/>
      </c>
      <c r="AC308" s="220" t="str">
        <f>IFERROR(AB308*Intern!H$2,"")</f>
        <v/>
      </c>
      <c r="AD308" s="167"/>
      <c r="AE308" s="170"/>
      <c r="AF308" s="164"/>
      <c r="AG308" s="151" t="str">
        <f>IFERROR(VLOOKUP(AD308,Mobilität!A:I,7,FALSE),"")</f>
        <v/>
      </c>
      <c r="AH308" s="151" t="str">
        <f t="shared" si="100"/>
        <v/>
      </c>
      <c r="AI308" s="220" t="str">
        <f>IFERROR(AH308*Intern!H$2,"")</f>
        <v/>
      </c>
      <c r="AJ308" s="171"/>
      <c r="AK308" s="219">
        <f t="shared" si="101"/>
        <v>0</v>
      </c>
      <c r="AL308" s="206"/>
      <c r="AM308" s="151" t="str">
        <f>IFERROR(VLOOKUP(AJ308,Mobilität!A:I,7,FALSE),"")</f>
        <v/>
      </c>
      <c r="AN308" s="151" t="str">
        <f t="shared" si="102"/>
        <v/>
      </c>
      <c r="AO308" s="154" t="str">
        <f>IFERROR(AN308*Intern!H$2,"")</f>
        <v/>
      </c>
      <c r="AP308" s="171"/>
      <c r="AQ308" s="151">
        <f t="shared" si="103"/>
        <v>0</v>
      </c>
      <c r="AR308" s="209"/>
      <c r="AS308" s="151" t="str">
        <f>IFERROR(VLOOKUP(AP308,Mobilität!A:I,7,FALSE),"")</f>
        <v/>
      </c>
      <c r="AT308" s="151" t="str">
        <f t="shared" si="118"/>
        <v/>
      </c>
      <c r="AU308" s="154" t="str">
        <f>IFERROR(AT308*Intern!H$2,"")</f>
        <v/>
      </c>
      <c r="AV308" s="171"/>
      <c r="AW308" s="151">
        <f t="shared" si="104"/>
        <v>0</v>
      </c>
      <c r="AX308" s="206"/>
      <c r="AY308" s="151" t="str">
        <f>IFERROR(VLOOKUP(AV308,Mobilität!A:O,7,FALSE),"")</f>
        <v/>
      </c>
      <c r="AZ308" s="151" t="str">
        <f t="shared" si="105"/>
        <v/>
      </c>
      <c r="BA308" s="220" t="str">
        <f>IFERROR(AZ308*Intern!H$2,"")</f>
        <v/>
      </c>
      <c r="BB308" s="338"/>
      <c r="BC308" s="339"/>
      <c r="BD308" s="340"/>
      <c r="BE308" s="222">
        <f t="shared" si="106"/>
        <v>0</v>
      </c>
      <c r="BF308" s="223">
        <f>IFERROR(BE308*Intern!H$2,"")</f>
        <v>0</v>
      </c>
      <c r="BG308" s="210">
        <f t="shared" si="107"/>
        <v>0</v>
      </c>
      <c r="BH308" s="226">
        <f t="shared" si="108"/>
        <v>0</v>
      </c>
      <c r="BI308" s="363"/>
      <c r="BJ308" s="210" t="e">
        <f t="shared" si="109"/>
        <v>#DIV/0!</v>
      </c>
      <c r="BK308" s="227" t="e">
        <f t="shared" si="110"/>
        <v>#DIV/0!</v>
      </c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</row>
    <row r="309" spans="1:128" s="153" customFormat="1">
      <c r="A309" s="164"/>
      <c r="B309" s="165"/>
      <c r="C309" s="165"/>
      <c r="D309" s="149" t="str">
        <f t="shared" si="111"/>
        <v/>
      </c>
      <c r="E309" s="166"/>
      <c r="F309" s="167"/>
      <c r="G309" s="334" t="str">
        <f t="shared" si="112"/>
        <v/>
      </c>
      <c r="H309" s="150" t="str">
        <f>IFERROR(VLOOKUP(F309,'Mahlzeit-Übernachtung'!C:AA,5,FALSE),"")</f>
        <v/>
      </c>
      <c r="I309" s="150" t="str">
        <f t="shared" si="113"/>
        <v/>
      </c>
      <c r="J309" s="221" t="str">
        <f>IFERROR(I309*Intern!H$2,"")</f>
        <v/>
      </c>
      <c r="K309" s="167"/>
      <c r="L309" s="331" t="str">
        <f t="shared" si="114"/>
        <v/>
      </c>
      <c r="M309" s="150" t="str">
        <f>IFERROR(VLOOKUP(K309,'Mahlzeit-Übernachtung'!C:AA,5,FALSE),"")</f>
        <v/>
      </c>
      <c r="N309" s="151" t="str">
        <f t="shared" si="115"/>
        <v/>
      </c>
      <c r="O309" s="221" t="str">
        <f>IFERROR(N309*Intern!H$2,"")</f>
        <v/>
      </c>
      <c r="P309" s="168"/>
      <c r="Q309" s="169"/>
      <c r="R309" s="169"/>
      <c r="S309" s="169"/>
      <c r="T309" s="151" t="str">
        <f t="shared" si="119"/>
        <v>---</v>
      </c>
      <c r="U309" s="331" t="e">
        <f>VLOOKUP(TEXT(T309,"@"),'Mahlzeit-Übernachtung'!A$30:G$111,7,FALSE)</f>
        <v>#N/A</v>
      </c>
      <c r="V309" s="151" t="str">
        <f t="shared" si="116"/>
        <v/>
      </c>
      <c r="W309" s="220" t="str">
        <f>IFERROR(V309*Intern!H$2,"")</f>
        <v/>
      </c>
      <c r="X309" s="167"/>
      <c r="Y309" s="170"/>
      <c r="Z309" s="164"/>
      <c r="AA309" s="151" t="str">
        <f>IFERROR(VLOOKUP(X309,Mobilität!A:I,7,FALSE),"")</f>
        <v/>
      </c>
      <c r="AB309" s="151" t="str">
        <f t="shared" si="117"/>
        <v/>
      </c>
      <c r="AC309" s="220" t="str">
        <f>IFERROR(AB309*Intern!H$2,"")</f>
        <v/>
      </c>
      <c r="AD309" s="167"/>
      <c r="AE309" s="170"/>
      <c r="AF309" s="164"/>
      <c r="AG309" s="151" t="str">
        <f>IFERROR(VLOOKUP(AD309,Mobilität!A:I,7,FALSE),"")</f>
        <v/>
      </c>
      <c r="AH309" s="151" t="str">
        <f t="shared" si="100"/>
        <v/>
      </c>
      <c r="AI309" s="220" t="str">
        <f>IFERROR(AH309*Intern!H$2,"")</f>
        <v/>
      </c>
      <c r="AJ309" s="171"/>
      <c r="AK309" s="219">
        <f t="shared" si="101"/>
        <v>0</v>
      </c>
      <c r="AL309" s="206"/>
      <c r="AM309" s="151" t="str">
        <f>IFERROR(VLOOKUP(AJ309,Mobilität!A:I,7,FALSE),"")</f>
        <v/>
      </c>
      <c r="AN309" s="151" t="str">
        <f t="shared" si="102"/>
        <v/>
      </c>
      <c r="AO309" s="154" t="str">
        <f>IFERROR(AN309*Intern!H$2,"")</f>
        <v/>
      </c>
      <c r="AP309" s="171"/>
      <c r="AQ309" s="151">
        <f t="shared" si="103"/>
        <v>0</v>
      </c>
      <c r="AR309" s="209"/>
      <c r="AS309" s="151" t="str">
        <f>IFERROR(VLOOKUP(AP309,Mobilität!A:I,7,FALSE),"")</f>
        <v/>
      </c>
      <c r="AT309" s="151" t="str">
        <f t="shared" si="118"/>
        <v/>
      </c>
      <c r="AU309" s="154" t="str">
        <f>IFERROR(AT309*Intern!H$2,"")</f>
        <v/>
      </c>
      <c r="AV309" s="171"/>
      <c r="AW309" s="151">
        <f t="shared" si="104"/>
        <v>0</v>
      </c>
      <c r="AX309" s="206"/>
      <c r="AY309" s="151" t="str">
        <f>IFERROR(VLOOKUP(AV309,Mobilität!A:O,7,FALSE),"")</f>
        <v/>
      </c>
      <c r="AZ309" s="151" t="str">
        <f t="shared" si="105"/>
        <v/>
      </c>
      <c r="BA309" s="220" t="str">
        <f>IFERROR(AZ309*Intern!H$2,"")</f>
        <v/>
      </c>
      <c r="BB309" s="338"/>
      <c r="BC309" s="339"/>
      <c r="BD309" s="340"/>
      <c r="BE309" s="222">
        <f t="shared" si="106"/>
        <v>0</v>
      </c>
      <c r="BF309" s="223">
        <f>IFERROR(BE309*Intern!H$2,"")</f>
        <v>0</v>
      </c>
      <c r="BG309" s="210">
        <f t="shared" si="107"/>
        <v>0</v>
      </c>
      <c r="BH309" s="226">
        <f t="shared" si="108"/>
        <v>0</v>
      </c>
      <c r="BI309" s="363"/>
      <c r="BJ309" s="210" t="e">
        <f t="shared" si="109"/>
        <v>#DIV/0!</v>
      </c>
      <c r="BK309" s="227" t="e">
        <f t="shared" si="110"/>
        <v>#DIV/0!</v>
      </c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</row>
    <row r="310" spans="1:128" s="153" customFormat="1">
      <c r="A310" s="164"/>
      <c r="B310" s="165"/>
      <c r="C310" s="165"/>
      <c r="D310" s="149" t="str">
        <f t="shared" si="111"/>
        <v/>
      </c>
      <c r="E310" s="166"/>
      <c r="F310" s="167"/>
      <c r="G310" s="334" t="str">
        <f t="shared" si="112"/>
        <v/>
      </c>
      <c r="H310" s="150" t="str">
        <f>IFERROR(VLOOKUP(F310,'Mahlzeit-Übernachtung'!C:AA,5,FALSE),"")</f>
        <v/>
      </c>
      <c r="I310" s="150" t="str">
        <f t="shared" si="113"/>
        <v/>
      </c>
      <c r="J310" s="221" t="str">
        <f>IFERROR(I310*Intern!H$2,"")</f>
        <v/>
      </c>
      <c r="K310" s="167"/>
      <c r="L310" s="331" t="str">
        <f t="shared" si="114"/>
        <v/>
      </c>
      <c r="M310" s="150" t="str">
        <f>IFERROR(VLOOKUP(K310,'Mahlzeit-Übernachtung'!C:AA,5,FALSE),"")</f>
        <v/>
      </c>
      <c r="N310" s="151" t="str">
        <f t="shared" si="115"/>
        <v/>
      </c>
      <c r="O310" s="221" t="str">
        <f>IFERROR(N310*Intern!H$2,"")</f>
        <v/>
      </c>
      <c r="P310" s="168"/>
      <c r="Q310" s="169"/>
      <c r="R310" s="169"/>
      <c r="S310" s="169"/>
      <c r="T310" s="151" t="str">
        <f t="shared" si="119"/>
        <v>---</v>
      </c>
      <c r="U310" s="331" t="e">
        <f>VLOOKUP(TEXT(T310,"@"),'Mahlzeit-Übernachtung'!A$30:G$111,7,FALSE)</f>
        <v>#N/A</v>
      </c>
      <c r="V310" s="151" t="str">
        <f t="shared" si="116"/>
        <v/>
      </c>
      <c r="W310" s="220" t="str">
        <f>IFERROR(V310*Intern!H$2,"")</f>
        <v/>
      </c>
      <c r="X310" s="167"/>
      <c r="Y310" s="170"/>
      <c r="Z310" s="164"/>
      <c r="AA310" s="151" t="str">
        <f>IFERROR(VLOOKUP(X310,Mobilität!A:I,7,FALSE),"")</f>
        <v/>
      </c>
      <c r="AB310" s="151" t="str">
        <f t="shared" si="117"/>
        <v/>
      </c>
      <c r="AC310" s="220" t="str">
        <f>IFERROR(AB310*Intern!H$2,"")</f>
        <v/>
      </c>
      <c r="AD310" s="167"/>
      <c r="AE310" s="170"/>
      <c r="AF310" s="164"/>
      <c r="AG310" s="151" t="str">
        <f>IFERROR(VLOOKUP(AD310,Mobilität!A:I,7,FALSE),"")</f>
        <v/>
      </c>
      <c r="AH310" s="151" t="str">
        <f t="shared" si="100"/>
        <v/>
      </c>
      <c r="AI310" s="220" t="str">
        <f>IFERROR(AH310*Intern!H$2,"")</f>
        <v/>
      </c>
      <c r="AJ310" s="171"/>
      <c r="AK310" s="219">
        <f t="shared" si="101"/>
        <v>0</v>
      </c>
      <c r="AL310" s="206"/>
      <c r="AM310" s="151" t="str">
        <f>IFERROR(VLOOKUP(AJ310,Mobilität!A:I,7,FALSE),"")</f>
        <v/>
      </c>
      <c r="AN310" s="151" t="str">
        <f t="shared" si="102"/>
        <v/>
      </c>
      <c r="AO310" s="154" t="str">
        <f>IFERROR(AN310*Intern!H$2,"")</f>
        <v/>
      </c>
      <c r="AP310" s="171"/>
      <c r="AQ310" s="151">
        <f t="shared" si="103"/>
        <v>0</v>
      </c>
      <c r="AR310" s="209"/>
      <c r="AS310" s="151" t="str">
        <f>IFERROR(VLOOKUP(AP310,Mobilität!A:I,7,FALSE),"")</f>
        <v/>
      </c>
      <c r="AT310" s="151" t="str">
        <f t="shared" si="118"/>
        <v/>
      </c>
      <c r="AU310" s="154" t="str">
        <f>IFERROR(AT310*Intern!H$2,"")</f>
        <v/>
      </c>
      <c r="AV310" s="171"/>
      <c r="AW310" s="151">
        <f t="shared" si="104"/>
        <v>0</v>
      </c>
      <c r="AX310" s="206"/>
      <c r="AY310" s="151" t="str">
        <f>IFERROR(VLOOKUP(AV310,Mobilität!A:O,7,FALSE),"")</f>
        <v/>
      </c>
      <c r="AZ310" s="151" t="str">
        <f t="shared" si="105"/>
        <v/>
      </c>
      <c r="BA310" s="220" t="str">
        <f>IFERROR(AZ310*Intern!H$2,"")</f>
        <v/>
      </c>
      <c r="BB310" s="338"/>
      <c r="BC310" s="339"/>
      <c r="BD310" s="340"/>
      <c r="BE310" s="222">
        <f t="shared" si="106"/>
        <v>0</v>
      </c>
      <c r="BF310" s="223">
        <f>IFERROR(BE310*Intern!H$2,"")</f>
        <v>0</v>
      </c>
      <c r="BG310" s="210">
        <f t="shared" si="107"/>
        <v>0</v>
      </c>
      <c r="BH310" s="226">
        <f t="shared" si="108"/>
        <v>0</v>
      </c>
      <c r="BI310" s="363"/>
      <c r="BJ310" s="210" t="e">
        <f t="shared" si="109"/>
        <v>#DIV/0!</v>
      </c>
      <c r="BK310" s="227" t="e">
        <f t="shared" si="110"/>
        <v>#DIV/0!</v>
      </c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</row>
    <row r="311" spans="1:128" s="153" customFormat="1">
      <c r="A311" s="164"/>
      <c r="B311" s="165"/>
      <c r="C311" s="165"/>
      <c r="D311" s="149" t="str">
        <f t="shared" si="111"/>
        <v/>
      </c>
      <c r="E311" s="166"/>
      <c r="F311" s="167"/>
      <c r="G311" s="334" t="str">
        <f t="shared" si="112"/>
        <v/>
      </c>
      <c r="H311" s="150" t="str">
        <f>IFERROR(VLOOKUP(F311,'Mahlzeit-Übernachtung'!C:AA,5,FALSE),"")</f>
        <v/>
      </c>
      <c r="I311" s="150" t="str">
        <f t="shared" si="113"/>
        <v/>
      </c>
      <c r="J311" s="221" t="str">
        <f>IFERROR(I311*Intern!H$2,"")</f>
        <v/>
      </c>
      <c r="K311" s="167"/>
      <c r="L311" s="331" t="str">
        <f t="shared" si="114"/>
        <v/>
      </c>
      <c r="M311" s="150" t="str">
        <f>IFERROR(VLOOKUP(K311,'Mahlzeit-Übernachtung'!C:AA,5,FALSE),"")</f>
        <v/>
      </c>
      <c r="N311" s="151" t="str">
        <f t="shared" si="115"/>
        <v/>
      </c>
      <c r="O311" s="221" t="str">
        <f>IFERROR(N311*Intern!H$2,"")</f>
        <v/>
      </c>
      <c r="P311" s="168"/>
      <c r="Q311" s="169"/>
      <c r="R311" s="169"/>
      <c r="S311" s="169"/>
      <c r="T311" s="151" t="str">
        <f t="shared" si="119"/>
        <v>---</v>
      </c>
      <c r="U311" s="331" t="e">
        <f>VLOOKUP(TEXT(T311,"@"),'Mahlzeit-Übernachtung'!A$30:G$111,7,FALSE)</f>
        <v>#N/A</v>
      </c>
      <c r="V311" s="151" t="str">
        <f t="shared" si="116"/>
        <v/>
      </c>
      <c r="W311" s="220" t="str">
        <f>IFERROR(V311*Intern!H$2,"")</f>
        <v/>
      </c>
      <c r="X311" s="167"/>
      <c r="Y311" s="170"/>
      <c r="Z311" s="164"/>
      <c r="AA311" s="151" t="str">
        <f>IFERROR(VLOOKUP(X311,Mobilität!A:I,7,FALSE),"")</f>
        <v/>
      </c>
      <c r="AB311" s="151" t="str">
        <f t="shared" si="117"/>
        <v/>
      </c>
      <c r="AC311" s="220" t="str">
        <f>IFERROR(AB311*Intern!H$2,"")</f>
        <v/>
      </c>
      <c r="AD311" s="167"/>
      <c r="AE311" s="170"/>
      <c r="AF311" s="164"/>
      <c r="AG311" s="151" t="str">
        <f>IFERROR(VLOOKUP(AD311,Mobilität!A:I,7,FALSE),"")</f>
        <v/>
      </c>
      <c r="AH311" s="151" t="str">
        <f t="shared" si="100"/>
        <v/>
      </c>
      <c r="AI311" s="220" t="str">
        <f>IFERROR(AH311*Intern!H$2,"")</f>
        <v/>
      </c>
      <c r="AJ311" s="171"/>
      <c r="AK311" s="219">
        <f t="shared" si="101"/>
        <v>0</v>
      </c>
      <c r="AL311" s="206"/>
      <c r="AM311" s="151" t="str">
        <f>IFERROR(VLOOKUP(AJ311,Mobilität!A:I,7,FALSE),"")</f>
        <v/>
      </c>
      <c r="AN311" s="151" t="str">
        <f t="shared" si="102"/>
        <v/>
      </c>
      <c r="AO311" s="154" t="str">
        <f>IFERROR(AN311*Intern!H$2,"")</f>
        <v/>
      </c>
      <c r="AP311" s="171"/>
      <c r="AQ311" s="151">
        <f t="shared" si="103"/>
        <v>0</v>
      </c>
      <c r="AR311" s="209"/>
      <c r="AS311" s="151" t="str">
        <f>IFERROR(VLOOKUP(AP311,Mobilität!A:I,7,FALSE),"")</f>
        <v/>
      </c>
      <c r="AT311" s="151" t="str">
        <f t="shared" si="118"/>
        <v/>
      </c>
      <c r="AU311" s="154" t="str">
        <f>IFERROR(AT311*Intern!H$2,"")</f>
        <v/>
      </c>
      <c r="AV311" s="171"/>
      <c r="AW311" s="151">
        <f t="shared" si="104"/>
        <v>0</v>
      </c>
      <c r="AX311" s="206"/>
      <c r="AY311" s="151" t="str">
        <f>IFERROR(VLOOKUP(AV311,Mobilität!A:O,7,FALSE),"")</f>
        <v/>
      </c>
      <c r="AZ311" s="151" t="str">
        <f t="shared" si="105"/>
        <v/>
      </c>
      <c r="BA311" s="220" t="str">
        <f>IFERROR(AZ311*Intern!H$2,"")</f>
        <v/>
      </c>
      <c r="BB311" s="338"/>
      <c r="BC311" s="339"/>
      <c r="BD311" s="340"/>
      <c r="BE311" s="222">
        <f t="shared" si="106"/>
        <v>0</v>
      </c>
      <c r="BF311" s="223">
        <f>IFERROR(BE311*Intern!H$2,"")</f>
        <v>0</v>
      </c>
      <c r="BG311" s="210">
        <f t="shared" si="107"/>
        <v>0</v>
      </c>
      <c r="BH311" s="226">
        <f t="shared" si="108"/>
        <v>0</v>
      </c>
      <c r="BI311" s="363"/>
      <c r="BJ311" s="210" t="e">
        <f t="shared" si="109"/>
        <v>#DIV/0!</v>
      </c>
      <c r="BK311" s="227" t="e">
        <f t="shared" si="110"/>
        <v>#DIV/0!</v>
      </c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</row>
    <row r="312" spans="1:128" s="153" customFormat="1">
      <c r="A312" s="164"/>
      <c r="B312" s="165"/>
      <c r="C312" s="165"/>
      <c r="D312" s="149" t="str">
        <f t="shared" si="111"/>
        <v/>
      </c>
      <c r="E312" s="166"/>
      <c r="F312" s="167"/>
      <c r="G312" s="334" t="str">
        <f t="shared" si="112"/>
        <v/>
      </c>
      <c r="H312" s="150" t="str">
        <f>IFERROR(VLOOKUP(F312,'Mahlzeit-Übernachtung'!C:AA,5,FALSE),"")</f>
        <v/>
      </c>
      <c r="I312" s="150" t="str">
        <f t="shared" si="113"/>
        <v/>
      </c>
      <c r="J312" s="221" t="str">
        <f>IFERROR(I312*Intern!H$2,"")</f>
        <v/>
      </c>
      <c r="K312" s="167"/>
      <c r="L312" s="331" t="str">
        <f t="shared" si="114"/>
        <v/>
      </c>
      <c r="M312" s="150" t="str">
        <f>IFERROR(VLOOKUP(K312,'Mahlzeit-Übernachtung'!C:AA,5,FALSE),"")</f>
        <v/>
      </c>
      <c r="N312" s="151" t="str">
        <f t="shared" si="115"/>
        <v/>
      </c>
      <c r="O312" s="221" t="str">
        <f>IFERROR(N312*Intern!H$2,"")</f>
        <v/>
      </c>
      <c r="P312" s="168"/>
      <c r="Q312" s="169"/>
      <c r="R312" s="169"/>
      <c r="S312" s="169"/>
      <c r="T312" s="151" t="str">
        <f t="shared" si="119"/>
        <v>---</v>
      </c>
      <c r="U312" s="331" t="e">
        <f>VLOOKUP(TEXT(T312,"@"),'Mahlzeit-Übernachtung'!A$30:G$111,7,FALSE)</f>
        <v>#N/A</v>
      </c>
      <c r="V312" s="151" t="str">
        <f t="shared" si="116"/>
        <v/>
      </c>
      <c r="W312" s="220" t="str">
        <f>IFERROR(V312*Intern!H$2,"")</f>
        <v/>
      </c>
      <c r="X312" s="167"/>
      <c r="Y312" s="170"/>
      <c r="Z312" s="164"/>
      <c r="AA312" s="151" t="str">
        <f>IFERROR(VLOOKUP(X312,Mobilität!A:I,7,FALSE),"")</f>
        <v/>
      </c>
      <c r="AB312" s="151" t="str">
        <f t="shared" si="117"/>
        <v/>
      </c>
      <c r="AC312" s="220" t="str">
        <f>IFERROR(AB312*Intern!H$2,"")</f>
        <v/>
      </c>
      <c r="AD312" s="167"/>
      <c r="AE312" s="170"/>
      <c r="AF312" s="164"/>
      <c r="AG312" s="151" t="str">
        <f>IFERROR(VLOOKUP(AD312,Mobilität!A:I,7,FALSE),"")</f>
        <v/>
      </c>
      <c r="AH312" s="151" t="str">
        <f t="shared" si="100"/>
        <v/>
      </c>
      <c r="AI312" s="220" t="str">
        <f>IFERROR(AH312*Intern!H$2,"")</f>
        <v/>
      </c>
      <c r="AJ312" s="171"/>
      <c r="AK312" s="219">
        <f t="shared" si="101"/>
        <v>0</v>
      </c>
      <c r="AL312" s="206"/>
      <c r="AM312" s="151" t="str">
        <f>IFERROR(VLOOKUP(AJ312,Mobilität!A:I,7,FALSE),"")</f>
        <v/>
      </c>
      <c r="AN312" s="151" t="str">
        <f t="shared" si="102"/>
        <v/>
      </c>
      <c r="AO312" s="154" t="str">
        <f>IFERROR(AN312*Intern!H$2,"")</f>
        <v/>
      </c>
      <c r="AP312" s="171"/>
      <c r="AQ312" s="151">
        <f t="shared" si="103"/>
        <v>0</v>
      </c>
      <c r="AR312" s="209"/>
      <c r="AS312" s="151" t="str">
        <f>IFERROR(VLOOKUP(AP312,Mobilität!A:I,7,FALSE),"")</f>
        <v/>
      </c>
      <c r="AT312" s="151" t="str">
        <f t="shared" si="118"/>
        <v/>
      </c>
      <c r="AU312" s="154" t="str">
        <f>IFERROR(AT312*Intern!H$2,"")</f>
        <v/>
      </c>
      <c r="AV312" s="171"/>
      <c r="AW312" s="151">
        <f t="shared" si="104"/>
        <v>0</v>
      </c>
      <c r="AX312" s="206"/>
      <c r="AY312" s="151" t="str">
        <f>IFERROR(VLOOKUP(AV312,Mobilität!A:O,7,FALSE),"")</f>
        <v/>
      </c>
      <c r="AZ312" s="151" t="str">
        <f t="shared" si="105"/>
        <v/>
      </c>
      <c r="BA312" s="220" t="str">
        <f>IFERROR(AZ312*Intern!H$2,"")</f>
        <v/>
      </c>
      <c r="BB312" s="338"/>
      <c r="BC312" s="339"/>
      <c r="BD312" s="340"/>
      <c r="BE312" s="222">
        <f t="shared" si="106"/>
        <v>0</v>
      </c>
      <c r="BF312" s="223">
        <f>IFERROR(BE312*Intern!H$2,"")</f>
        <v>0</v>
      </c>
      <c r="BG312" s="210">
        <f t="shared" si="107"/>
        <v>0</v>
      </c>
      <c r="BH312" s="226">
        <f t="shared" si="108"/>
        <v>0</v>
      </c>
      <c r="BI312" s="363"/>
      <c r="BJ312" s="210" t="e">
        <f t="shared" si="109"/>
        <v>#DIV/0!</v>
      </c>
      <c r="BK312" s="227" t="e">
        <f t="shared" si="110"/>
        <v>#DIV/0!</v>
      </c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</row>
    <row r="313" spans="1:128" s="153" customFormat="1">
      <c r="A313" s="164"/>
      <c r="B313" s="165"/>
      <c r="C313" s="165"/>
      <c r="D313" s="149" t="str">
        <f t="shared" si="111"/>
        <v/>
      </c>
      <c r="E313" s="166"/>
      <c r="F313" s="167"/>
      <c r="G313" s="334" t="str">
        <f t="shared" si="112"/>
        <v/>
      </c>
      <c r="H313" s="150" t="str">
        <f>IFERROR(VLOOKUP(F313,'Mahlzeit-Übernachtung'!C:AA,5,FALSE),"")</f>
        <v/>
      </c>
      <c r="I313" s="150" t="str">
        <f t="shared" si="113"/>
        <v/>
      </c>
      <c r="J313" s="221" t="str">
        <f>IFERROR(I313*Intern!H$2,"")</f>
        <v/>
      </c>
      <c r="K313" s="167"/>
      <c r="L313" s="331" t="str">
        <f t="shared" si="114"/>
        <v/>
      </c>
      <c r="M313" s="150" t="str">
        <f>IFERROR(VLOOKUP(K313,'Mahlzeit-Übernachtung'!C:AA,5,FALSE),"")</f>
        <v/>
      </c>
      <c r="N313" s="151" t="str">
        <f t="shared" si="115"/>
        <v/>
      </c>
      <c r="O313" s="221" t="str">
        <f>IFERROR(N313*Intern!H$2,"")</f>
        <v/>
      </c>
      <c r="P313" s="168"/>
      <c r="Q313" s="169"/>
      <c r="R313" s="169"/>
      <c r="S313" s="169"/>
      <c r="T313" s="151" t="str">
        <f t="shared" si="119"/>
        <v>---</v>
      </c>
      <c r="U313" s="331" t="e">
        <f>VLOOKUP(TEXT(T313,"@"),'Mahlzeit-Übernachtung'!A$30:G$111,7,FALSE)</f>
        <v>#N/A</v>
      </c>
      <c r="V313" s="151" t="str">
        <f t="shared" si="116"/>
        <v/>
      </c>
      <c r="W313" s="220" t="str">
        <f>IFERROR(V313*Intern!H$2,"")</f>
        <v/>
      </c>
      <c r="X313" s="167"/>
      <c r="Y313" s="170"/>
      <c r="Z313" s="164"/>
      <c r="AA313" s="151" t="str">
        <f>IFERROR(VLOOKUP(X313,Mobilität!A:I,7,FALSE),"")</f>
        <v/>
      </c>
      <c r="AB313" s="151" t="str">
        <f t="shared" si="117"/>
        <v/>
      </c>
      <c r="AC313" s="220" t="str">
        <f>IFERROR(AB313*Intern!H$2,"")</f>
        <v/>
      </c>
      <c r="AD313" s="167"/>
      <c r="AE313" s="170"/>
      <c r="AF313" s="164"/>
      <c r="AG313" s="151" t="str">
        <f>IFERROR(VLOOKUP(AD313,Mobilität!A:I,7,FALSE),"")</f>
        <v/>
      </c>
      <c r="AH313" s="151" t="str">
        <f t="shared" si="100"/>
        <v/>
      </c>
      <c r="AI313" s="220" t="str">
        <f>IFERROR(AH313*Intern!H$2,"")</f>
        <v/>
      </c>
      <c r="AJ313" s="171"/>
      <c r="AK313" s="219">
        <f t="shared" si="101"/>
        <v>0</v>
      </c>
      <c r="AL313" s="206"/>
      <c r="AM313" s="151" t="str">
        <f>IFERROR(VLOOKUP(AJ313,Mobilität!A:I,7,FALSE),"")</f>
        <v/>
      </c>
      <c r="AN313" s="151" t="str">
        <f t="shared" si="102"/>
        <v/>
      </c>
      <c r="AO313" s="154" t="str">
        <f>IFERROR(AN313*Intern!H$2,"")</f>
        <v/>
      </c>
      <c r="AP313" s="171"/>
      <c r="AQ313" s="151">
        <f t="shared" si="103"/>
        <v>0</v>
      </c>
      <c r="AR313" s="209"/>
      <c r="AS313" s="151" t="str">
        <f>IFERROR(VLOOKUP(AP313,Mobilität!A:I,7,FALSE),"")</f>
        <v/>
      </c>
      <c r="AT313" s="151" t="str">
        <f t="shared" si="118"/>
        <v/>
      </c>
      <c r="AU313" s="154" t="str">
        <f>IFERROR(AT313*Intern!H$2,"")</f>
        <v/>
      </c>
      <c r="AV313" s="171"/>
      <c r="AW313" s="151">
        <f t="shared" si="104"/>
        <v>0</v>
      </c>
      <c r="AX313" s="206"/>
      <c r="AY313" s="151" t="str">
        <f>IFERROR(VLOOKUP(AV313,Mobilität!A:O,7,FALSE),"")</f>
        <v/>
      </c>
      <c r="AZ313" s="151" t="str">
        <f t="shared" si="105"/>
        <v/>
      </c>
      <c r="BA313" s="220" t="str">
        <f>IFERROR(AZ313*Intern!H$2,"")</f>
        <v/>
      </c>
      <c r="BB313" s="338"/>
      <c r="BC313" s="339"/>
      <c r="BD313" s="340"/>
      <c r="BE313" s="222">
        <f t="shared" si="106"/>
        <v>0</v>
      </c>
      <c r="BF313" s="223">
        <f>IFERROR(BE313*Intern!H$2,"")</f>
        <v>0</v>
      </c>
      <c r="BG313" s="210">
        <f t="shared" si="107"/>
        <v>0</v>
      </c>
      <c r="BH313" s="226">
        <f t="shared" si="108"/>
        <v>0</v>
      </c>
      <c r="BI313" s="363"/>
      <c r="BJ313" s="210" t="e">
        <f t="shared" si="109"/>
        <v>#DIV/0!</v>
      </c>
      <c r="BK313" s="227" t="e">
        <f t="shared" si="110"/>
        <v>#DIV/0!</v>
      </c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</row>
    <row r="314" spans="1:128" s="153" customFormat="1">
      <c r="A314" s="164"/>
      <c r="B314" s="165"/>
      <c r="C314" s="165"/>
      <c r="D314" s="149" t="str">
        <f t="shared" si="111"/>
        <v/>
      </c>
      <c r="E314" s="166"/>
      <c r="F314" s="167"/>
      <c r="G314" s="334" t="str">
        <f t="shared" si="112"/>
        <v/>
      </c>
      <c r="H314" s="150" t="str">
        <f>IFERROR(VLOOKUP(F314,'Mahlzeit-Übernachtung'!C:AA,5,FALSE),"")</f>
        <v/>
      </c>
      <c r="I314" s="150" t="str">
        <f t="shared" si="113"/>
        <v/>
      </c>
      <c r="J314" s="221" t="str">
        <f>IFERROR(I314*Intern!H$2,"")</f>
        <v/>
      </c>
      <c r="K314" s="167"/>
      <c r="L314" s="331" t="str">
        <f t="shared" si="114"/>
        <v/>
      </c>
      <c r="M314" s="150" t="str">
        <f>IFERROR(VLOOKUP(K314,'Mahlzeit-Übernachtung'!C:AA,5,FALSE),"")</f>
        <v/>
      </c>
      <c r="N314" s="151" t="str">
        <f t="shared" si="115"/>
        <v/>
      </c>
      <c r="O314" s="221" t="str">
        <f>IFERROR(N314*Intern!H$2,"")</f>
        <v/>
      </c>
      <c r="P314" s="168"/>
      <c r="Q314" s="169"/>
      <c r="R314" s="169"/>
      <c r="S314" s="169"/>
      <c r="T314" s="151" t="str">
        <f t="shared" si="119"/>
        <v>---</v>
      </c>
      <c r="U314" s="331" t="e">
        <f>VLOOKUP(TEXT(T314,"@"),'Mahlzeit-Übernachtung'!A$30:G$111,7,FALSE)</f>
        <v>#N/A</v>
      </c>
      <c r="V314" s="151" t="str">
        <f t="shared" si="116"/>
        <v/>
      </c>
      <c r="W314" s="220" t="str">
        <f>IFERROR(V314*Intern!H$2,"")</f>
        <v/>
      </c>
      <c r="X314" s="167"/>
      <c r="Y314" s="170"/>
      <c r="Z314" s="164"/>
      <c r="AA314" s="151" t="str">
        <f>IFERROR(VLOOKUP(X314,Mobilität!A:I,7,FALSE),"")</f>
        <v/>
      </c>
      <c r="AB314" s="151" t="str">
        <f t="shared" si="117"/>
        <v/>
      </c>
      <c r="AC314" s="220" t="str">
        <f>IFERROR(AB314*Intern!H$2,"")</f>
        <v/>
      </c>
      <c r="AD314" s="167"/>
      <c r="AE314" s="170"/>
      <c r="AF314" s="164"/>
      <c r="AG314" s="151" t="str">
        <f>IFERROR(VLOOKUP(AD314,Mobilität!A:I,7,FALSE),"")</f>
        <v/>
      </c>
      <c r="AH314" s="151" t="str">
        <f t="shared" si="100"/>
        <v/>
      </c>
      <c r="AI314" s="220" t="str">
        <f>IFERROR(AH314*Intern!H$2,"")</f>
        <v/>
      </c>
      <c r="AJ314" s="171"/>
      <c r="AK314" s="219">
        <f t="shared" si="101"/>
        <v>0</v>
      </c>
      <c r="AL314" s="206"/>
      <c r="AM314" s="151" t="str">
        <f>IFERROR(VLOOKUP(AJ314,Mobilität!A:I,7,FALSE),"")</f>
        <v/>
      </c>
      <c r="AN314" s="151" t="str">
        <f t="shared" si="102"/>
        <v/>
      </c>
      <c r="AO314" s="154" t="str">
        <f>IFERROR(AN314*Intern!H$2,"")</f>
        <v/>
      </c>
      <c r="AP314" s="171"/>
      <c r="AQ314" s="151">
        <f t="shared" si="103"/>
        <v>0</v>
      </c>
      <c r="AR314" s="209"/>
      <c r="AS314" s="151" t="str">
        <f>IFERROR(VLOOKUP(AP314,Mobilität!A:I,7,FALSE),"")</f>
        <v/>
      </c>
      <c r="AT314" s="151" t="str">
        <f t="shared" si="118"/>
        <v/>
      </c>
      <c r="AU314" s="154" t="str">
        <f>IFERROR(AT314*Intern!H$2,"")</f>
        <v/>
      </c>
      <c r="AV314" s="171"/>
      <c r="AW314" s="151">
        <f t="shared" si="104"/>
        <v>0</v>
      </c>
      <c r="AX314" s="206"/>
      <c r="AY314" s="151" t="str">
        <f>IFERROR(VLOOKUP(AV314,Mobilität!A:O,7,FALSE),"")</f>
        <v/>
      </c>
      <c r="AZ314" s="151" t="str">
        <f t="shared" si="105"/>
        <v/>
      </c>
      <c r="BA314" s="220" t="str">
        <f>IFERROR(AZ314*Intern!H$2,"")</f>
        <v/>
      </c>
      <c r="BB314" s="338"/>
      <c r="BC314" s="339"/>
      <c r="BD314" s="340"/>
      <c r="BE314" s="222">
        <f t="shared" si="106"/>
        <v>0</v>
      </c>
      <c r="BF314" s="223">
        <f>IFERROR(BE314*Intern!H$2,"")</f>
        <v>0</v>
      </c>
      <c r="BG314" s="210">
        <f t="shared" si="107"/>
        <v>0</v>
      </c>
      <c r="BH314" s="226">
        <f t="shared" si="108"/>
        <v>0</v>
      </c>
      <c r="BI314" s="363"/>
      <c r="BJ314" s="210" t="e">
        <f t="shared" si="109"/>
        <v>#DIV/0!</v>
      </c>
      <c r="BK314" s="227" t="e">
        <f t="shared" si="110"/>
        <v>#DIV/0!</v>
      </c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</row>
    <row r="315" spans="1:128" s="153" customFormat="1">
      <c r="A315" s="164"/>
      <c r="B315" s="165"/>
      <c r="C315" s="165"/>
      <c r="D315" s="149" t="str">
        <f t="shared" si="111"/>
        <v/>
      </c>
      <c r="E315" s="166"/>
      <c r="F315" s="167"/>
      <c r="G315" s="334" t="str">
        <f t="shared" si="112"/>
        <v/>
      </c>
      <c r="H315" s="150" t="str">
        <f>IFERROR(VLOOKUP(F315,'Mahlzeit-Übernachtung'!C:AA,5,FALSE),"")</f>
        <v/>
      </c>
      <c r="I315" s="150" t="str">
        <f t="shared" si="113"/>
        <v/>
      </c>
      <c r="J315" s="221" t="str">
        <f>IFERROR(I315*Intern!H$2,"")</f>
        <v/>
      </c>
      <c r="K315" s="167"/>
      <c r="L315" s="331" t="str">
        <f t="shared" si="114"/>
        <v/>
      </c>
      <c r="M315" s="150" t="str">
        <f>IFERROR(VLOOKUP(K315,'Mahlzeit-Übernachtung'!C:AA,5,FALSE),"")</f>
        <v/>
      </c>
      <c r="N315" s="151" t="str">
        <f t="shared" si="115"/>
        <v/>
      </c>
      <c r="O315" s="221" t="str">
        <f>IFERROR(N315*Intern!H$2,"")</f>
        <v/>
      </c>
      <c r="P315" s="168"/>
      <c r="Q315" s="169"/>
      <c r="R315" s="169"/>
      <c r="S315" s="169"/>
      <c r="T315" s="151" t="str">
        <f t="shared" si="119"/>
        <v>---</v>
      </c>
      <c r="U315" s="331" t="e">
        <f>VLOOKUP(TEXT(T315,"@"),'Mahlzeit-Übernachtung'!A$30:G$111,7,FALSE)</f>
        <v>#N/A</v>
      </c>
      <c r="V315" s="151" t="str">
        <f t="shared" si="116"/>
        <v/>
      </c>
      <c r="W315" s="220" t="str">
        <f>IFERROR(V315*Intern!H$2,"")</f>
        <v/>
      </c>
      <c r="X315" s="167"/>
      <c r="Y315" s="170"/>
      <c r="Z315" s="164"/>
      <c r="AA315" s="151" t="str">
        <f>IFERROR(VLOOKUP(X315,Mobilität!A:I,7,FALSE),"")</f>
        <v/>
      </c>
      <c r="AB315" s="151" t="str">
        <f t="shared" si="117"/>
        <v/>
      </c>
      <c r="AC315" s="220" t="str">
        <f>IFERROR(AB315*Intern!H$2,"")</f>
        <v/>
      </c>
      <c r="AD315" s="167"/>
      <c r="AE315" s="170"/>
      <c r="AF315" s="164"/>
      <c r="AG315" s="151" t="str">
        <f>IFERROR(VLOOKUP(AD315,Mobilität!A:I,7,FALSE),"")</f>
        <v/>
      </c>
      <c r="AH315" s="151" t="str">
        <f t="shared" si="100"/>
        <v/>
      </c>
      <c r="AI315" s="220" t="str">
        <f>IFERROR(AH315*Intern!H$2,"")</f>
        <v/>
      </c>
      <c r="AJ315" s="171"/>
      <c r="AK315" s="219">
        <f t="shared" si="101"/>
        <v>0</v>
      </c>
      <c r="AL315" s="206"/>
      <c r="AM315" s="151" t="str">
        <f>IFERROR(VLOOKUP(AJ315,Mobilität!A:I,7,FALSE),"")</f>
        <v/>
      </c>
      <c r="AN315" s="151" t="str">
        <f t="shared" si="102"/>
        <v/>
      </c>
      <c r="AO315" s="154" t="str">
        <f>IFERROR(AN315*Intern!H$2,"")</f>
        <v/>
      </c>
      <c r="AP315" s="171"/>
      <c r="AQ315" s="151">
        <f t="shared" si="103"/>
        <v>0</v>
      </c>
      <c r="AR315" s="209"/>
      <c r="AS315" s="151" t="str">
        <f>IFERROR(VLOOKUP(AP315,Mobilität!A:I,7,FALSE),"")</f>
        <v/>
      </c>
      <c r="AT315" s="151" t="str">
        <f t="shared" si="118"/>
        <v/>
      </c>
      <c r="AU315" s="154" t="str">
        <f>IFERROR(AT315*Intern!H$2,"")</f>
        <v/>
      </c>
      <c r="AV315" s="171"/>
      <c r="AW315" s="151">
        <f t="shared" si="104"/>
        <v>0</v>
      </c>
      <c r="AX315" s="206"/>
      <c r="AY315" s="151" t="str">
        <f>IFERROR(VLOOKUP(AV315,Mobilität!A:O,7,FALSE),"")</f>
        <v/>
      </c>
      <c r="AZ315" s="151" t="str">
        <f t="shared" si="105"/>
        <v/>
      </c>
      <c r="BA315" s="220" t="str">
        <f>IFERROR(AZ315*Intern!H$2,"")</f>
        <v/>
      </c>
      <c r="BB315" s="338"/>
      <c r="BC315" s="339"/>
      <c r="BD315" s="340"/>
      <c r="BE315" s="222">
        <f t="shared" si="106"/>
        <v>0</v>
      </c>
      <c r="BF315" s="223">
        <f>IFERROR(BE315*Intern!H$2,"")</f>
        <v>0</v>
      </c>
      <c r="BG315" s="210">
        <f t="shared" si="107"/>
        <v>0</v>
      </c>
      <c r="BH315" s="226">
        <f t="shared" si="108"/>
        <v>0</v>
      </c>
      <c r="BI315" s="363"/>
      <c r="BJ315" s="210" t="e">
        <f t="shared" si="109"/>
        <v>#DIV/0!</v>
      </c>
      <c r="BK315" s="227" t="e">
        <f t="shared" si="110"/>
        <v>#DIV/0!</v>
      </c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</row>
    <row r="316" spans="1:128" s="153" customFormat="1">
      <c r="A316" s="164"/>
      <c r="B316" s="165"/>
      <c r="C316" s="165"/>
      <c r="D316" s="149" t="str">
        <f t="shared" si="111"/>
        <v/>
      </c>
      <c r="E316" s="166"/>
      <c r="F316" s="167"/>
      <c r="G316" s="334" t="str">
        <f t="shared" si="112"/>
        <v/>
      </c>
      <c r="H316" s="150" t="str">
        <f>IFERROR(VLOOKUP(F316,'Mahlzeit-Übernachtung'!C:AA,5,FALSE),"")</f>
        <v/>
      </c>
      <c r="I316" s="150" t="str">
        <f t="shared" si="113"/>
        <v/>
      </c>
      <c r="J316" s="221" t="str">
        <f>IFERROR(I316*Intern!H$2,"")</f>
        <v/>
      </c>
      <c r="K316" s="167"/>
      <c r="L316" s="331" t="str">
        <f t="shared" si="114"/>
        <v/>
      </c>
      <c r="M316" s="150" t="str">
        <f>IFERROR(VLOOKUP(K316,'Mahlzeit-Übernachtung'!C:AA,5,FALSE),"")</f>
        <v/>
      </c>
      <c r="N316" s="151" t="str">
        <f t="shared" si="115"/>
        <v/>
      </c>
      <c r="O316" s="221" t="str">
        <f>IFERROR(N316*Intern!H$2,"")</f>
        <v/>
      </c>
      <c r="P316" s="168"/>
      <c r="Q316" s="169"/>
      <c r="R316" s="169"/>
      <c r="S316" s="169"/>
      <c r="T316" s="151" t="str">
        <f t="shared" si="119"/>
        <v>---</v>
      </c>
      <c r="U316" s="331" t="e">
        <f>VLOOKUP(TEXT(T316,"@"),'Mahlzeit-Übernachtung'!A$30:G$111,7,FALSE)</f>
        <v>#N/A</v>
      </c>
      <c r="V316" s="151" t="str">
        <f t="shared" si="116"/>
        <v/>
      </c>
      <c r="W316" s="220" t="str">
        <f>IFERROR(V316*Intern!H$2,"")</f>
        <v/>
      </c>
      <c r="X316" s="167"/>
      <c r="Y316" s="170"/>
      <c r="Z316" s="164"/>
      <c r="AA316" s="151" t="str">
        <f>IFERROR(VLOOKUP(X316,Mobilität!A:I,7,FALSE),"")</f>
        <v/>
      </c>
      <c r="AB316" s="151" t="str">
        <f t="shared" si="117"/>
        <v/>
      </c>
      <c r="AC316" s="220" t="str">
        <f>IFERROR(AB316*Intern!H$2,"")</f>
        <v/>
      </c>
      <c r="AD316" s="167"/>
      <c r="AE316" s="170"/>
      <c r="AF316" s="164"/>
      <c r="AG316" s="151" t="str">
        <f>IFERROR(VLOOKUP(AD316,Mobilität!A:I,7,FALSE),"")</f>
        <v/>
      </c>
      <c r="AH316" s="151" t="str">
        <f t="shared" si="100"/>
        <v/>
      </c>
      <c r="AI316" s="220" t="str">
        <f>IFERROR(AH316*Intern!H$2,"")</f>
        <v/>
      </c>
      <c r="AJ316" s="171"/>
      <c r="AK316" s="219">
        <f t="shared" si="101"/>
        <v>0</v>
      </c>
      <c r="AL316" s="206"/>
      <c r="AM316" s="151" t="str">
        <f>IFERROR(VLOOKUP(AJ316,Mobilität!A:I,7,FALSE),"")</f>
        <v/>
      </c>
      <c r="AN316" s="151" t="str">
        <f t="shared" si="102"/>
        <v/>
      </c>
      <c r="AO316" s="154" t="str">
        <f>IFERROR(AN316*Intern!H$2,"")</f>
        <v/>
      </c>
      <c r="AP316" s="171"/>
      <c r="AQ316" s="151">
        <f t="shared" si="103"/>
        <v>0</v>
      </c>
      <c r="AR316" s="209"/>
      <c r="AS316" s="151" t="str">
        <f>IFERROR(VLOOKUP(AP316,Mobilität!A:I,7,FALSE),"")</f>
        <v/>
      </c>
      <c r="AT316" s="151" t="str">
        <f t="shared" si="118"/>
        <v/>
      </c>
      <c r="AU316" s="154" t="str">
        <f>IFERROR(AT316*Intern!H$2,"")</f>
        <v/>
      </c>
      <c r="AV316" s="171"/>
      <c r="AW316" s="151">
        <f t="shared" si="104"/>
        <v>0</v>
      </c>
      <c r="AX316" s="206"/>
      <c r="AY316" s="151" t="str">
        <f>IFERROR(VLOOKUP(AV316,Mobilität!A:O,7,FALSE),"")</f>
        <v/>
      </c>
      <c r="AZ316" s="151" t="str">
        <f t="shared" si="105"/>
        <v/>
      </c>
      <c r="BA316" s="220" t="str">
        <f>IFERROR(AZ316*Intern!H$2,"")</f>
        <v/>
      </c>
      <c r="BB316" s="338"/>
      <c r="BC316" s="339"/>
      <c r="BD316" s="340"/>
      <c r="BE316" s="222">
        <f t="shared" si="106"/>
        <v>0</v>
      </c>
      <c r="BF316" s="223">
        <f>IFERROR(BE316*Intern!H$2,"")</f>
        <v>0</v>
      </c>
      <c r="BG316" s="210">
        <f t="shared" si="107"/>
        <v>0</v>
      </c>
      <c r="BH316" s="226">
        <f t="shared" si="108"/>
        <v>0</v>
      </c>
      <c r="BI316" s="363"/>
      <c r="BJ316" s="210" t="e">
        <f t="shared" si="109"/>
        <v>#DIV/0!</v>
      </c>
      <c r="BK316" s="227" t="e">
        <f t="shared" si="110"/>
        <v>#DIV/0!</v>
      </c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</row>
    <row r="317" spans="1:128" s="153" customFormat="1">
      <c r="A317" s="164"/>
      <c r="B317" s="165"/>
      <c r="C317" s="165"/>
      <c r="D317" s="149" t="str">
        <f t="shared" si="111"/>
        <v/>
      </c>
      <c r="E317" s="166"/>
      <c r="F317" s="167"/>
      <c r="G317" s="334" t="str">
        <f t="shared" si="112"/>
        <v/>
      </c>
      <c r="H317" s="150" t="str">
        <f>IFERROR(VLOOKUP(F317,'Mahlzeit-Übernachtung'!C:AA,5,FALSE),"")</f>
        <v/>
      </c>
      <c r="I317" s="150" t="str">
        <f t="shared" si="113"/>
        <v/>
      </c>
      <c r="J317" s="221" t="str">
        <f>IFERROR(I317*Intern!H$2,"")</f>
        <v/>
      </c>
      <c r="K317" s="167"/>
      <c r="L317" s="331" t="str">
        <f t="shared" si="114"/>
        <v/>
      </c>
      <c r="M317" s="150" t="str">
        <f>IFERROR(VLOOKUP(K317,'Mahlzeit-Übernachtung'!C:AA,5,FALSE),"")</f>
        <v/>
      </c>
      <c r="N317" s="151" t="str">
        <f t="shared" si="115"/>
        <v/>
      </c>
      <c r="O317" s="221" t="str">
        <f>IFERROR(N317*Intern!H$2,"")</f>
        <v/>
      </c>
      <c r="P317" s="168"/>
      <c r="Q317" s="169"/>
      <c r="R317" s="169"/>
      <c r="S317" s="169"/>
      <c r="T317" s="151" t="str">
        <f t="shared" si="119"/>
        <v>---</v>
      </c>
      <c r="U317" s="331" t="e">
        <f>VLOOKUP(TEXT(T317,"@"),'Mahlzeit-Übernachtung'!A$30:G$111,7,FALSE)</f>
        <v>#N/A</v>
      </c>
      <c r="V317" s="151" t="str">
        <f t="shared" si="116"/>
        <v/>
      </c>
      <c r="W317" s="220" t="str">
        <f>IFERROR(V317*Intern!H$2,"")</f>
        <v/>
      </c>
      <c r="X317" s="167"/>
      <c r="Y317" s="170"/>
      <c r="Z317" s="164"/>
      <c r="AA317" s="151" t="str">
        <f>IFERROR(VLOOKUP(X317,Mobilität!A:I,7,FALSE),"")</f>
        <v/>
      </c>
      <c r="AB317" s="151" t="str">
        <f t="shared" si="117"/>
        <v/>
      </c>
      <c r="AC317" s="220" t="str">
        <f>IFERROR(AB317*Intern!H$2,"")</f>
        <v/>
      </c>
      <c r="AD317" s="167"/>
      <c r="AE317" s="170"/>
      <c r="AF317" s="164"/>
      <c r="AG317" s="151" t="str">
        <f>IFERROR(VLOOKUP(AD317,Mobilität!A:I,7,FALSE),"")</f>
        <v/>
      </c>
      <c r="AH317" s="151" t="str">
        <f t="shared" si="100"/>
        <v/>
      </c>
      <c r="AI317" s="220" t="str">
        <f>IFERROR(AH317*Intern!H$2,"")</f>
        <v/>
      </c>
      <c r="AJ317" s="171"/>
      <c r="AK317" s="219">
        <f t="shared" si="101"/>
        <v>0</v>
      </c>
      <c r="AL317" s="206"/>
      <c r="AM317" s="151" t="str">
        <f>IFERROR(VLOOKUP(AJ317,Mobilität!A:I,7,FALSE),"")</f>
        <v/>
      </c>
      <c r="AN317" s="151" t="str">
        <f t="shared" si="102"/>
        <v/>
      </c>
      <c r="AO317" s="154" t="str">
        <f>IFERROR(AN317*Intern!H$2,"")</f>
        <v/>
      </c>
      <c r="AP317" s="171"/>
      <c r="AQ317" s="151">
        <f t="shared" si="103"/>
        <v>0</v>
      </c>
      <c r="AR317" s="209"/>
      <c r="AS317" s="151" t="str">
        <f>IFERROR(VLOOKUP(AP317,Mobilität!A:I,7,FALSE),"")</f>
        <v/>
      </c>
      <c r="AT317" s="151" t="str">
        <f t="shared" si="118"/>
        <v/>
      </c>
      <c r="AU317" s="154" t="str">
        <f>IFERROR(AT317*Intern!H$2,"")</f>
        <v/>
      </c>
      <c r="AV317" s="171"/>
      <c r="AW317" s="151">
        <f t="shared" si="104"/>
        <v>0</v>
      </c>
      <c r="AX317" s="206"/>
      <c r="AY317" s="151" t="str">
        <f>IFERROR(VLOOKUP(AV317,Mobilität!A:O,7,FALSE),"")</f>
        <v/>
      </c>
      <c r="AZ317" s="151" t="str">
        <f t="shared" si="105"/>
        <v/>
      </c>
      <c r="BA317" s="220" t="str">
        <f>IFERROR(AZ317*Intern!H$2,"")</f>
        <v/>
      </c>
      <c r="BB317" s="338"/>
      <c r="BC317" s="339"/>
      <c r="BD317" s="340"/>
      <c r="BE317" s="222">
        <f t="shared" si="106"/>
        <v>0</v>
      </c>
      <c r="BF317" s="223">
        <f>IFERROR(BE317*Intern!H$2,"")</f>
        <v>0</v>
      </c>
      <c r="BG317" s="210">
        <f t="shared" si="107"/>
        <v>0</v>
      </c>
      <c r="BH317" s="226">
        <f t="shared" si="108"/>
        <v>0</v>
      </c>
      <c r="BI317" s="363"/>
      <c r="BJ317" s="210" t="e">
        <f t="shared" si="109"/>
        <v>#DIV/0!</v>
      </c>
      <c r="BK317" s="227" t="e">
        <f t="shared" si="110"/>
        <v>#DIV/0!</v>
      </c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</row>
    <row r="318" spans="1:128" s="153" customFormat="1">
      <c r="A318" s="164"/>
      <c r="B318" s="165"/>
      <c r="C318" s="165"/>
      <c r="D318" s="149" t="str">
        <f t="shared" si="111"/>
        <v/>
      </c>
      <c r="E318" s="166"/>
      <c r="F318" s="167"/>
      <c r="G318" s="334" t="str">
        <f t="shared" si="112"/>
        <v/>
      </c>
      <c r="H318" s="150" t="str">
        <f>IFERROR(VLOOKUP(F318,'Mahlzeit-Übernachtung'!C:AA,5,FALSE),"")</f>
        <v/>
      </c>
      <c r="I318" s="150" t="str">
        <f t="shared" si="113"/>
        <v/>
      </c>
      <c r="J318" s="221" t="str">
        <f>IFERROR(I318*Intern!H$2,"")</f>
        <v/>
      </c>
      <c r="K318" s="167"/>
      <c r="L318" s="331" t="str">
        <f t="shared" si="114"/>
        <v/>
      </c>
      <c r="M318" s="150" t="str">
        <f>IFERROR(VLOOKUP(K318,'Mahlzeit-Übernachtung'!C:AA,5,FALSE),"")</f>
        <v/>
      </c>
      <c r="N318" s="151" t="str">
        <f t="shared" si="115"/>
        <v/>
      </c>
      <c r="O318" s="221" t="str">
        <f>IFERROR(N318*Intern!H$2,"")</f>
        <v/>
      </c>
      <c r="P318" s="168"/>
      <c r="Q318" s="169"/>
      <c r="R318" s="169"/>
      <c r="S318" s="169"/>
      <c r="T318" s="151" t="str">
        <f t="shared" si="119"/>
        <v>---</v>
      </c>
      <c r="U318" s="331" t="e">
        <f>VLOOKUP(TEXT(T318,"@"),'Mahlzeit-Übernachtung'!A$30:G$111,7,FALSE)</f>
        <v>#N/A</v>
      </c>
      <c r="V318" s="151" t="str">
        <f t="shared" si="116"/>
        <v/>
      </c>
      <c r="W318" s="220" t="str">
        <f>IFERROR(V318*Intern!H$2,"")</f>
        <v/>
      </c>
      <c r="X318" s="167"/>
      <c r="Y318" s="170"/>
      <c r="Z318" s="164"/>
      <c r="AA318" s="151" t="str">
        <f>IFERROR(VLOOKUP(X318,Mobilität!A:I,7,FALSE),"")</f>
        <v/>
      </c>
      <c r="AB318" s="151" t="str">
        <f t="shared" si="117"/>
        <v/>
      </c>
      <c r="AC318" s="220" t="str">
        <f>IFERROR(AB318*Intern!H$2,"")</f>
        <v/>
      </c>
      <c r="AD318" s="167"/>
      <c r="AE318" s="170"/>
      <c r="AF318" s="164"/>
      <c r="AG318" s="151" t="str">
        <f>IFERROR(VLOOKUP(AD318,Mobilität!A:I,7,FALSE),"")</f>
        <v/>
      </c>
      <c r="AH318" s="151" t="str">
        <f t="shared" si="100"/>
        <v/>
      </c>
      <c r="AI318" s="220" t="str">
        <f>IFERROR(AH318*Intern!H$2,"")</f>
        <v/>
      </c>
      <c r="AJ318" s="171"/>
      <c r="AK318" s="219">
        <f t="shared" si="101"/>
        <v>0</v>
      </c>
      <c r="AL318" s="206"/>
      <c r="AM318" s="151" t="str">
        <f>IFERROR(VLOOKUP(AJ318,Mobilität!A:I,7,FALSE),"")</f>
        <v/>
      </c>
      <c r="AN318" s="151" t="str">
        <f t="shared" si="102"/>
        <v/>
      </c>
      <c r="AO318" s="154" t="str">
        <f>IFERROR(AN318*Intern!H$2,"")</f>
        <v/>
      </c>
      <c r="AP318" s="171"/>
      <c r="AQ318" s="151">
        <f t="shared" si="103"/>
        <v>0</v>
      </c>
      <c r="AR318" s="209"/>
      <c r="AS318" s="151" t="str">
        <f>IFERROR(VLOOKUP(AP318,Mobilität!A:I,7,FALSE),"")</f>
        <v/>
      </c>
      <c r="AT318" s="151" t="str">
        <f t="shared" si="118"/>
        <v/>
      </c>
      <c r="AU318" s="154" t="str">
        <f>IFERROR(AT318*Intern!H$2,"")</f>
        <v/>
      </c>
      <c r="AV318" s="171"/>
      <c r="AW318" s="151">
        <f t="shared" si="104"/>
        <v>0</v>
      </c>
      <c r="AX318" s="206"/>
      <c r="AY318" s="151" t="str">
        <f>IFERROR(VLOOKUP(AV318,Mobilität!A:O,7,FALSE),"")</f>
        <v/>
      </c>
      <c r="AZ318" s="151" t="str">
        <f t="shared" si="105"/>
        <v/>
      </c>
      <c r="BA318" s="220" t="str">
        <f>IFERROR(AZ318*Intern!H$2,"")</f>
        <v/>
      </c>
      <c r="BB318" s="338"/>
      <c r="BC318" s="339"/>
      <c r="BD318" s="340"/>
      <c r="BE318" s="222">
        <f t="shared" si="106"/>
        <v>0</v>
      </c>
      <c r="BF318" s="223">
        <f>IFERROR(BE318*Intern!H$2,"")</f>
        <v>0</v>
      </c>
      <c r="BG318" s="210">
        <f t="shared" si="107"/>
        <v>0</v>
      </c>
      <c r="BH318" s="226">
        <f t="shared" si="108"/>
        <v>0</v>
      </c>
      <c r="BI318" s="363"/>
      <c r="BJ318" s="210" t="e">
        <f t="shared" si="109"/>
        <v>#DIV/0!</v>
      </c>
      <c r="BK318" s="227" t="e">
        <f t="shared" si="110"/>
        <v>#DIV/0!</v>
      </c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</row>
    <row r="319" spans="1:128" s="153" customFormat="1">
      <c r="A319" s="164"/>
      <c r="B319" s="165"/>
      <c r="C319" s="165"/>
      <c r="D319" s="149" t="str">
        <f t="shared" si="111"/>
        <v/>
      </c>
      <c r="E319" s="166"/>
      <c r="F319" s="167"/>
      <c r="G319" s="334" t="str">
        <f t="shared" si="112"/>
        <v/>
      </c>
      <c r="H319" s="150" t="str">
        <f>IFERROR(VLOOKUP(F319,'Mahlzeit-Übernachtung'!C:AA,5,FALSE),"")</f>
        <v/>
      </c>
      <c r="I319" s="150" t="str">
        <f t="shared" si="113"/>
        <v/>
      </c>
      <c r="J319" s="221" t="str">
        <f>IFERROR(I319*Intern!H$2,"")</f>
        <v/>
      </c>
      <c r="K319" s="167"/>
      <c r="L319" s="331" t="str">
        <f t="shared" si="114"/>
        <v/>
      </c>
      <c r="M319" s="150" t="str">
        <f>IFERROR(VLOOKUP(K319,'Mahlzeit-Übernachtung'!C:AA,5,FALSE),"")</f>
        <v/>
      </c>
      <c r="N319" s="151" t="str">
        <f t="shared" si="115"/>
        <v/>
      </c>
      <c r="O319" s="221" t="str">
        <f>IFERROR(N319*Intern!H$2,"")</f>
        <v/>
      </c>
      <c r="P319" s="168"/>
      <c r="Q319" s="169"/>
      <c r="R319" s="169"/>
      <c r="S319" s="169"/>
      <c r="T319" s="151" t="str">
        <f t="shared" si="119"/>
        <v>---</v>
      </c>
      <c r="U319" s="331" t="e">
        <f>VLOOKUP(TEXT(T319,"@"),'Mahlzeit-Übernachtung'!A$30:G$111,7,FALSE)</f>
        <v>#N/A</v>
      </c>
      <c r="V319" s="151" t="str">
        <f t="shared" si="116"/>
        <v/>
      </c>
      <c r="W319" s="220" t="str">
        <f>IFERROR(V319*Intern!H$2,"")</f>
        <v/>
      </c>
      <c r="X319" s="167"/>
      <c r="Y319" s="170"/>
      <c r="Z319" s="164"/>
      <c r="AA319" s="151" t="str">
        <f>IFERROR(VLOOKUP(X319,Mobilität!A:I,7,FALSE),"")</f>
        <v/>
      </c>
      <c r="AB319" s="151" t="str">
        <f t="shared" si="117"/>
        <v/>
      </c>
      <c r="AC319" s="220" t="str">
        <f>IFERROR(AB319*Intern!H$2,"")</f>
        <v/>
      </c>
      <c r="AD319" s="167"/>
      <c r="AE319" s="170"/>
      <c r="AF319" s="164"/>
      <c r="AG319" s="151" t="str">
        <f>IFERROR(VLOOKUP(AD319,Mobilität!A:I,7,FALSE),"")</f>
        <v/>
      </c>
      <c r="AH319" s="151" t="str">
        <f t="shared" si="100"/>
        <v/>
      </c>
      <c r="AI319" s="220" t="str">
        <f>IFERROR(AH319*Intern!H$2,"")</f>
        <v/>
      </c>
      <c r="AJ319" s="171"/>
      <c r="AK319" s="219">
        <f t="shared" si="101"/>
        <v>0</v>
      </c>
      <c r="AL319" s="206"/>
      <c r="AM319" s="151" t="str">
        <f>IFERROR(VLOOKUP(AJ319,Mobilität!A:I,7,FALSE),"")</f>
        <v/>
      </c>
      <c r="AN319" s="151" t="str">
        <f t="shared" si="102"/>
        <v/>
      </c>
      <c r="AO319" s="154" t="str">
        <f>IFERROR(AN319*Intern!H$2,"")</f>
        <v/>
      </c>
      <c r="AP319" s="171"/>
      <c r="AQ319" s="151">
        <f t="shared" si="103"/>
        <v>0</v>
      </c>
      <c r="AR319" s="209"/>
      <c r="AS319" s="151" t="str">
        <f>IFERROR(VLOOKUP(AP319,Mobilität!A:I,7,FALSE),"")</f>
        <v/>
      </c>
      <c r="AT319" s="151" t="str">
        <f t="shared" si="118"/>
        <v/>
      </c>
      <c r="AU319" s="154" t="str">
        <f>IFERROR(AT319*Intern!H$2,"")</f>
        <v/>
      </c>
      <c r="AV319" s="171"/>
      <c r="AW319" s="151">
        <f t="shared" si="104"/>
        <v>0</v>
      </c>
      <c r="AX319" s="206"/>
      <c r="AY319" s="151" t="str">
        <f>IFERROR(VLOOKUP(AV319,Mobilität!A:O,7,FALSE),"")</f>
        <v/>
      </c>
      <c r="AZ319" s="151" t="str">
        <f t="shared" si="105"/>
        <v/>
      </c>
      <c r="BA319" s="220" t="str">
        <f>IFERROR(AZ319*Intern!H$2,"")</f>
        <v/>
      </c>
      <c r="BB319" s="338"/>
      <c r="BC319" s="339"/>
      <c r="BD319" s="340"/>
      <c r="BE319" s="222">
        <f t="shared" si="106"/>
        <v>0</v>
      </c>
      <c r="BF319" s="223">
        <f>IFERROR(BE319*Intern!H$2,"")</f>
        <v>0</v>
      </c>
      <c r="BG319" s="210">
        <f t="shared" si="107"/>
        <v>0</v>
      </c>
      <c r="BH319" s="226">
        <f t="shared" si="108"/>
        <v>0</v>
      </c>
      <c r="BI319" s="363"/>
      <c r="BJ319" s="210" t="e">
        <f t="shared" si="109"/>
        <v>#DIV/0!</v>
      </c>
      <c r="BK319" s="227" t="e">
        <f t="shared" si="110"/>
        <v>#DIV/0!</v>
      </c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</row>
    <row r="320" spans="1:128" s="153" customFormat="1">
      <c r="A320" s="164"/>
      <c r="B320" s="165"/>
      <c r="C320" s="165"/>
      <c r="D320" s="149" t="str">
        <f t="shared" si="111"/>
        <v/>
      </c>
      <c r="E320" s="166"/>
      <c r="F320" s="167"/>
      <c r="G320" s="334" t="str">
        <f t="shared" si="112"/>
        <v/>
      </c>
      <c r="H320" s="150" t="str">
        <f>IFERROR(VLOOKUP(F320,'Mahlzeit-Übernachtung'!C:AA,5,FALSE),"")</f>
        <v/>
      </c>
      <c r="I320" s="150" t="str">
        <f t="shared" si="113"/>
        <v/>
      </c>
      <c r="J320" s="221" t="str">
        <f>IFERROR(I320*Intern!H$2,"")</f>
        <v/>
      </c>
      <c r="K320" s="167"/>
      <c r="L320" s="331" t="str">
        <f t="shared" si="114"/>
        <v/>
      </c>
      <c r="M320" s="150" t="str">
        <f>IFERROR(VLOOKUP(K320,'Mahlzeit-Übernachtung'!C:AA,5,FALSE),"")</f>
        <v/>
      </c>
      <c r="N320" s="151" t="str">
        <f t="shared" si="115"/>
        <v/>
      </c>
      <c r="O320" s="221" t="str">
        <f>IFERROR(N320*Intern!H$2,"")</f>
        <v/>
      </c>
      <c r="P320" s="168"/>
      <c r="Q320" s="169"/>
      <c r="R320" s="169"/>
      <c r="S320" s="169"/>
      <c r="T320" s="151" t="str">
        <f t="shared" si="119"/>
        <v>---</v>
      </c>
      <c r="U320" s="331" t="e">
        <f>VLOOKUP(TEXT(T320,"@"),'Mahlzeit-Übernachtung'!A$30:G$111,7,FALSE)</f>
        <v>#N/A</v>
      </c>
      <c r="V320" s="151" t="str">
        <f t="shared" si="116"/>
        <v/>
      </c>
      <c r="W320" s="220" t="str">
        <f>IFERROR(V320*Intern!H$2,"")</f>
        <v/>
      </c>
      <c r="X320" s="167"/>
      <c r="Y320" s="170"/>
      <c r="Z320" s="164"/>
      <c r="AA320" s="151" t="str">
        <f>IFERROR(VLOOKUP(X320,Mobilität!A:I,7,FALSE),"")</f>
        <v/>
      </c>
      <c r="AB320" s="151" t="str">
        <f t="shared" si="117"/>
        <v/>
      </c>
      <c r="AC320" s="220" t="str">
        <f>IFERROR(AB320*Intern!H$2,"")</f>
        <v/>
      </c>
      <c r="AD320" s="167"/>
      <c r="AE320" s="170"/>
      <c r="AF320" s="164"/>
      <c r="AG320" s="151" t="str">
        <f>IFERROR(VLOOKUP(AD320,Mobilität!A:I,7,FALSE),"")</f>
        <v/>
      </c>
      <c r="AH320" s="151" t="str">
        <f t="shared" si="100"/>
        <v/>
      </c>
      <c r="AI320" s="220" t="str">
        <f>IFERROR(AH320*Intern!H$2,"")</f>
        <v/>
      </c>
      <c r="AJ320" s="171"/>
      <c r="AK320" s="219">
        <f t="shared" si="101"/>
        <v>0</v>
      </c>
      <c r="AL320" s="206"/>
      <c r="AM320" s="151" t="str">
        <f>IFERROR(VLOOKUP(AJ320,Mobilität!A:I,7,FALSE),"")</f>
        <v/>
      </c>
      <c r="AN320" s="151" t="str">
        <f t="shared" si="102"/>
        <v/>
      </c>
      <c r="AO320" s="154" t="str">
        <f>IFERROR(AN320*Intern!H$2,"")</f>
        <v/>
      </c>
      <c r="AP320" s="171"/>
      <c r="AQ320" s="151">
        <f t="shared" si="103"/>
        <v>0</v>
      </c>
      <c r="AR320" s="209"/>
      <c r="AS320" s="151" t="str">
        <f>IFERROR(VLOOKUP(AP320,Mobilität!A:I,7,FALSE),"")</f>
        <v/>
      </c>
      <c r="AT320" s="151" t="str">
        <f t="shared" si="118"/>
        <v/>
      </c>
      <c r="AU320" s="154" t="str">
        <f>IFERROR(AT320*Intern!H$2,"")</f>
        <v/>
      </c>
      <c r="AV320" s="171"/>
      <c r="AW320" s="151">
        <f t="shared" si="104"/>
        <v>0</v>
      </c>
      <c r="AX320" s="206"/>
      <c r="AY320" s="151" t="str">
        <f>IFERROR(VLOOKUP(AV320,Mobilität!A:O,7,FALSE),"")</f>
        <v/>
      </c>
      <c r="AZ320" s="151" t="str">
        <f t="shared" si="105"/>
        <v/>
      </c>
      <c r="BA320" s="220" t="str">
        <f>IFERROR(AZ320*Intern!H$2,"")</f>
        <v/>
      </c>
      <c r="BB320" s="338"/>
      <c r="BC320" s="339"/>
      <c r="BD320" s="340"/>
      <c r="BE320" s="222">
        <f t="shared" si="106"/>
        <v>0</v>
      </c>
      <c r="BF320" s="223">
        <f>IFERROR(BE320*Intern!H$2,"")</f>
        <v>0</v>
      </c>
      <c r="BG320" s="210">
        <f t="shared" si="107"/>
        <v>0</v>
      </c>
      <c r="BH320" s="226">
        <f t="shared" si="108"/>
        <v>0</v>
      </c>
      <c r="BI320" s="363"/>
      <c r="BJ320" s="210" t="e">
        <f t="shared" si="109"/>
        <v>#DIV/0!</v>
      </c>
      <c r="BK320" s="227" t="e">
        <f t="shared" si="110"/>
        <v>#DIV/0!</v>
      </c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</row>
    <row r="321" spans="1:128" s="153" customFormat="1">
      <c r="A321" s="164"/>
      <c r="B321" s="165"/>
      <c r="C321" s="165"/>
      <c r="D321" s="149" t="str">
        <f t="shared" si="111"/>
        <v/>
      </c>
      <c r="E321" s="166"/>
      <c r="F321" s="167"/>
      <c r="G321" s="334" t="str">
        <f t="shared" si="112"/>
        <v/>
      </c>
      <c r="H321" s="150" t="str">
        <f>IFERROR(VLOOKUP(F321,'Mahlzeit-Übernachtung'!C:AA,5,FALSE),"")</f>
        <v/>
      </c>
      <c r="I321" s="150" t="str">
        <f t="shared" si="113"/>
        <v/>
      </c>
      <c r="J321" s="221" t="str">
        <f>IFERROR(I321*Intern!H$2,"")</f>
        <v/>
      </c>
      <c r="K321" s="167"/>
      <c r="L321" s="331" t="str">
        <f t="shared" si="114"/>
        <v/>
      </c>
      <c r="M321" s="150" t="str">
        <f>IFERROR(VLOOKUP(K321,'Mahlzeit-Übernachtung'!C:AA,5,FALSE),"")</f>
        <v/>
      </c>
      <c r="N321" s="151" t="str">
        <f t="shared" si="115"/>
        <v/>
      </c>
      <c r="O321" s="221" t="str">
        <f>IFERROR(N321*Intern!H$2,"")</f>
        <v/>
      </c>
      <c r="P321" s="168"/>
      <c r="Q321" s="169"/>
      <c r="R321" s="169"/>
      <c r="S321" s="169"/>
      <c r="T321" s="151" t="str">
        <f t="shared" si="119"/>
        <v>---</v>
      </c>
      <c r="U321" s="331" t="e">
        <f>VLOOKUP(TEXT(T321,"@"),'Mahlzeit-Übernachtung'!A$30:G$111,7,FALSE)</f>
        <v>#N/A</v>
      </c>
      <c r="V321" s="151" t="str">
        <f t="shared" si="116"/>
        <v/>
      </c>
      <c r="W321" s="220" t="str">
        <f>IFERROR(V321*Intern!H$2,"")</f>
        <v/>
      </c>
      <c r="X321" s="167"/>
      <c r="Y321" s="170"/>
      <c r="Z321" s="164"/>
      <c r="AA321" s="151" t="str">
        <f>IFERROR(VLOOKUP(X321,Mobilität!A:I,7,FALSE),"")</f>
        <v/>
      </c>
      <c r="AB321" s="151" t="str">
        <f t="shared" si="117"/>
        <v/>
      </c>
      <c r="AC321" s="220" t="str">
        <f>IFERROR(AB321*Intern!H$2,"")</f>
        <v/>
      </c>
      <c r="AD321" s="167"/>
      <c r="AE321" s="170"/>
      <c r="AF321" s="164"/>
      <c r="AG321" s="151" t="str">
        <f>IFERROR(VLOOKUP(AD321,Mobilität!A:I,7,FALSE),"")</f>
        <v/>
      </c>
      <c r="AH321" s="151" t="str">
        <f t="shared" si="100"/>
        <v/>
      </c>
      <c r="AI321" s="220" t="str">
        <f>IFERROR(AH321*Intern!H$2,"")</f>
        <v/>
      </c>
      <c r="AJ321" s="171"/>
      <c r="AK321" s="219">
        <f t="shared" si="101"/>
        <v>0</v>
      </c>
      <c r="AL321" s="206"/>
      <c r="AM321" s="151" t="str">
        <f>IFERROR(VLOOKUP(AJ321,Mobilität!A:I,7,FALSE),"")</f>
        <v/>
      </c>
      <c r="AN321" s="151" t="str">
        <f t="shared" si="102"/>
        <v/>
      </c>
      <c r="AO321" s="154" t="str">
        <f>IFERROR(AN321*Intern!H$2,"")</f>
        <v/>
      </c>
      <c r="AP321" s="171"/>
      <c r="AQ321" s="151">
        <f t="shared" si="103"/>
        <v>0</v>
      </c>
      <c r="AR321" s="209"/>
      <c r="AS321" s="151" t="str">
        <f>IFERROR(VLOOKUP(AP321,Mobilität!A:I,7,FALSE),"")</f>
        <v/>
      </c>
      <c r="AT321" s="151" t="str">
        <f t="shared" si="118"/>
        <v/>
      </c>
      <c r="AU321" s="154" t="str">
        <f>IFERROR(AT321*Intern!H$2,"")</f>
        <v/>
      </c>
      <c r="AV321" s="171"/>
      <c r="AW321" s="151">
        <f t="shared" si="104"/>
        <v>0</v>
      </c>
      <c r="AX321" s="206"/>
      <c r="AY321" s="151" t="str">
        <f>IFERROR(VLOOKUP(AV321,Mobilität!A:O,7,FALSE),"")</f>
        <v/>
      </c>
      <c r="AZ321" s="151" t="str">
        <f t="shared" si="105"/>
        <v/>
      </c>
      <c r="BA321" s="220" t="str">
        <f>IFERROR(AZ321*Intern!H$2,"")</f>
        <v/>
      </c>
      <c r="BB321" s="338"/>
      <c r="BC321" s="339"/>
      <c r="BD321" s="340"/>
      <c r="BE321" s="222">
        <f t="shared" si="106"/>
        <v>0</v>
      </c>
      <c r="BF321" s="223">
        <f>IFERROR(BE321*Intern!H$2,"")</f>
        <v>0</v>
      </c>
      <c r="BG321" s="210">
        <f t="shared" si="107"/>
        <v>0</v>
      </c>
      <c r="BH321" s="226">
        <f t="shared" si="108"/>
        <v>0</v>
      </c>
      <c r="BI321" s="363"/>
      <c r="BJ321" s="210" t="e">
        <f t="shared" si="109"/>
        <v>#DIV/0!</v>
      </c>
      <c r="BK321" s="227" t="e">
        <f t="shared" si="110"/>
        <v>#DIV/0!</v>
      </c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</row>
    <row r="322" spans="1:128" s="153" customFormat="1">
      <c r="A322" s="164"/>
      <c r="B322" s="165"/>
      <c r="C322" s="165"/>
      <c r="D322" s="149" t="str">
        <f t="shared" si="111"/>
        <v/>
      </c>
      <c r="E322" s="166"/>
      <c r="F322" s="167"/>
      <c r="G322" s="334" t="str">
        <f t="shared" si="112"/>
        <v/>
      </c>
      <c r="H322" s="150" t="str">
        <f>IFERROR(VLOOKUP(F322,'Mahlzeit-Übernachtung'!C:AA,5,FALSE),"")</f>
        <v/>
      </c>
      <c r="I322" s="150" t="str">
        <f t="shared" si="113"/>
        <v/>
      </c>
      <c r="J322" s="221" t="str">
        <f>IFERROR(I322*Intern!H$2,"")</f>
        <v/>
      </c>
      <c r="K322" s="167"/>
      <c r="L322" s="331" t="str">
        <f t="shared" si="114"/>
        <v/>
      </c>
      <c r="M322" s="150" t="str">
        <f>IFERROR(VLOOKUP(K322,'Mahlzeit-Übernachtung'!C:AA,5,FALSE),"")</f>
        <v/>
      </c>
      <c r="N322" s="151" t="str">
        <f t="shared" si="115"/>
        <v/>
      </c>
      <c r="O322" s="221" t="str">
        <f>IFERROR(N322*Intern!H$2,"")</f>
        <v/>
      </c>
      <c r="P322" s="168"/>
      <c r="Q322" s="169"/>
      <c r="R322" s="169"/>
      <c r="S322" s="169"/>
      <c r="T322" s="151" t="str">
        <f t="shared" si="119"/>
        <v>---</v>
      </c>
      <c r="U322" s="331" t="e">
        <f>VLOOKUP(TEXT(T322,"@"),'Mahlzeit-Übernachtung'!A$30:G$111,7,FALSE)</f>
        <v>#N/A</v>
      </c>
      <c r="V322" s="151" t="str">
        <f t="shared" si="116"/>
        <v/>
      </c>
      <c r="W322" s="220" t="str">
        <f>IFERROR(V322*Intern!H$2,"")</f>
        <v/>
      </c>
      <c r="X322" s="167"/>
      <c r="Y322" s="170"/>
      <c r="Z322" s="164"/>
      <c r="AA322" s="151" t="str">
        <f>IFERROR(VLOOKUP(X322,Mobilität!A:I,7,FALSE),"")</f>
        <v/>
      </c>
      <c r="AB322" s="151" t="str">
        <f t="shared" si="117"/>
        <v/>
      </c>
      <c r="AC322" s="220" t="str">
        <f>IFERROR(AB322*Intern!H$2,"")</f>
        <v/>
      </c>
      <c r="AD322" s="167"/>
      <c r="AE322" s="170"/>
      <c r="AF322" s="164"/>
      <c r="AG322" s="151" t="str">
        <f>IFERROR(VLOOKUP(AD322,Mobilität!A:I,7,FALSE),"")</f>
        <v/>
      </c>
      <c r="AH322" s="151" t="str">
        <f t="shared" si="100"/>
        <v/>
      </c>
      <c r="AI322" s="220" t="str">
        <f>IFERROR(AH322*Intern!H$2,"")</f>
        <v/>
      </c>
      <c r="AJ322" s="171"/>
      <c r="AK322" s="219">
        <f t="shared" si="101"/>
        <v>0</v>
      </c>
      <c r="AL322" s="206"/>
      <c r="AM322" s="151" t="str">
        <f>IFERROR(VLOOKUP(AJ322,Mobilität!A:I,7,FALSE),"")</f>
        <v/>
      </c>
      <c r="AN322" s="151" t="str">
        <f t="shared" si="102"/>
        <v/>
      </c>
      <c r="AO322" s="154" t="str">
        <f>IFERROR(AN322*Intern!H$2,"")</f>
        <v/>
      </c>
      <c r="AP322" s="171"/>
      <c r="AQ322" s="151">
        <f t="shared" si="103"/>
        <v>0</v>
      </c>
      <c r="AR322" s="209"/>
      <c r="AS322" s="151" t="str">
        <f>IFERROR(VLOOKUP(AP322,Mobilität!A:I,7,FALSE),"")</f>
        <v/>
      </c>
      <c r="AT322" s="151" t="str">
        <f t="shared" si="118"/>
        <v/>
      </c>
      <c r="AU322" s="154" t="str">
        <f>IFERROR(AT322*Intern!H$2,"")</f>
        <v/>
      </c>
      <c r="AV322" s="171"/>
      <c r="AW322" s="151">
        <f t="shared" si="104"/>
        <v>0</v>
      </c>
      <c r="AX322" s="206"/>
      <c r="AY322" s="151" t="str">
        <f>IFERROR(VLOOKUP(AV322,Mobilität!A:O,7,FALSE),"")</f>
        <v/>
      </c>
      <c r="AZ322" s="151" t="str">
        <f t="shared" si="105"/>
        <v/>
      </c>
      <c r="BA322" s="220" t="str">
        <f>IFERROR(AZ322*Intern!H$2,"")</f>
        <v/>
      </c>
      <c r="BB322" s="338"/>
      <c r="BC322" s="339"/>
      <c r="BD322" s="340"/>
      <c r="BE322" s="222">
        <f t="shared" si="106"/>
        <v>0</v>
      </c>
      <c r="BF322" s="223">
        <f>IFERROR(BE322*Intern!H$2,"")</f>
        <v>0</v>
      </c>
      <c r="BG322" s="210">
        <f t="shared" si="107"/>
        <v>0</v>
      </c>
      <c r="BH322" s="226">
        <f t="shared" si="108"/>
        <v>0</v>
      </c>
      <c r="BI322" s="363"/>
      <c r="BJ322" s="210" t="e">
        <f t="shared" si="109"/>
        <v>#DIV/0!</v>
      </c>
      <c r="BK322" s="227" t="e">
        <f t="shared" si="110"/>
        <v>#DIV/0!</v>
      </c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</row>
    <row r="323" spans="1:128" s="153" customFormat="1">
      <c r="A323" s="164"/>
      <c r="B323" s="165"/>
      <c r="C323" s="165"/>
      <c r="D323" s="149" t="str">
        <f t="shared" si="111"/>
        <v/>
      </c>
      <c r="E323" s="166"/>
      <c r="F323" s="167"/>
      <c r="G323" s="334" t="str">
        <f t="shared" si="112"/>
        <v/>
      </c>
      <c r="H323" s="150" t="str">
        <f>IFERROR(VLOOKUP(F323,'Mahlzeit-Übernachtung'!C:AA,5,FALSE),"")</f>
        <v/>
      </c>
      <c r="I323" s="150" t="str">
        <f t="shared" si="113"/>
        <v/>
      </c>
      <c r="J323" s="221" t="str">
        <f>IFERROR(I323*Intern!H$2,"")</f>
        <v/>
      </c>
      <c r="K323" s="167"/>
      <c r="L323" s="331" t="str">
        <f t="shared" si="114"/>
        <v/>
      </c>
      <c r="M323" s="150" t="str">
        <f>IFERROR(VLOOKUP(K323,'Mahlzeit-Übernachtung'!C:AA,5,FALSE),"")</f>
        <v/>
      </c>
      <c r="N323" s="151" t="str">
        <f t="shared" si="115"/>
        <v/>
      </c>
      <c r="O323" s="221" t="str">
        <f>IFERROR(N323*Intern!H$2,"")</f>
        <v/>
      </c>
      <c r="P323" s="168"/>
      <c r="Q323" s="169"/>
      <c r="R323" s="169"/>
      <c r="S323" s="169"/>
      <c r="T323" s="151" t="str">
        <f t="shared" si="119"/>
        <v>---</v>
      </c>
      <c r="U323" s="331" t="e">
        <f>VLOOKUP(TEXT(T323,"@"),'Mahlzeit-Übernachtung'!A$30:G$111,7,FALSE)</f>
        <v>#N/A</v>
      </c>
      <c r="V323" s="151" t="str">
        <f t="shared" si="116"/>
        <v/>
      </c>
      <c r="W323" s="220" t="str">
        <f>IFERROR(V323*Intern!H$2,"")</f>
        <v/>
      </c>
      <c r="X323" s="167"/>
      <c r="Y323" s="170"/>
      <c r="Z323" s="164"/>
      <c r="AA323" s="151" t="str">
        <f>IFERROR(VLOOKUP(X323,Mobilität!A:I,7,FALSE),"")</f>
        <v/>
      </c>
      <c r="AB323" s="151" t="str">
        <f t="shared" si="117"/>
        <v/>
      </c>
      <c r="AC323" s="220" t="str">
        <f>IFERROR(AB323*Intern!H$2,"")</f>
        <v/>
      </c>
      <c r="AD323" s="167"/>
      <c r="AE323" s="170"/>
      <c r="AF323" s="164"/>
      <c r="AG323" s="151" t="str">
        <f>IFERROR(VLOOKUP(AD323,Mobilität!A:I,7,FALSE),"")</f>
        <v/>
      </c>
      <c r="AH323" s="151" t="str">
        <f t="shared" si="100"/>
        <v/>
      </c>
      <c r="AI323" s="220" t="str">
        <f>IFERROR(AH323*Intern!H$2,"")</f>
        <v/>
      </c>
      <c r="AJ323" s="171"/>
      <c r="AK323" s="219">
        <f t="shared" si="101"/>
        <v>0</v>
      </c>
      <c r="AL323" s="206"/>
      <c r="AM323" s="151" t="str">
        <f>IFERROR(VLOOKUP(AJ323,Mobilität!A:I,7,FALSE),"")</f>
        <v/>
      </c>
      <c r="AN323" s="151" t="str">
        <f t="shared" si="102"/>
        <v/>
      </c>
      <c r="AO323" s="154" t="str">
        <f>IFERROR(AN323*Intern!H$2,"")</f>
        <v/>
      </c>
      <c r="AP323" s="171"/>
      <c r="AQ323" s="151">
        <f t="shared" si="103"/>
        <v>0</v>
      </c>
      <c r="AR323" s="209"/>
      <c r="AS323" s="151" t="str">
        <f>IFERROR(VLOOKUP(AP323,Mobilität!A:I,7,FALSE),"")</f>
        <v/>
      </c>
      <c r="AT323" s="151" t="str">
        <f t="shared" si="118"/>
        <v/>
      </c>
      <c r="AU323" s="154" t="str">
        <f>IFERROR(AT323*Intern!H$2,"")</f>
        <v/>
      </c>
      <c r="AV323" s="171"/>
      <c r="AW323" s="151">
        <f t="shared" si="104"/>
        <v>0</v>
      </c>
      <c r="AX323" s="206"/>
      <c r="AY323" s="151" t="str">
        <f>IFERROR(VLOOKUP(AV323,Mobilität!A:O,7,FALSE),"")</f>
        <v/>
      </c>
      <c r="AZ323" s="151" t="str">
        <f t="shared" si="105"/>
        <v/>
      </c>
      <c r="BA323" s="220" t="str">
        <f>IFERROR(AZ323*Intern!H$2,"")</f>
        <v/>
      </c>
      <c r="BB323" s="338"/>
      <c r="BC323" s="339"/>
      <c r="BD323" s="340"/>
      <c r="BE323" s="222">
        <f t="shared" si="106"/>
        <v>0</v>
      </c>
      <c r="BF323" s="223">
        <f>IFERROR(BE323*Intern!H$2,"")</f>
        <v>0</v>
      </c>
      <c r="BG323" s="210">
        <f t="shared" si="107"/>
        <v>0</v>
      </c>
      <c r="BH323" s="226">
        <f t="shared" si="108"/>
        <v>0</v>
      </c>
      <c r="BI323" s="363"/>
      <c r="BJ323" s="210" t="e">
        <f t="shared" si="109"/>
        <v>#DIV/0!</v>
      </c>
      <c r="BK323" s="227" t="e">
        <f t="shared" si="110"/>
        <v>#DIV/0!</v>
      </c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</row>
    <row r="324" spans="1:128" s="153" customFormat="1">
      <c r="A324" s="164"/>
      <c r="B324" s="165"/>
      <c r="C324" s="165"/>
      <c r="D324" s="149" t="str">
        <f t="shared" si="111"/>
        <v/>
      </c>
      <c r="E324" s="166"/>
      <c r="F324" s="167"/>
      <c r="G324" s="334" t="str">
        <f t="shared" si="112"/>
        <v/>
      </c>
      <c r="H324" s="150" t="str">
        <f>IFERROR(VLOOKUP(F324,'Mahlzeit-Übernachtung'!C:AA,5,FALSE),"")</f>
        <v/>
      </c>
      <c r="I324" s="150" t="str">
        <f t="shared" si="113"/>
        <v/>
      </c>
      <c r="J324" s="221" t="str">
        <f>IFERROR(I324*Intern!H$2,"")</f>
        <v/>
      </c>
      <c r="K324" s="167"/>
      <c r="L324" s="331" t="str">
        <f t="shared" si="114"/>
        <v/>
      </c>
      <c r="M324" s="150" t="str">
        <f>IFERROR(VLOOKUP(K324,'Mahlzeit-Übernachtung'!C:AA,5,FALSE),"")</f>
        <v/>
      </c>
      <c r="N324" s="151" t="str">
        <f t="shared" si="115"/>
        <v/>
      </c>
      <c r="O324" s="221" t="str">
        <f>IFERROR(N324*Intern!H$2,"")</f>
        <v/>
      </c>
      <c r="P324" s="168"/>
      <c r="Q324" s="169"/>
      <c r="R324" s="169"/>
      <c r="S324" s="169"/>
      <c r="T324" s="151" t="str">
        <f t="shared" si="119"/>
        <v>---</v>
      </c>
      <c r="U324" s="331" t="e">
        <f>VLOOKUP(TEXT(T324,"@"),'Mahlzeit-Übernachtung'!A$30:G$111,7,FALSE)</f>
        <v>#N/A</v>
      </c>
      <c r="V324" s="151" t="str">
        <f t="shared" si="116"/>
        <v/>
      </c>
      <c r="W324" s="220" t="str">
        <f>IFERROR(V324*Intern!H$2,"")</f>
        <v/>
      </c>
      <c r="X324" s="167"/>
      <c r="Y324" s="170"/>
      <c r="Z324" s="164"/>
      <c r="AA324" s="151" t="str">
        <f>IFERROR(VLOOKUP(X324,Mobilität!A:I,7,FALSE),"")</f>
        <v/>
      </c>
      <c r="AB324" s="151" t="str">
        <f t="shared" si="117"/>
        <v/>
      </c>
      <c r="AC324" s="220" t="str">
        <f>IFERROR(AB324*Intern!H$2,"")</f>
        <v/>
      </c>
      <c r="AD324" s="167"/>
      <c r="AE324" s="170"/>
      <c r="AF324" s="164"/>
      <c r="AG324" s="151" t="str">
        <f>IFERROR(VLOOKUP(AD324,Mobilität!A:I,7,FALSE),"")</f>
        <v/>
      </c>
      <c r="AH324" s="151" t="str">
        <f t="shared" si="100"/>
        <v/>
      </c>
      <c r="AI324" s="220" t="str">
        <f>IFERROR(AH324*Intern!H$2,"")</f>
        <v/>
      </c>
      <c r="AJ324" s="171"/>
      <c r="AK324" s="219">
        <f t="shared" si="101"/>
        <v>0</v>
      </c>
      <c r="AL324" s="206"/>
      <c r="AM324" s="151" t="str">
        <f>IFERROR(VLOOKUP(AJ324,Mobilität!A:I,7,FALSE),"")</f>
        <v/>
      </c>
      <c r="AN324" s="151" t="str">
        <f t="shared" si="102"/>
        <v/>
      </c>
      <c r="AO324" s="154" t="str">
        <f>IFERROR(AN324*Intern!H$2,"")</f>
        <v/>
      </c>
      <c r="AP324" s="171"/>
      <c r="AQ324" s="151">
        <f t="shared" si="103"/>
        <v>0</v>
      </c>
      <c r="AR324" s="209"/>
      <c r="AS324" s="151" t="str">
        <f>IFERROR(VLOOKUP(AP324,Mobilität!A:I,7,FALSE),"")</f>
        <v/>
      </c>
      <c r="AT324" s="151" t="str">
        <f t="shared" si="118"/>
        <v/>
      </c>
      <c r="AU324" s="154" t="str">
        <f>IFERROR(AT324*Intern!H$2,"")</f>
        <v/>
      </c>
      <c r="AV324" s="171"/>
      <c r="AW324" s="151">
        <f t="shared" si="104"/>
        <v>0</v>
      </c>
      <c r="AX324" s="206"/>
      <c r="AY324" s="151" t="str">
        <f>IFERROR(VLOOKUP(AV324,Mobilität!A:O,7,FALSE),"")</f>
        <v/>
      </c>
      <c r="AZ324" s="151" t="str">
        <f t="shared" si="105"/>
        <v/>
      </c>
      <c r="BA324" s="220" t="str">
        <f>IFERROR(AZ324*Intern!H$2,"")</f>
        <v/>
      </c>
      <c r="BB324" s="338"/>
      <c r="BC324" s="339"/>
      <c r="BD324" s="340"/>
      <c r="BE324" s="222">
        <f t="shared" si="106"/>
        <v>0</v>
      </c>
      <c r="BF324" s="223">
        <f>IFERROR(BE324*Intern!H$2,"")</f>
        <v>0</v>
      </c>
      <c r="BG324" s="210">
        <f t="shared" si="107"/>
        <v>0</v>
      </c>
      <c r="BH324" s="226">
        <f t="shared" si="108"/>
        <v>0</v>
      </c>
      <c r="BI324" s="363"/>
      <c r="BJ324" s="210" t="e">
        <f t="shared" si="109"/>
        <v>#DIV/0!</v>
      </c>
      <c r="BK324" s="227" t="e">
        <f t="shared" si="110"/>
        <v>#DIV/0!</v>
      </c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</row>
    <row r="325" spans="1:128" s="153" customFormat="1">
      <c r="A325" s="164"/>
      <c r="B325" s="165"/>
      <c r="C325" s="165"/>
      <c r="D325" s="149" t="str">
        <f t="shared" si="111"/>
        <v/>
      </c>
      <c r="E325" s="166"/>
      <c r="F325" s="167"/>
      <c r="G325" s="334" t="str">
        <f t="shared" si="112"/>
        <v/>
      </c>
      <c r="H325" s="150" t="str">
        <f>IFERROR(VLOOKUP(F325,'Mahlzeit-Übernachtung'!C:AA,5,FALSE),"")</f>
        <v/>
      </c>
      <c r="I325" s="150" t="str">
        <f t="shared" si="113"/>
        <v/>
      </c>
      <c r="J325" s="221" t="str">
        <f>IFERROR(I325*Intern!H$2,"")</f>
        <v/>
      </c>
      <c r="K325" s="167"/>
      <c r="L325" s="331" t="str">
        <f t="shared" si="114"/>
        <v/>
      </c>
      <c r="M325" s="150" t="str">
        <f>IFERROR(VLOOKUP(K325,'Mahlzeit-Übernachtung'!C:AA,5,FALSE),"")</f>
        <v/>
      </c>
      <c r="N325" s="151" t="str">
        <f t="shared" si="115"/>
        <v/>
      </c>
      <c r="O325" s="221" t="str">
        <f>IFERROR(N325*Intern!H$2,"")</f>
        <v/>
      </c>
      <c r="P325" s="168"/>
      <c r="Q325" s="169"/>
      <c r="R325" s="169"/>
      <c r="S325" s="169"/>
      <c r="T325" s="151" t="str">
        <f t="shared" si="119"/>
        <v>---</v>
      </c>
      <c r="U325" s="331" t="e">
        <f>VLOOKUP(TEXT(T325,"@"),'Mahlzeit-Übernachtung'!A$30:G$111,7,FALSE)</f>
        <v>#N/A</v>
      </c>
      <c r="V325" s="151" t="str">
        <f t="shared" si="116"/>
        <v/>
      </c>
      <c r="W325" s="220" t="str">
        <f>IFERROR(V325*Intern!H$2,"")</f>
        <v/>
      </c>
      <c r="X325" s="167"/>
      <c r="Y325" s="170"/>
      <c r="Z325" s="164"/>
      <c r="AA325" s="151" t="str">
        <f>IFERROR(VLOOKUP(X325,Mobilität!A:I,7,FALSE),"")</f>
        <v/>
      </c>
      <c r="AB325" s="151" t="str">
        <f t="shared" si="117"/>
        <v/>
      </c>
      <c r="AC325" s="220" t="str">
        <f>IFERROR(AB325*Intern!H$2,"")</f>
        <v/>
      </c>
      <c r="AD325" s="167"/>
      <c r="AE325" s="170"/>
      <c r="AF325" s="164"/>
      <c r="AG325" s="151" t="str">
        <f>IFERROR(VLOOKUP(AD325,Mobilität!A:I,7,FALSE),"")</f>
        <v/>
      </c>
      <c r="AH325" s="151" t="str">
        <f t="shared" si="100"/>
        <v/>
      </c>
      <c r="AI325" s="220" t="str">
        <f>IFERROR(AH325*Intern!H$2,"")</f>
        <v/>
      </c>
      <c r="AJ325" s="171"/>
      <c r="AK325" s="219">
        <f t="shared" si="101"/>
        <v>0</v>
      </c>
      <c r="AL325" s="206"/>
      <c r="AM325" s="151" t="str">
        <f>IFERROR(VLOOKUP(AJ325,Mobilität!A:I,7,FALSE),"")</f>
        <v/>
      </c>
      <c r="AN325" s="151" t="str">
        <f t="shared" si="102"/>
        <v/>
      </c>
      <c r="AO325" s="154" t="str">
        <f>IFERROR(AN325*Intern!H$2,"")</f>
        <v/>
      </c>
      <c r="AP325" s="171"/>
      <c r="AQ325" s="151">
        <f t="shared" si="103"/>
        <v>0</v>
      </c>
      <c r="AR325" s="209"/>
      <c r="AS325" s="151" t="str">
        <f>IFERROR(VLOOKUP(AP325,Mobilität!A:I,7,FALSE),"")</f>
        <v/>
      </c>
      <c r="AT325" s="151" t="str">
        <f t="shared" si="118"/>
        <v/>
      </c>
      <c r="AU325" s="154" t="str">
        <f>IFERROR(AT325*Intern!H$2,"")</f>
        <v/>
      </c>
      <c r="AV325" s="171"/>
      <c r="AW325" s="151">
        <f t="shared" si="104"/>
        <v>0</v>
      </c>
      <c r="AX325" s="206"/>
      <c r="AY325" s="151" t="str">
        <f>IFERROR(VLOOKUP(AV325,Mobilität!A:O,7,FALSE),"")</f>
        <v/>
      </c>
      <c r="AZ325" s="151" t="str">
        <f t="shared" si="105"/>
        <v/>
      </c>
      <c r="BA325" s="220" t="str">
        <f>IFERROR(AZ325*Intern!H$2,"")</f>
        <v/>
      </c>
      <c r="BB325" s="338"/>
      <c r="BC325" s="339"/>
      <c r="BD325" s="340"/>
      <c r="BE325" s="222">
        <f t="shared" si="106"/>
        <v>0</v>
      </c>
      <c r="BF325" s="223">
        <f>IFERROR(BE325*Intern!H$2,"")</f>
        <v>0</v>
      </c>
      <c r="BG325" s="210">
        <f t="shared" si="107"/>
        <v>0</v>
      </c>
      <c r="BH325" s="226">
        <f t="shared" si="108"/>
        <v>0</v>
      </c>
      <c r="BI325" s="363"/>
      <c r="BJ325" s="210" t="e">
        <f t="shared" si="109"/>
        <v>#DIV/0!</v>
      </c>
      <c r="BK325" s="227" t="e">
        <f t="shared" si="110"/>
        <v>#DIV/0!</v>
      </c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</row>
    <row r="326" spans="1:128" s="153" customFormat="1">
      <c r="A326" s="164"/>
      <c r="B326" s="165"/>
      <c r="C326" s="165"/>
      <c r="D326" s="149" t="str">
        <f t="shared" si="111"/>
        <v/>
      </c>
      <c r="E326" s="166"/>
      <c r="F326" s="167"/>
      <c r="G326" s="334" t="str">
        <f t="shared" si="112"/>
        <v/>
      </c>
      <c r="H326" s="150" t="str">
        <f>IFERROR(VLOOKUP(F326,'Mahlzeit-Übernachtung'!C:AA,5,FALSE),"")</f>
        <v/>
      </c>
      <c r="I326" s="150" t="str">
        <f t="shared" si="113"/>
        <v/>
      </c>
      <c r="J326" s="221" t="str">
        <f>IFERROR(I326*Intern!H$2,"")</f>
        <v/>
      </c>
      <c r="K326" s="167"/>
      <c r="L326" s="331" t="str">
        <f t="shared" si="114"/>
        <v/>
      </c>
      <c r="M326" s="150" t="str">
        <f>IFERROR(VLOOKUP(K326,'Mahlzeit-Übernachtung'!C:AA,5,FALSE),"")</f>
        <v/>
      </c>
      <c r="N326" s="151" t="str">
        <f t="shared" si="115"/>
        <v/>
      </c>
      <c r="O326" s="221" t="str">
        <f>IFERROR(N326*Intern!H$2,"")</f>
        <v/>
      </c>
      <c r="P326" s="168"/>
      <c r="Q326" s="169"/>
      <c r="R326" s="169"/>
      <c r="S326" s="169"/>
      <c r="T326" s="151" t="str">
        <f t="shared" si="119"/>
        <v>---</v>
      </c>
      <c r="U326" s="331" t="e">
        <f>VLOOKUP(TEXT(T326,"@"),'Mahlzeit-Übernachtung'!A$30:G$111,7,FALSE)</f>
        <v>#N/A</v>
      </c>
      <c r="V326" s="151" t="str">
        <f t="shared" si="116"/>
        <v/>
      </c>
      <c r="W326" s="220" t="str">
        <f>IFERROR(V326*Intern!H$2,"")</f>
        <v/>
      </c>
      <c r="X326" s="167"/>
      <c r="Y326" s="170"/>
      <c r="Z326" s="164"/>
      <c r="AA326" s="151" t="str">
        <f>IFERROR(VLOOKUP(X326,Mobilität!A:I,7,FALSE),"")</f>
        <v/>
      </c>
      <c r="AB326" s="151" t="str">
        <f t="shared" si="117"/>
        <v/>
      </c>
      <c r="AC326" s="220" t="str">
        <f>IFERROR(AB326*Intern!H$2,"")</f>
        <v/>
      </c>
      <c r="AD326" s="167"/>
      <c r="AE326" s="170"/>
      <c r="AF326" s="164"/>
      <c r="AG326" s="151" t="str">
        <f>IFERROR(VLOOKUP(AD326,Mobilität!A:I,7,FALSE),"")</f>
        <v/>
      </c>
      <c r="AH326" s="151" t="str">
        <f t="shared" ref="AH326:AH389" si="120">IFERROR(AG326*AF326*AE326/1000,"")</f>
        <v/>
      </c>
      <c r="AI326" s="220" t="str">
        <f>IFERROR(AH326*Intern!H$2,"")</f>
        <v/>
      </c>
      <c r="AJ326" s="171"/>
      <c r="AK326" s="219">
        <f t="shared" ref="AK326:AK389" si="121">E326</f>
        <v>0</v>
      </c>
      <c r="AL326" s="206"/>
      <c r="AM326" s="151" t="str">
        <f>IFERROR(VLOOKUP(AJ326,Mobilität!A:I,7,FALSE),"")</f>
        <v/>
      </c>
      <c r="AN326" s="151" t="str">
        <f t="shared" ref="AN326:AN389" si="122">IFERROR(AM326*AL326*AK326/1000,"")</f>
        <v/>
      </c>
      <c r="AO326" s="154" t="str">
        <f>IFERROR(AN326*Intern!H$2,"")</f>
        <v/>
      </c>
      <c r="AP326" s="171"/>
      <c r="AQ326" s="151">
        <f t="shared" ref="AQ326:AQ389" si="123">E326</f>
        <v>0</v>
      </c>
      <c r="AR326" s="209"/>
      <c r="AS326" s="151" t="str">
        <f>IFERROR(VLOOKUP(AP326,Mobilität!A:I,7,FALSE),"")</f>
        <v/>
      </c>
      <c r="AT326" s="151" t="str">
        <f t="shared" si="118"/>
        <v/>
      </c>
      <c r="AU326" s="154" t="str">
        <f>IFERROR(AT326*Intern!H$2,"")</f>
        <v/>
      </c>
      <c r="AV326" s="171"/>
      <c r="AW326" s="151">
        <f t="shared" ref="AW326:AW389" si="124">E326</f>
        <v>0</v>
      </c>
      <c r="AX326" s="206"/>
      <c r="AY326" s="151" t="str">
        <f>IFERROR(VLOOKUP(AV326,Mobilität!A:O,7,FALSE),"")</f>
        <v/>
      </c>
      <c r="AZ326" s="151" t="str">
        <f t="shared" ref="AZ326:AZ389" si="125">IFERROR(AY326*AW326*AX326/1000,"")</f>
        <v/>
      </c>
      <c r="BA326" s="220" t="str">
        <f>IFERROR(AZ326*Intern!H$2,"")</f>
        <v/>
      </c>
      <c r="BB326" s="338"/>
      <c r="BC326" s="339"/>
      <c r="BD326" s="340"/>
      <c r="BE326" s="222">
        <f t="shared" ref="BE326:BE389" si="126">IFERROR(BD326*BC326,"")</f>
        <v>0</v>
      </c>
      <c r="BF326" s="223">
        <f>IFERROR(BE326*Intern!H$2,"")</f>
        <v>0</v>
      </c>
      <c r="BG326" s="210">
        <f t="shared" ref="BG326:BG389" si="127">SUM(IF(ISERROR(AT326),0,AT326),IF(ISERROR(AZ326),0,AZ326),IF(ISERROR(AB326),0,AB326),IF(ISERROR(AN326),0,AN326),IF(ISERROR(V326),0,V326),IF(ISERROR(N326),0,N326),IF(ISERROR(I326),0,I326))</f>
        <v>0</v>
      </c>
      <c r="BH326" s="226">
        <f t="shared" ref="BH326:BH389" si="128">SUM(IF(ISERROR(AU326),0,AU326),IF(ISERROR(BA326),0,BA326),IF(ISERROR(AC326),0,AC326),IF(ISERROR(AI326),0,AI326),IF(ISERROR(AO326),0,AO326),IF(ISERROR(W326),0,W326),IF(ISERROR(O326),0,O326),IF(ISERROR(J326),0,J326))</f>
        <v>0</v>
      </c>
      <c r="BI326" s="363"/>
      <c r="BJ326" s="210" t="e">
        <f t="shared" ref="BJ326:BJ389" si="129">SUM(IF(ISERROR(AT326),0,AT326),IF(ISERROR(AZ326),0,AZ326),IF(ISERROR(AB326),0,AB326),IF(ISERROR(AN326),0,AN326),IF(ISERROR(V326),0,V326),IF(ISERROR(N326),0,N326),IF(ISERROR(I326),0,I326))/E326</f>
        <v>#DIV/0!</v>
      </c>
      <c r="BK326" s="227" t="e">
        <f t="shared" ref="BK326:BK389" si="130">SUM(IF(ISERROR(AU326),0,AU326),IF(ISERROR(BA326),0,BA326),IF(ISERROR(AC326),0,AC326),IF(ISERROR(AI326),0,AI326),IF(ISERROR(AO326),0,AO326),IF(ISERROR(W326),0,W326),IF(ISERROR(O326),0,O326),IF(ISERROR(J326),0,J326))/E326</f>
        <v>#DIV/0!</v>
      </c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</row>
    <row r="327" spans="1:128" s="153" customFormat="1">
      <c r="A327" s="164"/>
      <c r="B327" s="165"/>
      <c r="C327" s="165"/>
      <c r="D327" s="149" t="str">
        <f t="shared" si="111"/>
        <v/>
      </c>
      <c r="E327" s="166"/>
      <c r="F327" s="167"/>
      <c r="G327" s="334" t="str">
        <f t="shared" si="112"/>
        <v/>
      </c>
      <c r="H327" s="150" t="str">
        <f>IFERROR(VLOOKUP(F327,'Mahlzeit-Übernachtung'!C:AA,5,FALSE),"")</f>
        <v/>
      </c>
      <c r="I327" s="150" t="str">
        <f t="shared" si="113"/>
        <v/>
      </c>
      <c r="J327" s="221" t="str">
        <f>IFERROR(I327*Intern!H$2,"")</f>
        <v/>
      </c>
      <c r="K327" s="167"/>
      <c r="L327" s="331" t="str">
        <f t="shared" si="114"/>
        <v/>
      </c>
      <c r="M327" s="150" t="str">
        <f>IFERROR(VLOOKUP(K327,'Mahlzeit-Übernachtung'!C:AA,5,FALSE),"")</f>
        <v/>
      </c>
      <c r="N327" s="151" t="str">
        <f t="shared" si="115"/>
        <v/>
      </c>
      <c r="O327" s="221" t="str">
        <f>IFERROR(N327*Intern!H$2,"")</f>
        <v/>
      </c>
      <c r="P327" s="168"/>
      <c r="Q327" s="169"/>
      <c r="R327" s="169"/>
      <c r="S327" s="169"/>
      <c r="T327" s="151" t="str">
        <f t="shared" si="119"/>
        <v>---</v>
      </c>
      <c r="U327" s="331" t="e">
        <f>VLOOKUP(TEXT(T327,"@"),'Mahlzeit-Übernachtung'!A$30:G$111,7,FALSE)</f>
        <v>#N/A</v>
      </c>
      <c r="V327" s="151" t="str">
        <f t="shared" si="116"/>
        <v/>
      </c>
      <c r="W327" s="220" t="str">
        <f>IFERROR(V327*Intern!H$2,"")</f>
        <v/>
      </c>
      <c r="X327" s="167"/>
      <c r="Y327" s="170"/>
      <c r="Z327" s="164"/>
      <c r="AA327" s="151" t="str">
        <f>IFERROR(VLOOKUP(X327,Mobilität!A:I,7,FALSE),"")</f>
        <v/>
      </c>
      <c r="AB327" s="151" t="str">
        <f t="shared" si="117"/>
        <v/>
      </c>
      <c r="AC327" s="220" t="str">
        <f>IFERROR(AB327*Intern!H$2,"")</f>
        <v/>
      </c>
      <c r="AD327" s="167"/>
      <c r="AE327" s="170"/>
      <c r="AF327" s="164"/>
      <c r="AG327" s="151" t="str">
        <f>IFERROR(VLOOKUP(AD327,Mobilität!A:I,7,FALSE),"")</f>
        <v/>
      </c>
      <c r="AH327" s="151" t="str">
        <f t="shared" si="120"/>
        <v/>
      </c>
      <c r="AI327" s="220" t="str">
        <f>IFERROR(AH327*Intern!H$2,"")</f>
        <v/>
      </c>
      <c r="AJ327" s="171"/>
      <c r="AK327" s="219">
        <f t="shared" si="121"/>
        <v>0</v>
      </c>
      <c r="AL327" s="206"/>
      <c r="AM327" s="151" t="str">
        <f>IFERROR(VLOOKUP(AJ327,Mobilität!A:I,7,FALSE),"")</f>
        <v/>
      </c>
      <c r="AN327" s="151" t="str">
        <f t="shared" si="122"/>
        <v/>
      </c>
      <c r="AO327" s="154" t="str">
        <f>IFERROR(AN327*Intern!H$2,"")</f>
        <v/>
      </c>
      <c r="AP327" s="171"/>
      <c r="AQ327" s="151">
        <f t="shared" si="123"/>
        <v>0</v>
      </c>
      <c r="AR327" s="209"/>
      <c r="AS327" s="151" t="str">
        <f>IFERROR(VLOOKUP(AP327,Mobilität!A:I,7,FALSE),"")</f>
        <v/>
      </c>
      <c r="AT327" s="151" t="str">
        <f t="shared" si="118"/>
        <v/>
      </c>
      <c r="AU327" s="154" t="str">
        <f>IFERROR(AT327*Intern!H$2,"")</f>
        <v/>
      </c>
      <c r="AV327" s="171"/>
      <c r="AW327" s="151">
        <f t="shared" si="124"/>
        <v>0</v>
      </c>
      <c r="AX327" s="206"/>
      <c r="AY327" s="151" t="str">
        <f>IFERROR(VLOOKUP(AV327,Mobilität!A:O,7,FALSE),"")</f>
        <v/>
      </c>
      <c r="AZ327" s="151" t="str">
        <f t="shared" si="125"/>
        <v/>
      </c>
      <c r="BA327" s="220" t="str">
        <f>IFERROR(AZ327*Intern!H$2,"")</f>
        <v/>
      </c>
      <c r="BB327" s="338"/>
      <c r="BC327" s="339"/>
      <c r="BD327" s="340"/>
      <c r="BE327" s="222">
        <f t="shared" si="126"/>
        <v>0</v>
      </c>
      <c r="BF327" s="223">
        <f>IFERROR(BE327*Intern!H$2,"")</f>
        <v>0</v>
      </c>
      <c r="BG327" s="210">
        <f t="shared" si="127"/>
        <v>0</v>
      </c>
      <c r="BH327" s="226">
        <f t="shared" si="128"/>
        <v>0</v>
      </c>
      <c r="BI327" s="363"/>
      <c r="BJ327" s="210" t="e">
        <f t="shared" si="129"/>
        <v>#DIV/0!</v>
      </c>
      <c r="BK327" s="227" t="e">
        <f t="shared" si="130"/>
        <v>#DIV/0!</v>
      </c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</row>
    <row r="328" spans="1:128" s="153" customFormat="1">
      <c r="A328" s="164"/>
      <c r="B328" s="165"/>
      <c r="C328" s="165"/>
      <c r="D328" s="149" t="str">
        <f t="shared" si="111"/>
        <v/>
      </c>
      <c r="E328" s="166"/>
      <c r="F328" s="167"/>
      <c r="G328" s="334" t="str">
        <f t="shared" si="112"/>
        <v/>
      </c>
      <c r="H328" s="150" t="str">
        <f>IFERROR(VLOOKUP(F328,'Mahlzeit-Übernachtung'!C:AA,5,FALSE),"")</f>
        <v/>
      </c>
      <c r="I328" s="150" t="str">
        <f t="shared" si="113"/>
        <v/>
      </c>
      <c r="J328" s="221" t="str">
        <f>IFERROR(I328*Intern!H$2,"")</f>
        <v/>
      </c>
      <c r="K328" s="167"/>
      <c r="L328" s="331" t="str">
        <f t="shared" si="114"/>
        <v/>
      </c>
      <c r="M328" s="150" t="str">
        <f>IFERROR(VLOOKUP(K328,'Mahlzeit-Übernachtung'!C:AA,5,FALSE),"")</f>
        <v/>
      </c>
      <c r="N328" s="151" t="str">
        <f t="shared" si="115"/>
        <v/>
      </c>
      <c r="O328" s="221" t="str">
        <f>IFERROR(N328*Intern!H$2,"")</f>
        <v/>
      </c>
      <c r="P328" s="168"/>
      <c r="Q328" s="169"/>
      <c r="R328" s="169"/>
      <c r="S328" s="169"/>
      <c r="T328" s="151" t="str">
        <f t="shared" si="119"/>
        <v>---</v>
      </c>
      <c r="U328" s="331" t="e">
        <f>VLOOKUP(TEXT(T328,"@"),'Mahlzeit-Übernachtung'!A$30:G$111,7,FALSE)</f>
        <v>#N/A</v>
      </c>
      <c r="V328" s="151" t="str">
        <f t="shared" si="116"/>
        <v/>
      </c>
      <c r="W328" s="220" t="str">
        <f>IFERROR(V328*Intern!H$2,"")</f>
        <v/>
      </c>
      <c r="X328" s="167"/>
      <c r="Y328" s="170"/>
      <c r="Z328" s="164"/>
      <c r="AA328" s="151" t="str">
        <f>IFERROR(VLOOKUP(X328,Mobilität!A:I,7,FALSE),"")</f>
        <v/>
      </c>
      <c r="AB328" s="151" t="str">
        <f t="shared" si="117"/>
        <v/>
      </c>
      <c r="AC328" s="220" t="str">
        <f>IFERROR(AB328*Intern!H$2,"")</f>
        <v/>
      </c>
      <c r="AD328" s="167"/>
      <c r="AE328" s="170"/>
      <c r="AF328" s="164"/>
      <c r="AG328" s="151" t="str">
        <f>IFERROR(VLOOKUP(AD328,Mobilität!A:I,7,FALSE),"")</f>
        <v/>
      </c>
      <c r="AH328" s="151" t="str">
        <f t="shared" si="120"/>
        <v/>
      </c>
      <c r="AI328" s="220" t="str">
        <f>IFERROR(AH328*Intern!H$2,"")</f>
        <v/>
      </c>
      <c r="AJ328" s="171"/>
      <c r="AK328" s="219">
        <f t="shared" si="121"/>
        <v>0</v>
      </c>
      <c r="AL328" s="206"/>
      <c r="AM328" s="151" t="str">
        <f>IFERROR(VLOOKUP(AJ328,Mobilität!A:I,7,FALSE),"")</f>
        <v/>
      </c>
      <c r="AN328" s="151" t="str">
        <f t="shared" si="122"/>
        <v/>
      </c>
      <c r="AO328" s="154" t="str">
        <f>IFERROR(AN328*Intern!H$2,"")</f>
        <v/>
      </c>
      <c r="AP328" s="171"/>
      <c r="AQ328" s="151">
        <f t="shared" si="123"/>
        <v>0</v>
      </c>
      <c r="AR328" s="209"/>
      <c r="AS328" s="151" t="str">
        <f>IFERROR(VLOOKUP(AP328,Mobilität!A:I,7,FALSE),"")</f>
        <v/>
      </c>
      <c r="AT328" s="151" t="str">
        <f t="shared" si="118"/>
        <v/>
      </c>
      <c r="AU328" s="154" t="str">
        <f>IFERROR(AT328*Intern!H$2,"")</f>
        <v/>
      </c>
      <c r="AV328" s="171"/>
      <c r="AW328" s="151">
        <f t="shared" si="124"/>
        <v>0</v>
      </c>
      <c r="AX328" s="206"/>
      <c r="AY328" s="151" t="str">
        <f>IFERROR(VLOOKUP(AV328,Mobilität!A:O,7,FALSE),"")</f>
        <v/>
      </c>
      <c r="AZ328" s="151" t="str">
        <f t="shared" si="125"/>
        <v/>
      </c>
      <c r="BA328" s="220" t="str">
        <f>IFERROR(AZ328*Intern!H$2,"")</f>
        <v/>
      </c>
      <c r="BB328" s="338"/>
      <c r="BC328" s="339"/>
      <c r="BD328" s="340"/>
      <c r="BE328" s="222">
        <f t="shared" si="126"/>
        <v>0</v>
      </c>
      <c r="BF328" s="223">
        <f>IFERROR(BE328*Intern!H$2,"")</f>
        <v>0</v>
      </c>
      <c r="BG328" s="210">
        <f t="shared" si="127"/>
        <v>0</v>
      </c>
      <c r="BH328" s="226">
        <f t="shared" si="128"/>
        <v>0</v>
      </c>
      <c r="BI328" s="363"/>
      <c r="BJ328" s="210" t="e">
        <f t="shared" si="129"/>
        <v>#DIV/0!</v>
      </c>
      <c r="BK328" s="227" t="e">
        <f t="shared" si="130"/>
        <v>#DIV/0!</v>
      </c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</row>
    <row r="329" spans="1:128" s="153" customFormat="1">
      <c r="A329" s="164"/>
      <c r="B329" s="165"/>
      <c r="C329" s="165"/>
      <c r="D329" s="149" t="str">
        <f t="shared" ref="D329:D392" si="131">IF(B329="","",C329-B329+1)</f>
        <v/>
      </c>
      <c r="E329" s="166"/>
      <c r="F329" s="167"/>
      <c r="G329" s="334" t="str">
        <f t="shared" ref="G329:G392" si="132">IFERROR(IF(B329="","",C329-B329)*E329,"")</f>
        <v/>
      </c>
      <c r="H329" s="150" t="str">
        <f>IFERROR(VLOOKUP(F329,'Mahlzeit-Übernachtung'!C:AA,5,FALSE),"")</f>
        <v/>
      </c>
      <c r="I329" s="150" t="str">
        <f t="shared" ref="I329:I392" si="133">IFERROR(G329*H329,"")</f>
        <v/>
      </c>
      <c r="J329" s="221" t="str">
        <f>IFERROR(I329*Intern!H$2,"")</f>
        <v/>
      </c>
      <c r="K329" s="167"/>
      <c r="L329" s="331" t="str">
        <f t="shared" ref="L329:L392" si="134">IFERROR(G329*2,"")</f>
        <v/>
      </c>
      <c r="M329" s="150" t="str">
        <f>IFERROR(VLOOKUP(K329,'Mahlzeit-Übernachtung'!C:AA,5,FALSE),"")</f>
        <v/>
      </c>
      <c r="N329" s="151" t="str">
        <f t="shared" ref="N329:N392" si="135">IFERROR(L329*M329,"")</f>
        <v/>
      </c>
      <c r="O329" s="221" t="str">
        <f>IFERROR(N329*Intern!H$2,"")</f>
        <v/>
      </c>
      <c r="P329" s="168"/>
      <c r="Q329" s="169"/>
      <c r="R329" s="169"/>
      <c r="S329" s="169"/>
      <c r="T329" s="151" t="str">
        <f t="shared" si="119"/>
        <v>---</v>
      </c>
      <c r="U329" s="331" t="e">
        <f>VLOOKUP(TEXT(T329,"@"),'Mahlzeit-Übernachtung'!A$30:G$111,7,FALSE)</f>
        <v>#N/A</v>
      </c>
      <c r="V329" s="151" t="str">
        <f t="shared" ref="V329:V392" si="136">IFERROR(U329*L329,"")</f>
        <v/>
      </c>
      <c r="W329" s="220" t="str">
        <f>IFERROR(V329*Intern!H$2,"")</f>
        <v/>
      </c>
      <c r="X329" s="167"/>
      <c r="Y329" s="170"/>
      <c r="Z329" s="164"/>
      <c r="AA329" s="151" t="str">
        <f>IFERROR(VLOOKUP(X329,Mobilität!A:I,7,FALSE),"")</f>
        <v/>
      </c>
      <c r="AB329" s="151" t="str">
        <f t="shared" ref="AB329:AB392" si="137">IFERROR(AA329*Z329*Y329/1000,"")</f>
        <v/>
      </c>
      <c r="AC329" s="220" t="str">
        <f>IFERROR(AB329*Intern!H$2,"")</f>
        <v/>
      </c>
      <c r="AD329" s="167"/>
      <c r="AE329" s="170"/>
      <c r="AF329" s="164"/>
      <c r="AG329" s="151" t="str">
        <f>IFERROR(VLOOKUP(AD329,Mobilität!A:I,7,FALSE),"")</f>
        <v/>
      </c>
      <c r="AH329" s="151" t="str">
        <f t="shared" si="120"/>
        <v/>
      </c>
      <c r="AI329" s="220" t="str">
        <f>IFERROR(AH329*Intern!H$2,"")</f>
        <v/>
      </c>
      <c r="AJ329" s="171"/>
      <c r="AK329" s="219">
        <f t="shared" si="121"/>
        <v>0</v>
      </c>
      <c r="AL329" s="206"/>
      <c r="AM329" s="151" t="str">
        <f>IFERROR(VLOOKUP(AJ329,Mobilität!A:I,7,FALSE),"")</f>
        <v/>
      </c>
      <c r="AN329" s="151" t="str">
        <f t="shared" si="122"/>
        <v/>
      </c>
      <c r="AO329" s="154" t="str">
        <f>IFERROR(AN329*Intern!H$2,"")</f>
        <v/>
      </c>
      <c r="AP329" s="171"/>
      <c r="AQ329" s="151">
        <f t="shared" si="123"/>
        <v>0</v>
      </c>
      <c r="AR329" s="209"/>
      <c r="AS329" s="151" t="str">
        <f>IFERROR(VLOOKUP(AP329,Mobilität!A:I,7,FALSE),"")</f>
        <v/>
      </c>
      <c r="AT329" s="151" t="str">
        <f t="shared" ref="AT329:AT392" si="138">IFERROR(AQ329*AR329*AS329/1000,"")</f>
        <v/>
      </c>
      <c r="AU329" s="154" t="str">
        <f>IFERROR(AT329*Intern!H$2,"")</f>
        <v/>
      </c>
      <c r="AV329" s="171"/>
      <c r="AW329" s="151">
        <f t="shared" si="124"/>
        <v>0</v>
      </c>
      <c r="AX329" s="206"/>
      <c r="AY329" s="151" t="str">
        <f>IFERROR(VLOOKUP(AV329,Mobilität!A:O,7,FALSE),"")</f>
        <v/>
      </c>
      <c r="AZ329" s="151" t="str">
        <f t="shared" si="125"/>
        <v/>
      </c>
      <c r="BA329" s="220" t="str">
        <f>IFERROR(AZ329*Intern!H$2,"")</f>
        <v/>
      </c>
      <c r="BB329" s="338"/>
      <c r="BC329" s="339"/>
      <c r="BD329" s="340"/>
      <c r="BE329" s="222">
        <f t="shared" si="126"/>
        <v>0</v>
      </c>
      <c r="BF329" s="223">
        <f>IFERROR(BE329*Intern!H$2,"")</f>
        <v>0</v>
      </c>
      <c r="BG329" s="210">
        <f t="shared" si="127"/>
        <v>0</v>
      </c>
      <c r="BH329" s="226">
        <f t="shared" si="128"/>
        <v>0</v>
      </c>
      <c r="BI329" s="363"/>
      <c r="BJ329" s="210" t="e">
        <f t="shared" si="129"/>
        <v>#DIV/0!</v>
      </c>
      <c r="BK329" s="227" t="e">
        <f t="shared" si="130"/>
        <v>#DIV/0!</v>
      </c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</row>
    <row r="330" spans="1:128" s="153" customFormat="1">
      <c r="A330" s="164"/>
      <c r="B330" s="165"/>
      <c r="C330" s="165"/>
      <c r="D330" s="149" t="str">
        <f t="shared" si="131"/>
        <v/>
      </c>
      <c r="E330" s="166"/>
      <c r="F330" s="167"/>
      <c r="G330" s="334" t="str">
        <f t="shared" si="132"/>
        <v/>
      </c>
      <c r="H330" s="150" t="str">
        <f>IFERROR(VLOOKUP(F330,'Mahlzeit-Übernachtung'!C:AA,5,FALSE),"")</f>
        <v/>
      </c>
      <c r="I330" s="150" t="str">
        <f t="shared" si="133"/>
        <v/>
      </c>
      <c r="J330" s="221" t="str">
        <f>IFERROR(I330*Intern!H$2,"")</f>
        <v/>
      </c>
      <c r="K330" s="167"/>
      <c r="L330" s="331" t="str">
        <f t="shared" si="134"/>
        <v/>
      </c>
      <c r="M330" s="150" t="str">
        <f>IFERROR(VLOOKUP(K330,'Mahlzeit-Übernachtung'!C:AA,5,FALSE),"")</f>
        <v/>
      </c>
      <c r="N330" s="151" t="str">
        <f t="shared" si="135"/>
        <v/>
      </c>
      <c r="O330" s="221" t="str">
        <f>IFERROR(N330*Intern!H$2,"")</f>
        <v/>
      </c>
      <c r="P330" s="168"/>
      <c r="Q330" s="169"/>
      <c r="R330" s="169"/>
      <c r="S330" s="169"/>
      <c r="T330" s="151" t="str">
        <f t="shared" ref="T330:T393" si="139">CONCATENATE(P330,"-",Q330,"-",R330,"-",S330)</f>
        <v>---</v>
      </c>
      <c r="U330" s="331" t="e">
        <f>VLOOKUP(TEXT(T330,"@"),'Mahlzeit-Übernachtung'!A$30:G$111,7,FALSE)</f>
        <v>#N/A</v>
      </c>
      <c r="V330" s="151" t="str">
        <f t="shared" si="136"/>
        <v/>
      </c>
      <c r="W330" s="220" t="str">
        <f>IFERROR(V330*Intern!H$2,"")</f>
        <v/>
      </c>
      <c r="X330" s="167"/>
      <c r="Y330" s="170"/>
      <c r="Z330" s="164"/>
      <c r="AA330" s="151" t="str">
        <f>IFERROR(VLOOKUP(X330,Mobilität!A:I,7,FALSE),"")</f>
        <v/>
      </c>
      <c r="AB330" s="151" t="str">
        <f t="shared" si="137"/>
        <v/>
      </c>
      <c r="AC330" s="220" t="str">
        <f>IFERROR(AB330*Intern!H$2,"")</f>
        <v/>
      </c>
      <c r="AD330" s="167"/>
      <c r="AE330" s="170"/>
      <c r="AF330" s="164"/>
      <c r="AG330" s="151" t="str">
        <f>IFERROR(VLOOKUP(AD330,Mobilität!A:I,7,FALSE),"")</f>
        <v/>
      </c>
      <c r="AH330" s="151" t="str">
        <f t="shared" si="120"/>
        <v/>
      </c>
      <c r="AI330" s="220" t="str">
        <f>IFERROR(AH330*Intern!H$2,"")</f>
        <v/>
      </c>
      <c r="AJ330" s="171"/>
      <c r="AK330" s="219">
        <f t="shared" si="121"/>
        <v>0</v>
      </c>
      <c r="AL330" s="206"/>
      <c r="AM330" s="151" t="str">
        <f>IFERROR(VLOOKUP(AJ330,Mobilität!A:I,7,FALSE),"")</f>
        <v/>
      </c>
      <c r="AN330" s="151" t="str">
        <f t="shared" si="122"/>
        <v/>
      </c>
      <c r="AO330" s="154" t="str">
        <f>IFERROR(AN330*Intern!H$2,"")</f>
        <v/>
      </c>
      <c r="AP330" s="171"/>
      <c r="AQ330" s="151">
        <f t="shared" si="123"/>
        <v>0</v>
      </c>
      <c r="AR330" s="209"/>
      <c r="AS330" s="151" t="str">
        <f>IFERROR(VLOOKUP(AP330,Mobilität!A:I,7,FALSE),"")</f>
        <v/>
      </c>
      <c r="AT330" s="151" t="str">
        <f t="shared" si="138"/>
        <v/>
      </c>
      <c r="AU330" s="154" t="str">
        <f>IFERROR(AT330*Intern!H$2,"")</f>
        <v/>
      </c>
      <c r="AV330" s="171"/>
      <c r="AW330" s="151">
        <f t="shared" si="124"/>
        <v>0</v>
      </c>
      <c r="AX330" s="206"/>
      <c r="AY330" s="151" t="str">
        <f>IFERROR(VLOOKUP(AV330,Mobilität!A:O,7,FALSE),"")</f>
        <v/>
      </c>
      <c r="AZ330" s="151" t="str">
        <f t="shared" si="125"/>
        <v/>
      </c>
      <c r="BA330" s="220" t="str">
        <f>IFERROR(AZ330*Intern!H$2,"")</f>
        <v/>
      </c>
      <c r="BB330" s="338"/>
      <c r="BC330" s="339"/>
      <c r="BD330" s="340"/>
      <c r="BE330" s="222">
        <f t="shared" si="126"/>
        <v>0</v>
      </c>
      <c r="BF330" s="223">
        <f>IFERROR(BE330*Intern!H$2,"")</f>
        <v>0</v>
      </c>
      <c r="BG330" s="210">
        <f t="shared" si="127"/>
        <v>0</v>
      </c>
      <c r="BH330" s="226">
        <f t="shared" si="128"/>
        <v>0</v>
      </c>
      <c r="BI330" s="363"/>
      <c r="BJ330" s="210" t="e">
        <f t="shared" si="129"/>
        <v>#DIV/0!</v>
      </c>
      <c r="BK330" s="227" t="e">
        <f t="shared" si="130"/>
        <v>#DIV/0!</v>
      </c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</row>
    <row r="331" spans="1:128" s="153" customFormat="1">
      <c r="A331" s="164"/>
      <c r="B331" s="165"/>
      <c r="C331" s="165"/>
      <c r="D331" s="149" t="str">
        <f t="shared" si="131"/>
        <v/>
      </c>
      <c r="E331" s="166"/>
      <c r="F331" s="167"/>
      <c r="G331" s="334" t="str">
        <f t="shared" si="132"/>
        <v/>
      </c>
      <c r="H331" s="150" t="str">
        <f>IFERROR(VLOOKUP(F331,'Mahlzeit-Übernachtung'!C:AA,5,FALSE),"")</f>
        <v/>
      </c>
      <c r="I331" s="150" t="str">
        <f t="shared" si="133"/>
        <v/>
      </c>
      <c r="J331" s="221" t="str">
        <f>IFERROR(I331*Intern!H$2,"")</f>
        <v/>
      </c>
      <c r="K331" s="167"/>
      <c r="L331" s="331" t="str">
        <f t="shared" si="134"/>
        <v/>
      </c>
      <c r="M331" s="150" t="str">
        <f>IFERROR(VLOOKUP(K331,'Mahlzeit-Übernachtung'!C:AA,5,FALSE),"")</f>
        <v/>
      </c>
      <c r="N331" s="151" t="str">
        <f t="shared" si="135"/>
        <v/>
      </c>
      <c r="O331" s="221" t="str">
        <f>IFERROR(N331*Intern!H$2,"")</f>
        <v/>
      </c>
      <c r="P331" s="168"/>
      <c r="Q331" s="169"/>
      <c r="R331" s="169"/>
      <c r="S331" s="169"/>
      <c r="T331" s="151" t="str">
        <f t="shared" si="139"/>
        <v>---</v>
      </c>
      <c r="U331" s="331" t="e">
        <f>VLOOKUP(TEXT(T331,"@"),'Mahlzeit-Übernachtung'!A$30:G$111,7,FALSE)</f>
        <v>#N/A</v>
      </c>
      <c r="V331" s="151" t="str">
        <f t="shared" si="136"/>
        <v/>
      </c>
      <c r="W331" s="220" t="str">
        <f>IFERROR(V331*Intern!H$2,"")</f>
        <v/>
      </c>
      <c r="X331" s="167"/>
      <c r="Y331" s="170"/>
      <c r="Z331" s="164"/>
      <c r="AA331" s="151" t="str">
        <f>IFERROR(VLOOKUP(X331,Mobilität!A:I,7,FALSE),"")</f>
        <v/>
      </c>
      <c r="AB331" s="151" t="str">
        <f t="shared" si="137"/>
        <v/>
      </c>
      <c r="AC331" s="220" t="str">
        <f>IFERROR(AB331*Intern!H$2,"")</f>
        <v/>
      </c>
      <c r="AD331" s="167"/>
      <c r="AE331" s="170"/>
      <c r="AF331" s="164"/>
      <c r="AG331" s="151" t="str">
        <f>IFERROR(VLOOKUP(AD331,Mobilität!A:I,7,FALSE),"")</f>
        <v/>
      </c>
      <c r="AH331" s="151" t="str">
        <f t="shared" si="120"/>
        <v/>
      </c>
      <c r="AI331" s="220" t="str">
        <f>IFERROR(AH331*Intern!H$2,"")</f>
        <v/>
      </c>
      <c r="AJ331" s="171"/>
      <c r="AK331" s="219">
        <f t="shared" si="121"/>
        <v>0</v>
      </c>
      <c r="AL331" s="206"/>
      <c r="AM331" s="151" t="str">
        <f>IFERROR(VLOOKUP(AJ331,Mobilität!A:I,7,FALSE),"")</f>
        <v/>
      </c>
      <c r="AN331" s="151" t="str">
        <f t="shared" si="122"/>
        <v/>
      </c>
      <c r="AO331" s="154" t="str">
        <f>IFERROR(AN331*Intern!H$2,"")</f>
        <v/>
      </c>
      <c r="AP331" s="171"/>
      <c r="AQ331" s="151">
        <f t="shared" si="123"/>
        <v>0</v>
      </c>
      <c r="AR331" s="209"/>
      <c r="AS331" s="151" t="str">
        <f>IFERROR(VLOOKUP(AP331,Mobilität!A:I,7,FALSE),"")</f>
        <v/>
      </c>
      <c r="AT331" s="151" t="str">
        <f t="shared" si="138"/>
        <v/>
      </c>
      <c r="AU331" s="154" t="str">
        <f>IFERROR(AT331*Intern!H$2,"")</f>
        <v/>
      </c>
      <c r="AV331" s="171"/>
      <c r="AW331" s="151">
        <f t="shared" si="124"/>
        <v>0</v>
      </c>
      <c r="AX331" s="206"/>
      <c r="AY331" s="151" t="str">
        <f>IFERROR(VLOOKUP(AV331,Mobilität!A:O,7,FALSE),"")</f>
        <v/>
      </c>
      <c r="AZ331" s="151" t="str">
        <f t="shared" si="125"/>
        <v/>
      </c>
      <c r="BA331" s="220" t="str">
        <f>IFERROR(AZ331*Intern!H$2,"")</f>
        <v/>
      </c>
      <c r="BB331" s="338"/>
      <c r="BC331" s="339"/>
      <c r="BD331" s="340"/>
      <c r="BE331" s="222">
        <f t="shared" si="126"/>
        <v>0</v>
      </c>
      <c r="BF331" s="223">
        <f>IFERROR(BE331*Intern!H$2,"")</f>
        <v>0</v>
      </c>
      <c r="BG331" s="210">
        <f t="shared" si="127"/>
        <v>0</v>
      </c>
      <c r="BH331" s="226">
        <f t="shared" si="128"/>
        <v>0</v>
      </c>
      <c r="BI331" s="363"/>
      <c r="BJ331" s="210" t="e">
        <f t="shared" si="129"/>
        <v>#DIV/0!</v>
      </c>
      <c r="BK331" s="227" t="e">
        <f t="shared" si="130"/>
        <v>#DIV/0!</v>
      </c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</row>
    <row r="332" spans="1:128" s="153" customFormat="1">
      <c r="A332" s="164"/>
      <c r="B332" s="165"/>
      <c r="C332" s="165"/>
      <c r="D332" s="149" t="str">
        <f t="shared" si="131"/>
        <v/>
      </c>
      <c r="E332" s="166"/>
      <c r="F332" s="167"/>
      <c r="G332" s="334" t="str">
        <f t="shared" si="132"/>
        <v/>
      </c>
      <c r="H332" s="150" t="str">
        <f>IFERROR(VLOOKUP(F332,'Mahlzeit-Übernachtung'!C:AA,5,FALSE),"")</f>
        <v/>
      </c>
      <c r="I332" s="150" t="str">
        <f t="shared" si="133"/>
        <v/>
      </c>
      <c r="J332" s="221" t="str">
        <f>IFERROR(I332*Intern!H$2,"")</f>
        <v/>
      </c>
      <c r="K332" s="167"/>
      <c r="L332" s="331" t="str">
        <f t="shared" si="134"/>
        <v/>
      </c>
      <c r="M332" s="150" t="str">
        <f>IFERROR(VLOOKUP(K332,'Mahlzeit-Übernachtung'!C:AA,5,FALSE),"")</f>
        <v/>
      </c>
      <c r="N332" s="151" t="str">
        <f t="shared" si="135"/>
        <v/>
      </c>
      <c r="O332" s="221" t="str">
        <f>IFERROR(N332*Intern!H$2,"")</f>
        <v/>
      </c>
      <c r="P332" s="168"/>
      <c r="Q332" s="169"/>
      <c r="R332" s="169"/>
      <c r="S332" s="169"/>
      <c r="T332" s="151" t="str">
        <f t="shared" si="139"/>
        <v>---</v>
      </c>
      <c r="U332" s="331" t="e">
        <f>VLOOKUP(TEXT(T332,"@"),'Mahlzeit-Übernachtung'!A$30:G$111,7,FALSE)</f>
        <v>#N/A</v>
      </c>
      <c r="V332" s="151" t="str">
        <f t="shared" si="136"/>
        <v/>
      </c>
      <c r="W332" s="220" t="str">
        <f>IFERROR(V332*Intern!H$2,"")</f>
        <v/>
      </c>
      <c r="X332" s="167"/>
      <c r="Y332" s="170"/>
      <c r="Z332" s="164"/>
      <c r="AA332" s="151" t="str">
        <f>IFERROR(VLOOKUP(X332,Mobilität!A:I,7,FALSE),"")</f>
        <v/>
      </c>
      <c r="AB332" s="151" t="str">
        <f t="shared" si="137"/>
        <v/>
      </c>
      <c r="AC332" s="220" t="str">
        <f>IFERROR(AB332*Intern!H$2,"")</f>
        <v/>
      </c>
      <c r="AD332" s="167"/>
      <c r="AE332" s="170"/>
      <c r="AF332" s="164"/>
      <c r="AG332" s="151" t="str">
        <f>IFERROR(VLOOKUP(AD332,Mobilität!A:I,7,FALSE),"")</f>
        <v/>
      </c>
      <c r="AH332" s="151" t="str">
        <f t="shared" si="120"/>
        <v/>
      </c>
      <c r="AI332" s="220" t="str">
        <f>IFERROR(AH332*Intern!H$2,"")</f>
        <v/>
      </c>
      <c r="AJ332" s="171"/>
      <c r="AK332" s="219">
        <f t="shared" si="121"/>
        <v>0</v>
      </c>
      <c r="AL332" s="206"/>
      <c r="AM332" s="151" t="str">
        <f>IFERROR(VLOOKUP(AJ332,Mobilität!A:I,7,FALSE),"")</f>
        <v/>
      </c>
      <c r="AN332" s="151" t="str">
        <f t="shared" si="122"/>
        <v/>
      </c>
      <c r="AO332" s="154" t="str">
        <f>IFERROR(AN332*Intern!H$2,"")</f>
        <v/>
      </c>
      <c r="AP332" s="171"/>
      <c r="AQ332" s="151">
        <f t="shared" si="123"/>
        <v>0</v>
      </c>
      <c r="AR332" s="209"/>
      <c r="AS332" s="151" t="str">
        <f>IFERROR(VLOOKUP(AP332,Mobilität!A:I,7,FALSE),"")</f>
        <v/>
      </c>
      <c r="AT332" s="151" t="str">
        <f t="shared" si="138"/>
        <v/>
      </c>
      <c r="AU332" s="154" t="str">
        <f>IFERROR(AT332*Intern!H$2,"")</f>
        <v/>
      </c>
      <c r="AV332" s="171"/>
      <c r="AW332" s="151">
        <f t="shared" si="124"/>
        <v>0</v>
      </c>
      <c r="AX332" s="206"/>
      <c r="AY332" s="151" t="str">
        <f>IFERROR(VLOOKUP(AV332,Mobilität!A:O,7,FALSE),"")</f>
        <v/>
      </c>
      <c r="AZ332" s="151" t="str">
        <f t="shared" si="125"/>
        <v/>
      </c>
      <c r="BA332" s="220" t="str">
        <f>IFERROR(AZ332*Intern!H$2,"")</f>
        <v/>
      </c>
      <c r="BB332" s="338"/>
      <c r="BC332" s="339"/>
      <c r="BD332" s="340"/>
      <c r="BE332" s="222">
        <f t="shared" si="126"/>
        <v>0</v>
      </c>
      <c r="BF332" s="223">
        <f>IFERROR(BE332*Intern!H$2,"")</f>
        <v>0</v>
      </c>
      <c r="BG332" s="210">
        <f t="shared" si="127"/>
        <v>0</v>
      </c>
      <c r="BH332" s="226">
        <f t="shared" si="128"/>
        <v>0</v>
      </c>
      <c r="BI332" s="363"/>
      <c r="BJ332" s="210" t="e">
        <f t="shared" si="129"/>
        <v>#DIV/0!</v>
      </c>
      <c r="BK332" s="227" t="e">
        <f t="shared" si="130"/>
        <v>#DIV/0!</v>
      </c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</row>
    <row r="333" spans="1:128" s="153" customFormat="1">
      <c r="A333" s="164"/>
      <c r="B333" s="165"/>
      <c r="C333" s="165"/>
      <c r="D333" s="149" t="str">
        <f t="shared" si="131"/>
        <v/>
      </c>
      <c r="E333" s="166"/>
      <c r="F333" s="167"/>
      <c r="G333" s="334" t="str">
        <f t="shared" si="132"/>
        <v/>
      </c>
      <c r="H333" s="150" t="str">
        <f>IFERROR(VLOOKUP(F333,'Mahlzeit-Übernachtung'!C:AA,5,FALSE),"")</f>
        <v/>
      </c>
      <c r="I333" s="150" t="str">
        <f t="shared" si="133"/>
        <v/>
      </c>
      <c r="J333" s="221" t="str">
        <f>IFERROR(I333*Intern!H$2,"")</f>
        <v/>
      </c>
      <c r="K333" s="167"/>
      <c r="L333" s="331" t="str">
        <f t="shared" si="134"/>
        <v/>
      </c>
      <c r="M333" s="150" t="str">
        <f>IFERROR(VLOOKUP(K333,'Mahlzeit-Übernachtung'!C:AA,5,FALSE),"")</f>
        <v/>
      </c>
      <c r="N333" s="151" t="str">
        <f t="shared" si="135"/>
        <v/>
      </c>
      <c r="O333" s="221" t="str">
        <f>IFERROR(N333*Intern!H$2,"")</f>
        <v/>
      </c>
      <c r="P333" s="168"/>
      <c r="Q333" s="169"/>
      <c r="R333" s="169"/>
      <c r="S333" s="169"/>
      <c r="T333" s="151" t="str">
        <f t="shared" si="139"/>
        <v>---</v>
      </c>
      <c r="U333" s="331" t="e">
        <f>VLOOKUP(TEXT(T333,"@"),'Mahlzeit-Übernachtung'!A$30:G$111,7,FALSE)</f>
        <v>#N/A</v>
      </c>
      <c r="V333" s="151" t="str">
        <f t="shared" si="136"/>
        <v/>
      </c>
      <c r="W333" s="220" t="str">
        <f>IFERROR(V333*Intern!H$2,"")</f>
        <v/>
      </c>
      <c r="X333" s="167"/>
      <c r="Y333" s="170"/>
      <c r="Z333" s="164"/>
      <c r="AA333" s="151" t="str">
        <f>IFERROR(VLOOKUP(X333,Mobilität!A:I,7,FALSE),"")</f>
        <v/>
      </c>
      <c r="AB333" s="151" t="str">
        <f t="shared" si="137"/>
        <v/>
      </c>
      <c r="AC333" s="220" t="str">
        <f>IFERROR(AB333*Intern!H$2,"")</f>
        <v/>
      </c>
      <c r="AD333" s="167"/>
      <c r="AE333" s="170"/>
      <c r="AF333" s="164"/>
      <c r="AG333" s="151" t="str">
        <f>IFERROR(VLOOKUP(AD333,Mobilität!A:I,7,FALSE),"")</f>
        <v/>
      </c>
      <c r="AH333" s="151" t="str">
        <f t="shared" si="120"/>
        <v/>
      </c>
      <c r="AI333" s="220" t="str">
        <f>IFERROR(AH333*Intern!H$2,"")</f>
        <v/>
      </c>
      <c r="AJ333" s="171"/>
      <c r="AK333" s="219">
        <f t="shared" si="121"/>
        <v>0</v>
      </c>
      <c r="AL333" s="206"/>
      <c r="AM333" s="151" t="str">
        <f>IFERROR(VLOOKUP(AJ333,Mobilität!A:I,7,FALSE),"")</f>
        <v/>
      </c>
      <c r="AN333" s="151" t="str">
        <f t="shared" si="122"/>
        <v/>
      </c>
      <c r="AO333" s="154" t="str">
        <f>IFERROR(AN333*Intern!H$2,"")</f>
        <v/>
      </c>
      <c r="AP333" s="171"/>
      <c r="AQ333" s="151">
        <f t="shared" si="123"/>
        <v>0</v>
      </c>
      <c r="AR333" s="209"/>
      <c r="AS333" s="151" t="str">
        <f>IFERROR(VLOOKUP(AP333,Mobilität!A:I,7,FALSE),"")</f>
        <v/>
      </c>
      <c r="AT333" s="151" t="str">
        <f t="shared" si="138"/>
        <v/>
      </c>
      <c r="AU333" s="154" t="str">
        <f>IFERROR(AT333*Intern!H$2,"")</f>
        <v/>
      </c>
      <c r="AV333" s="171"/>
      <c r="AW333" s="151">
        <f t="shared" si="124"/>
        <v>0</v>
      </c>
      <c r="AX333" s="206"/>
      <c r="AY333" s="151" t="str">
        <f>IFERROR(VLOOKUP(AV333,Mobilität!A:O,7,FALSE),"")</f>
        <v/>
      </c>
      <c r="AZ333" s="151" t="str">
        <f t="shared" si="125"/>
        <v/>
      </c>
      <c r="BA333" s="220" t="str">
        <f>IFERROR(AZ333*Intern!H$2,"")</f>
        <v/>
      </c>
      <c r="BB333" s="338"/>
      <c r="BC333" s="339"/>
      <c r="BD333" s="340"/>
      <c r="BE333" s="222">
        <f t="shared" si="126"/>
        <v>0</v>
      </c>
      <c r="BF333" s="223">
        <f>IFERROR(BE333*Intern!H$2,"")</f>
        <v>0</v>
      </c>
      <c r="BG333" s="210">
        <f t="shared" si="127"/>
        <v>0</v>
      </c>
      <c r="BH333" s="226">
        <f t="shared" si="128"/>
        <v>0</v>
      </c>
      <c r="BI333" s="363"/>
      <c r="BJ333" s="210" t="e">
        <f t="shared" si="129"/>
        <v>#DIV/0!</v>
      </c>
      <c r="BK333" s="227" t="e">
        <f t="shared" si="130"/>
        <v>#DIV/0!</v>
      </c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</row>
    <row r="334" spans="1:128" s="153" customFormat="1">
      <c r="A334" s="164"/>
      <c r="B334" s="165"/>
      <c r="C334" s="165"/>
      <c r="D334" s="149" t="str">
        <f t="shared" si="131"/>
        <v/>
      </c>
      <c r="E334" s="166"/>
      <c r="F334" s="167"/>
      <c r="G334" s="334" t="str">
        <f t="shared" si="132"/>
        <v/>
      </c>
      <c r="H334" s="150" t="str">
        <f>IFERROR(VLOOKUP(F334,'Mahlzeit-Übernachtung'!C:AA,5,FALSE),"")</f>
        <v/>
      </c>
      <c r="I334" s="150" t="str">
        <f t="shared" si="133"/>
        <v/>
      </c>
      <c r="J334" s="221" t="str">
        <f>IFERROR(I334*Intern!H$2,"")</f>
        <v/>
      </c>
      <c r="K334" s="167"/>
      <c r="L334" s="331" t="str">
        <f t="shared" si="134"/>
        <v/>
      </c>
      <c r="M334" s="150" t="str">
        <f>IFERROR(VLOOKUP(K334,'Mahlzeit-Übernachtung'!C:AA,5,FALSE),"")</f>
        <v/>
      </c>
      <c r="N334" s="151" t="str">
        <f t="shared" si="135"/>
        <v/>
      </c>
      <c r="O334" s="221" t="str">
        <f>IFERROR(N334*Intern!H$2,"")</f>
        <v/>
      </c>
      <c r="P334" s="168"/>
      <c r="Q334" s="169"/>
      <c r="R334" s="169"/>
      <c r="S334" s="169"/>
      <c r="T334" s="151" t="str">
        <f t="shared" si="139"/>
        <v>---</v>
      </c>
      <c r="U334" s="331" t="e">
        <f>VLOOKUP(TEXT(T334,"@"),'Mahlzeit-Übernachtung'!A$30:G$111,7,FALSE)</f>
        <v>#N/A</v>
      </c>
      <c r="V334" s="151" t="str">
        <f t="shared" si="136"/>
        <v/>
      </c>
      <c r="W334" s="220" t="str">
        <f>IFERROR(V334*Intern!H$2,"")</f>
        <v/>
      </c>
      <c r="X334" s="167"/>
      <c r="Y334" s="170"/>
      <c r="Z334" s="164"/>
      <c r="AA334" s="151" t="str">
        <f>IFERROR(VLOOKUP(X334,Mobilität!A:I,7,FALSE),"")</f>
        <v/>
      </c>
      <c r="AB334" s="151" t="str">
        <f t="shared" si="137"/>
        <v/>
      </c>
      <c r="AC334" s="220" t="str">
        <f>IFERROR(AB334*Intern!H$2,"")</f>
        <v/>
      </c>
      <c r="AD334" s="167"/>
      <c r="AE334" s="170"/>
      <c r="AF334" s="164"/>
      <c r="AG334" s="151" t="str">
        <f>IFERROR(VLOOKUP(AD334,Mobilität!A:I,7,FALSE),"")</f>
        <v/>
      </c>
      <c r="AH334" s="151" t="str">
        <f t="shared" si="120"/>
        <v/>
      </c>
      <c r="AI334" s="220" t="str">
        <f>IFERROR(AH334*Intern!H$2,"")</f>
        <v/>
      </c>
      <c r="AJ334" s="171"/>
      <c r="AK334" s="219">
        <f t="shared" si="121"/>
        <v>0</v>
      </c>
      <c r="AL334" s="206"/>
      <c r="AM334" s="151" t="str">
        <f>IFERROR(VLOOKUP(AJ334,Mobilität!A:I,7,FALSE),"")</f>
        <v/>
      </c>
      <c r="AN334" s="151" t="str">
        <f t="shared" si="122"/>
        <v/>
      </c>
      <c r="AO334" s="154" t="str">
        <f>IFERROR(AN334*Intern!H$2,"")</f>
        <v/>
      </c>
      <c r="AP334" s="171"/>
      <c r="AQ334" s="151">
        <f t="shared" si="123"/>
        <v>0</v>
      </c>
      <c r="AR334" s="209"/>
      <c r="AS334" s="151" t="str">
        <f>IFERROR(VLOOKUP(AP334,Mobilität!A:I,7,FALSE),"")</f>
        <v/>
      </c>
      <c r="AT334" s="151" t="str">
        <f t="shared" si="138"/>
        <v/>
      </c>
      <c r="AU334" s="154" t="str">
        <f>IFERROR(AT334*Intern!H$2,"")</f>
        <v/>
      </c>
      <c r="AV334" s="171"/>
      <c r="AW334" s="151">
        <f t="shared" si="124"/>
        <v>0</v>
      </c>
      <c r="AX334" s="206"/>
      <c r="AY334" s="151" t="str">
        <f>IFERROR(VLOOKUP(AV334,Mobilität!A:O,7,FALSE),"")</f>
        <v/>
      </c>
      <c r="AZ334" s="151" t="str">
        <f t="shared" si="125"/>
        <v/>
      </c>
      <c r="BA334" s="220" t="str">
        <f>IFERROR(AZ334*Intern!H$2,"")</f>
        <v/>
      </c>
      <c r="BB334" s="338"/>
      <c r="BC334" s="339"/>
      <c r="BD334" s="340"/>
      <c r="BE334" s="222">
        <f t="shared" si="126"/>
        <v>0</v>
      </c>
      <c r="BF334" s="223">
        <f>IFERROR(BE334*Intern!H$2,"")</f>
        <v>0</v>
      </c>
      <c r="BG334" s="210">
        <f t="shared" si="127"/>
        <v>0</v>
      </c>
      <c r="BH334" s="226">
        <f t="shared" si="128"/>
        <v>0</v>
      </c>
      <c r="BI334" s="363"/>
      <c r="BJ334" s="210" t="e">
        <f t="shared" si="129"/>
        <v>#DIV/0!</v>
      </c>
      <c r="BK334" s="227" t="e">
        <f t="shared" si="130"/>
        <v>#DIV/0!</v>
      </c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</row>
    <row r="335" spans="1:128" s="153" customFormat="1">
      <c r="A335" s="164"/>
      <c r="B335" s="165"/>
      <c r="C335" s="165"/>
      <c r="D335" s="149" t="str">
        <f t="shared" si="131"/>
        <v/>
      </c>
      <c r="E335" s="166"/>
      <c r="F335" s="167"/>
      <c r="G335" s="334" t="str">
        <f t="shared" si="132"/>
        <v/>
      </c>
      <c r="H335" s="150" t="str">
        <f>IFERROR(VLOOKUP(F335,'Mahlzeit-Übernachtung'!C:AA,5,FALSE),"")</f>
        <v/>
      </c>
      <c r="I335" s="150" t="str">
        <f t="shared" si="133"/>
        <v/>
      </c>
      <c r="J335" s="221" t="str">
        <f>IFERROR(I335*Intern!H$2,"")</f>
        <v/>
      </c>
      <c r="K335" s="167"/>
      <c r="L335" s="331" t="str">
        <f t="shared" si="134"/>
        <v/>
      </c>
      <c r="M335" s="150" t="str">
        <f>IFERROR(VLOOKUP(K335,'Mahlzeit-Übernachtung'!C:AA,5,FALSE),"")</f>
        <v/>
      </c>
      <c r="N335" s="151" t="str">
        <f t="shared" si="135"/>
        <v/>
      </c>
      <c r="O335" s="221" t="str">
        <f>IFERROR(N335*Intern!H$2,"")</f>
        <v/>
      </c>
      <c r="P335" s="168"/>
      <c r="Q335" s="169"/>
      <c r="R335" s="169"/>
      <c r="S335" s="169"/>
      <c r="T335" s="151" t="str">
        <f t="shared" si="139"/>
        <v>---</v>
      </c>
      <c r="U335" s="331" t="e">
        <f>VLOOKUP(TEXT(T335,"@"),'Mahlzeit-Übernachtung'!A$30:G$111,7,FALSE)</f>
        <v>#N/A</v>
      </c>
      <c r="V335" s="151" t="str">
        <f t="shared" si="136"/>
        <v/>
      </c>
      <c r="W335" s="220" t="str">
        <f>IFERROR(V335*Intern!H$2,"")</f>
        <v/>
      </c>
      <c r="X335" s="167"/>
      <c r="Y335" s="170"/>
      <c r="Z335" s="164"/>
      <c r="AA335" s="151" t="str">
        <f>IFERROR(VLOOKUP(X335,Mobilität!A:I,7,FALSE),"")</f>
        <v/>
      </c>
      <c r="AB335" s="151" t="str">
        <f t="shared" si="137"/>
        <v/>
      </c>
      <c r="AC335" s="220" t="str">
        <f>IFERROR(AB335*Intern!H$2,"")</f>
        <v/>
      </c>
      <c r="AD335" s="167"/>
      <c r="AE335" s="170"/>
      <c r="AF335" s="164"/>
      <c r="AG335" s="151" t="str">
        <f>IFERROR(VLOOKUP(AD335,Mobilität!A:I,7,FALSE),"")</f>
        <v/>
      </c>
      <c r="AH335" s="151" t="str">
        <f t="shared" si="120"/>
        <v/>
      </c>
      <c r="AI335" s="220" t="str">
        <f>IFERROR(AH335*Intern!H$2,"")</f>
        <v/>
      </c>
      <c r="AJ335" s="171"/>
      <c r="AK335" s="219">
        <f t="shared" si="121"/>
        <v>0</v>
      </c>
      <c r="AL335" s="206"/>
      <c r="AM335" s="151" t="str">
        <f>IFERROR(VLOOKUP(AJ335,Mobilität!A:I,7,FALSE),"")</f>
        <v/>
      </c>
      <c r="AN335" s="151" t="str">
        <f t="shared" si="122"/>
        <v/>
      </c>
      <c r="AO335" s="154" t="str">
        <f>IFERROR(AN335*Intern!H$2,"")</f>
        <v/>
      </c>
      <c r="AP335" s="171"/>
      <c r="AQ335" s="151">
        <f t="shared" si="123"/>
        <v>0</v>
      </c>
      <c r="AR335" s="209"/>
      <c r="AS335" s="151" t="str">
        <f>IFERROR(VLOOKUP(AP335,Mobilität!A:I,7,FALSE),"")</f>
        <v/>
      </c>
      <c r="AT335" s="151" t="str">
        <f t="shared" si="138"/>
        <v/>
      </c>
      <c r="AU335" s="154" t="str">
        <f>IFERROR(AT335*Intern!H$2,"")</f>
        <v/>
      </c>
      <c r="AV335" s="171"/>
      <c r="AW335" s="151">
        <f t="shared" si="124"/>
        <v>0</v>
      </c>
      <c r="AX335" s="206"/>
      <c r="AY335" s="151" t="str">
        <f>IFERROR(VLOOKUP(AV335,Mobilität!A:O,7,FALSE),"")</f>
        <v/>
      </c>
      <c r="AZ335" s="151" t="str">
        <f t="shared" si="125"/>
        <v/>
      </c>
      <c r="BA335" s="220" t="str">
        <f>IFERROR(AZ335*Intern!H$2,"")</f>
        <v/>
      </c>
      <c r="BB335" s="338"/>
      <c r="BC335" s="339"/>
      <c r="BD335" s="340"/>
      <c r="BE335" s="222">
        <f t="shared" si="126"/>
        <v>0</v>
      </c>
      <c r="BF335" s="223">
        <f>IFERROR(BE335*Intern!H$2,"")</f>
        <v>0</v>
      </c>
      <c r="BG335" s="210">
        <f t="shared" si="127"/>
        <v>0</v>
      </c>
      <c r="BH335" s="226">
        <f t="shared" si="128"/>
        <v>0</v>
      </c>
      <c r="BI335" s="363"/>
      <c r="BJ335" s="210" t="e">
        <f t="shared" si="129"/>
        <v>#DIV/0!</v>
      </c>
      <c r="BK335" s="227" t="e">
        <f t="shared" si="130"/>
        <v>#DIV/0!</v>
      </c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</row>
    <row r="336" spans="1:128" s="153" customFormat="1">
      <c r="A336" s="164"/>
      <c r="B336" s="165"/>
      <c r="C336" s="165"/>
      <c r="D336" s="149" t="str">
        <f t="shared" si="131"/>
        <v/>
      </c>
      <c r="E336" s="166"/>
      <c r="F336" s="167"/>
      <c r="G336" s="334" t="str">
        <f t="shared" si="132"/>
        <v/>
      </c>
      <c r="H336" s="150" t="str">
        <f>IFERROR(VLOOKUP(F336,'Mahlzeit-Übernachtung'!C:AA,5,FALSE),"")</f>
        <v/>
      </c>
      <c r="I336" s="150" t="str">
        <f t="shared" si="133"/>
        <v/>
      </c>
      <c r="J336" s="221" t="str">
        <f>IFERROR(I336*Intern!H$2,"")</f>
        <v/>
      </c>
      <c r="K336" s="167"/>
      <c r="L336" s="331" t="str">
        <f t="shared" si="134"/>
        <v/>
      </c>
      <c r="M336" s="150" t="str">
        <f>IFERROR(VLOOKUP(K336,'Mahlzeit-Übernachtung'!C:AA,5,FALSE),"")</f>
        <v/>
      </c>
      <c r="N336" s="151" t="str">
        <f t="shared" si="135"/>
        <v/>
      </c>
      <c r="O336" s="221" t="str">
        <f>IFERROR(N336*Intern!H$2,"")</f>
        <v/>
      </c>
      <c r="P336" s="168"/>
      <c r="Q336" s="169"/>
      <c r="R336" s="169"/>
      <c r="S336" s="169"/>
      <c r="T336" s="151" t="str">
        <f t="shared" si="139"/>
        <v>---</v>
      </c>
      <c r="U336" s="331" t="e">
        <f>VLOOKUP(TEXT(T336,"@"),'Mahlzeit-Übernachtung'!A$30:G$111,7,FALSE)</f>
        <v>#N/A</v>
      </c>
      <c r="V336" s="151" t="str">
        <f t="shared" si="136"/>
        <v/>
      </c>
      <c r="W336" s="220" t="str">
        <f>IFERROR(V336*Intern!H$2,"")</f>
        <v/>
      </c>
      <c r="X336" s="167"/>
      <c r="Y336" s="170"/>
      <c r="Z336" s="164"/>
      <c r="AA336" s="151" t="str">
        <f>IFERROR(VLOOKUP(X336,Mobilität!A:I,7,FALSE),"")</f>
        <v/>
      </c>
      <c r="AB336" s="151" t="str">
        <f t="shared" si="137"/>
        <v/>
      </c>
      <c r="AC336" s="220" t="str">
        <f>IFERROR(AB336*Intern!H$2,"")</f>
        <v/>
      </c>
      <c r="AD336" s="167"/>
      <c r="AE336" s="170"/>
      <c r="AF336" s="164"/>
      <c r="AG336" s="151" t="str">
        <f>IFERROR(VLOOKUP(AD336,Mobilität!A:I,7,FALSE),"")</f>
        <v/>
      </c>
      <c r="AH336" s="151" t="str">
        <f t="shared" si="120"/>
        <v/>
      </c>
      <c r="AI336" s="220" t="str">
        <f>IFERROR(AH336*Intern!H$2,"")</f>
        <v/>
      </c>
      <c r="AJ336" s="171"/>
      <c r="AK336" s="219">
        <f t="shared" si="121"/>
        <v>0</v>
      </c>
      <c r="AL336" s="206"/>
      <c r="AM336" s="151" t="str">
        <f>IFERROR(VLOOKUP(AJ336,Mobilität!A:I,7,FALSE),"")</f>
        <v/>
      </c>
      <c r="AN336" s="151" t="str">
        <f t="shared" si="122"/>
        <v/>
      </c>
      <c r="AO336" s="154" t="str">
        <f>IFERROR(AN336*Intern!H$2,"")</f>
        <v/>
      </c>
      <c r="AP336" s="171"/>
      <c r="AQ336" s="151">
        <f t="shared" si="123"/>
        <v>0</v>
      </c>
      <c r="AR336" s="209"/>
      <c r="AS336" s="151" t="str">
        <f>IFERROR(VLOOKUP(AP336,Mobilität!A:I,7,FALSE),"")</f>
        <v/>
      </c>
      <c r="AT336" s="151" t="str">
        <f t="shared" si="138"/>
        <v/>
      </c>
      <c r="AU336" s="154" t="str">
        <f>IFERROR(AT336*Intern!H$2,"")</f>
        <v/>
      </c>
      <c r="AV336" s="171"/>
      <c r="AW336" s="151">
        <f t="shared" si="124"/>
        <v>0</v>
      </c>
      <c r="AX336" s="206"/>
      <c r="AY336" s="151" t="str">
        <f>IFERROR(VLOOKUP(AV336,Mobilität!A:O,7,FALSE),"")</f>
        <v/>
      </c>
      <c r="AZ336" s="151" t="str">
        <f t="shared" si="125"/>
        <v/>
      </c>
      <c r="BA336" s="220" t="str">
        <f>IFERROR(AZ336*Intern!H$2,"")</f>
        <v/>
      </c>
      <c r="BB336" s="338"/>
      <c r="BC336" s="339"/>
      <c r="BD336" s="340"/>
      <c r="BE336" s="222">
        <f t="shared" si="126"/>
        <v>0</v>
      </c>
      <c r="BF336" s="223">
        <f>IFERROR(BE336*Intern!H$2,"")</f>
        <v>0</v>
      </c>
      <c r="BG336" s="210">
        <f t="shared" si="127"/>
        <v>0</v>
      </c>
      <c r="BH336" s="226">
        <f t="shared" si="128"/>
        <v>0</v>
      </c>
      <c r="BI336" s="363"/>
      <c r="BJ336" s="210" t="e">
        <f t="shared" si="129"/>
        <v>#DIV/0!</v>
      </c>
      <c r="BK336" s="227" t="e">
        <f t="shared" si="130"/>
        <v>#DIV/0!</v>
      </c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</row>
    <row r="337" spans="1:128" s="153" customFormat="1">
      <c r="A337" s="164"/>
      <c r="B337" s="165"/>
      <c r="C337" s="165"/>
      <c r="D337" s="149" t="str">
        <f t="shared" si="131"/>
        <v/>
      </c>
      <c r="E337" s="166"/>
      <c r="F337" s="167"/>
      <c r="G337" s="334" t="str">
        <f t="shared" si="132"/>
        <v/>
      </c>
      <c r="H337" s="150" t="str">
        <f>IFERROR(VLOOKUP(F337,'Mahlzeit-Übernachtung'!C:AA,5,FALSE),"")</f>
        <v/>
      </c>
      <c r="I337" s="150" t="str">
        <f t="shared" si="133"/>
        <v/>
      </c>
      <c r="J337" s="221" t="str">
        <f>IFERROR(I337*Intern!H$2,"")</f>
        <v/>
      </c>
      <c r="K337" s="167"/>
      <c r="L337" s="331" t="str">
        <f t="shared" si="134"/>
        <v/>
      </c>
      <c r="M337" s="150" t="str">
        <f>IFERROR(VLOOKUP(K337,'Mahlzeit-Übernachtung'!C:AA,5,FALSE),"")</f>
        <v/>
      </c>
      <c r="N337" s="151" t="str">
        <f t="shared" si="135"/>
        <v/>
      </c>
      <c r="O337" s="221" t="str">
        <f>IFERROR(N337*Intern!H$2,"")</f>
        <v/>
      </c>
      <c r="P337" s="168"/>
      <c r="Q337" s="169"/>
      <c r="R337" s="169"/>
      <c r="S337" s="169"/>
      <c r="T337" s="151" t="str">
        <f t="shared" si="139"/>
        <v>---</v>
      </c>
      <c r="U337" s="331" t="e">
        <f>VLOOKUP(TEXT(T337,"@"),'Mahlzeit-Übernachtung'!A$30:G$111,7,FALSE)</f>
        <v>#N/A</v>
      </c>
      <c r="V337" s="151" t="str">
        <f t="shared" si="136"/>
        <v/>
      </c>
      <c r="W337" s="220" t="str">
        <f>IFERROR(V337*Intern!H$2,"")</f>
        <v/>
      </c>
      <c r="X337" s="167"/>
      <c r="Y337" s="170"/>
      <c r="Z337" s="164"/>
      <c r="AA337" s="151" t="str">
        <f>IFERROR(VLOOKUP(X337,Mobilität!A:I,7,FALSE),"")</f>
        <v/>
      </c>
      <c r="AB337" s="151" t="str">
        <f t="shared" si="137"/>
        <v/>
      </c>
      <c r="AC337" s="220" t="str">
        <f>IFERROR(AB337*Intern!H$2,"")</f>
        <v/>
      </c>
      <c r="AD337" s="167"/>
      <c r="AE337" s="170"/>
      <c r="AF337" s="164"/>
      <c r="AG337" s="151" t="str">
        <f>IFERROR(VLOOKUP(AD337,Mobilität!A:I,7,FALSE),"")</f>
        <v/>
      </c>
      <c r="AH337" s="151" t="str">
        <f t="shared" si="120"/>
        <v/>
      </c>
      <c r="AI337" s="220" t="str">
        <f>IFERROR(AH337*Intern!H$2,"")</f>
        <v/>
      </c>
      <c r="AJ337" s="171"/>
      <c r="AK337" s="219">
        <f t="shared" si="121"/>
        <v>0</v>
      </c>
      <c r="AL337" s="206"/>
      <c r="AM337" s="151" t="str">
        <f>IFERROR(VLOOKUP(AJ337,Mobilität!A:I,7,FALSE),"")</f>
        <v/>
      </c>
      <c r="AN337" s="151" t="str">
        <f t="shared" si="122"/>
        <v/>
      </c>
      <c r="AO337" s="154" t="str">
        <f>IFERROR(AN337*Intern!H$2,"")</f>
        <v/>
      </c>
      <c r="AP337" s="171"/>
      <c r="AQ337" s="151">
        <f t="shared" si="123"/>
        <v>0</v>
      </c>
      <c r="AR337" s="209"/>
      <c r="AS337" s="151" t="str">
        <f>IFERROR(VLOOKUP(AP337,Mobilität!A:I,7,FALSE),"")</f>
        <v/>
      </c>
      <c r="AT337" s="151" t="str">
        <f t="shared" si="138"/>
        <v/>
      </c>
      <c r="AU337" s="154" t="str">
        <f>IFERROR(AT337*Intern!H$2,"")</f>
        <v/>
      </c>
      <c r="AV337" s="171"/>
      <c r="AW337" s="151">
        <f t="shared" si="124"/>
        <v>0</v>
      </c>
      <c r="AX337" s="206"/>
      <c r="AY337" s="151" t="str">
        <f>IFERROR(VLOOKUP(AV337,Mobilität!A:O,7,FALSE),"")</f>
        <v/>
      </c>
      <c r="AZ337" s="151" t="str">
        <f t="shared" si="125"/>
        <v/>
      </c>
      <c r="BA337" s="220" t="str">
        <f>IFERROR(AZ337*Intern!H$2,"")</f>
        <v/>
      </c>
      <c r="BB337" s="338"/>
      <c r="BC337" s="339"/>
      <c r="BD337" s="340"/>
      <c r="BE337" s="222">
        <f t="shared" si="126"/>
        <v>0</v>
      </c>
      <c r="BF337" s="223">
        <f>IFERROR(BE337*Intern!H$2,"")</f>
        <v>0</v>
      </c>
      <c r="BG337" s="210">
        <f t="shared" si="127"/>
        <v>0</v>
      </c>
      <c r="BH337" s="226">
        <f t="shared" si="128"/>
        <v>0</v>
      </c>
      <c r="BI337" s="363"/>
      <c r="BJ337" s="210" t="e">
        <f t="shared" si="129"/>
        <v>#DIV/0!</v>
      </c>
      <c r="BK337" s="227" t="e">
        <f t="shared" si="130"/>
        <v>#DIV/0!</v>
      </c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</row>
    <row r="338" spans="1:128" s="153" customFormat="1">
      <c r="A338" s="164"/>
      <c r="B338" s="165"/>
      <c r="C338" s="165"/>
      <c r="D338" s="149" t="str">
        <f t="shared" si="131"/>
        <v/>
      </c>
      <c r="E338" s="166"/>
      <c r="F338" s="167"/>
      <c r="G338" s="334" t="str">
        <f t="shared" si="132"/>
        <v/>
      </c>
      <c r="H338" s="150" t="str">
        <f>IFERROR(VLOOKUP(F338,'Mahlzeit-Übernachtung'!C:AA,5,FALSE),"")</f>
        <v/>
      </c>
      <c r="I338" s="150" t="str">
        <f t="shared" si="133"/>
        <v/>
      </c>
      <c r="J338" s="221" t="str">
        <f>IFERROR(I338*Intern!H$2,"")</f>
        <v/>
      </c>
      <c r="K338" s="167"/>
      <c r="L338" s="331" t="str">
        <f t="shared" si="134"/>
        <v/>
      </c>
      <c r="M338" s="150" t="str">
        <f>IFERROR(VLOOKUP(K338,'Mahlzeit-Übernachtung'!C:AA,5,FALSE),"")</f>
        <v/>
      </c>
      <c r="N338" s="151" t="str">
        <f t="shared" si="135"/>
        <v/>
      </c>
      <c r="O338" s="221" t="str">
        <f>IFERROR(N338*Intern!H$2,"")</f>
        <v/>
      </c>
      <c r="P338" s="168"/>
      <c r="Q338" s="169"/>
      <c r="R338" s="169"/>
      <c r="S338" s="169"/>
      <c r="T338" s="151" t="str">
        <f t="shared" si="139"/>
        <v>---</v>
      </c>
      <c r="U338" s="331" t="e">
        <f>VLOOKUP(TEXT(T338,"@"),'Mahlzeit-Übernachtung'!A$30:G$111,7,FALSE)</f>
        <v>#N/A</v>
      </c>
      <c r="V338" s="151" t="str">
        <f t="shared" si="136"/>
        <v/>
      </c>
      <c r="W338" s="220" t="str">
        <f>IFERROR(V338*Intern!H$2,"")</f>
        <v/>
      </c>
      <c r="X338" s="167"/>
      <c r="Y338" s="170"/>
      <c r="Z338" s="164"/>
      <c r="AA338" s="151" t="str">
        <f>IFERROR(VLOOKUP(X338,Mobilität!A:I,7,FALSE),"")</f>
        <v/>
      </c>
      <c r="AB338" s="151" t="str">
        <f t="shared" si="137"/>
        <v/>
      </c>
      <c r="AC338" s="220" t="str">
        <f>IFERROR(AB338*Intern!H$2,"")</f>
        <v/>
      </c>
      <c r="AD338" s="167"/>
      <c r="AE338" s="170"/>
      <c r="AF338" s="164"/>
      <c r="AG338" s="151" t="str">
        <f>IFERROR(VLOOKUP(AD338,Mobilität!A:I,7,FALSE),"")</f>
        <v/>
      </c>
      <c r="AH338" s="151" t="str">
        <f t="shared" si="120"/>
        <v/>
      </c>
      <c r="AI338" s="220" t="str">
        <f>IFERROR(AH338*Intern!H$2,"")</f>
        <v/>
      </c>
      <c r="AJ338" s="171"/>
      <c r="AK338" s="219">
        <f t="shared" si="121"/>
        <v>0</v>
      </c>
      <c r="AL338" s="206"/>
      <c r="AM338" s="151" t="str">
        <f>IFERROR(VLOOKUP(AJ338,Mobilität!A:I,7,FALSE),"")</f>
        <v/>
      </c>
      <c r="AN338" s="151" t="str">
        <f t="shared" si="122"/>
        <v/>
      </c>
      <c r="AO338" s="154" t="str">
        <f>IFERROR(AN338*Intern!H$2,"")</f>
        <v/>
      </c>
      <c r="AP338" s="171"/>
      <c r="AQ338" s="151">
        <f t="shared" si="123"/>
        <v>0</v>
      </c>
      <c r="AR338" s="209"/>
      <c r="AS338" s="151" t="str">
        <f>IFERROR(VLOOKUP(AP338,Mobilität!A:I,7,FALSE),"")</f>
        <v/>
      </c>
      <c r="AT338" s="151" t="str">
        <f t="shared" si="138"/>
        <v/>
      </c>
      <c r="AU338" s="154" t="str">
        <f>IFERROR(AT338*Intern!H$2,"")</f>
        <v/>
      </c>
      <c r="AV338" s="171"/>
      <c r="AW338" s="151">
        <f t="shared" si="124"/>
        <v>0</v>
      </c>
      <c r="AX338" s="206"/>
      <c r="AY338" s="151" t="str">
        <f>IFERROR(VLOOKUP(AV338,Mobilität!A:O,7,FALSE),"")</f>
        <v/>
      </c>
      <c r="AZ338" s="151" t="str">
        <f t="shared" si="125"/>
        <v/>
      </c>
      <c r="BA338" s="220" t="str">
        <f>IFERROR(AZ338*Intern!H$2,"")</f>
        <v/>
      </c>
      <c r="BB338" s="338"/>
      <c r="BC338" s="339"/>
      <c r="BD338" s="340"/>
      <c r="BE338" s="222">
        <f t="shared" si="126"/>
        <v>0</v>
      </c>
      <c r="BF338" s="223">
        <f>IFERROR(BE338*Intern!H$2,"")</f>
        <v>0</v>
      </c>
      <c r="BG338" s="210">
        <f t="shared" si="127"/>
        <v>0</v>
      </c>
      <c r="BH338" s="226">
        <f t="shared" si="128"/>
        <v>0</v>
      </c>
      <c r="BI338" s="363"/>
      <c r="BJ338" s="210" t="e">
        <f t="shared" si="129"/>
        <v>#DIV/0!</v>
      </c>
      <c r="BK338" s="227" t="e">
        <f t="shared" si="130"/>
        <v>#DIV/0!</v>
      </c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</row>
    <row r="339" spans="1:128" s="153" customFormat="1">
      <c r="A339" s="164"/>
      <c r="B339" s="165"/>
      <c r="C339" s="165"/>
      <c r="D339" s="149" t="str">
        <f t="shared" si="131"/>
        <v/>
      </c>
      <c r="E339" s="166"/>
      <c r="F339" s="167"/>
      <c r="G339" s="334" t="str">
        <f t="shared" si="132"/>
        <v/>
      </c>
      <c r="H339" s="150" t="str">
        <f>IFERROR(VLOOKUP(F339,'Mahlzeit-Übernachtung'!C:AA,5,FALSE),"")</f>
        <v/>
      </c>
      <c r="I339" s="150" t="str">
        <f t="shared" si="133"/>
        <v/>
      </c>
      <c r="J339" s="221" t="str">
        <f>IFERROR(I339*Intern!H$2,"")</f>
        <v/>
      </c>
      <c r="K339" s="167"/>
      <c r="L339" s="331" t="str">
        <f t="shared" si="134"/>
        <v/>
      </c>
      <c r="M339" s="150" t="str">
        <f>IFERROR(VLOOKUP(K339,'Mahlzeit-Übernachtung'!C:AA,5,FALSE),"")</f>
        <v/>
      </c>
      <c r="N339" s="151" t="str">
        <f t="shared" si="135"/>
        <v/>
      </c>
      <c r="O339" s="221" t="str">
        <f>IFERROR(N339*Intern!H$2,"")</f>
        <v/>
      </c>
      <c r="P339" s="168"/>
      <c r="Q339" s="169"/>
      <c r="R339" s="169"/>
      <c r="S339" s="169"/>
      <c r="T339" s="151" t="str">
        <f t="shared" si="139"/>
        <v>---</v>
      </c>
      <c r="U339" s="331" t="e">
        <f>VLOOKUP(TEXT(T339,"@"),'Mahlzeit-Übernachtung'!A$30:G$111,7,FALSE)</f>
        <v>#N/A</v>
      </c>
      <c r="V339" s="151" t="str">
        <f t="shared" si="136"/>
        <v/>
      </c>
      <c r="W339" s="220" t="str">
        <f>IFERROR(V339*Intern!H$2,"")</f>
        <v/>
      </c>
      <c r="X339" s="167"/>
      <c r="Y339" s="170"/>
      <c r="Z339" s="164"/>
      <c r="AA339" s="151" t="str">
        <f>IFERROR(VLOOKUP(X339,Mobilität!A:I,7,FALSE),"")</f>
        <v/>
      </c>
      <c r="AB339" s="151" t="str">
        <f t="shared" si="137"/>
        <v/>
      </c>
      <c r="AC339" s="220" t="str">
        <f>IFERROR(AB339*Intern!H$2,"")</f>
        <v/>
      </c>
      <c r="AD339" s="167"/>
      <c r="AE339" s="170"/>
      <c r="AF339" s="164"/>
      <c r="AG339" s="151" t="str">
        <f>IFERROR(VLOOKUP(AD339,Mobilität!A:I,7,FALSE),"")</f>
        <v/>
      </c>
      <c r="AH339" s="151" t="str">
        <f t="shared" si="120"/>
        <v/>
      </c>
      <c r="AI339" s="220" t="str">
        <f>IFERROR(AH339*Intern!H$2,"")</f>
        <v/>
      </c>
      <c r="AJ339" s="171"/>
      <c r="AK339" s="219">
        <f t="shared" si="121"/>
        <v>0</v>
      </c>
      <c r="AL339" s="206"/>
      <c r="AM339" s="151" t="str">
        <f>IFERROR(VLOOKUP(AJ339,Mobilität!A:I,7,FALSE),"")</f>
        <v/>
      </c>
      <c r="AN339" s="151" t="str">
        <f t="shared" si="122"/>
        <v/>
      </c>
      <c r="AO339" s="154" t="str">
        <f>IFERROR(AN339*Intern!H$2,"")</f>
        <v/>
      </c>
      <c r="AP339" s="171"/>
      <c r="AQ339" s="151">
        <f t="shared" si="123"/>
        <v>0</v>
      </c>
      <c r="AR339" s="209"/>
      <c r="AS339" s="151" t="str">
        <f>IFERROR(VLOOKUP(AP339,Mobilität!A:I,7,FALSE),"")</f>
        <v/>
      </c>
      <c r="AT339" s="151" t="str">
        <f t="shared" si="138"/>
        <v/>
      </c>
      <c r="AU339" s="154" t="str">
        <f>IFERROR(AT339*Intern!H$2,"")</f>
        <v/>
      </c>
      <c r="AV339" s="171"/>
      <c r="AW339" s="151">
        <f t="shared" si="124"/>
        <v>0</v>
      </c>
      <c r="AX339" s="206"/>
      <c r="AY339" s="151" t="str">
        <f>IFERROR(VLOOKUP(AV339,Mobilität!A:O,7,FALSE),"")</f>
        <v/>
      </c>
      <c r="AZ339" s="151" t="str">
        <f t="shared" si="125"/>
        <v/>
      </c>
      <c r="BA339" s="220" t="str">
        <f>IFERROR(AZ339*Intern!H$2,"")</f>
        <v/>
      </c>
      <c r="BB339" s="338"/>
      <c r="BC339" s="339"/>
      <c r="BD339" s="340"/>
      <c r="BE339" s="222">
        <f t="shared" si="126"/>
        <v>0</v>
      </c>
      <c r="BF339" s="223">
        <f>IFERROR(BE339*Intern!H$2,"")</f>
        <v>0</v>
      </c>
      <c r="BG339" s="210">
        <f t="shared" si="127"/>
        <v>0</v>
      </c>
      <c r="BH339" s="226">
        <f t="shared" si="128"/>
        <v>0</v>
      </c>
      <c r="BI339" s="363"/>
      <c r="BJ339" s="210" t="e">
        <f t="shared" si="129"/>
        <v>#DIV/0!</v>
      </c>
      <c r="BK339" s="227" t="e">
        <f t="shared" si="130"/>
        <v>#DIV/0!</v>
      </c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</row>
    <row r="340" spans="1:128" s="153" customFormat="1">
      <c r="A340" s="164"/>
      <c r="B340" s="165"/>
      <c r="C340" s="165"/>
      <c r="D340" s="149" t="str">
        <f t="shared" si="131"/>
        <v/>
      </c>
      <c r="E340" s="166"/>
      <c r="F340" s="167"/>
      <c r="G340" s="334" t="str">
        <f t="shared" si="132"/>
        <v/>
      </c>
      <c r="H340" s="150" t="str">
        <f>IFERROR(VLOOKUP(F340,'Mahlzeit-Übernachtung'!C:AA,5,FALSE),"")</f>
        <v/>
      </c>
      <c r="I340" s="150" t="str">
        <f t="shared" si="133"/>
        <v/>
      </c>
      <c r="J340" s="221" t="str">
        <f>IFERROR(I340*Intern!H$2,"")</f>
        <v/>
      </c>
      <c r="K340" s="167"/>
      <c r="L340" s="331" t="str">
        <f t="shared" si="134"/>
        <v/>
      </c>
      <c r="M340" s="150" t="str">
        <f>IFERROR(VLOOKUP(K340,'Mahlzeit-Übernachtung'!C:AA,5,FALSE),"")</f>
        <v/>
      </c>
      <c r="N340" s="151" t="str">
        <f t="shared" si="135"/>
        <v/>
      </c>
      <c r="O340" s="221" t="str">
        <f>IFERROR(N340*Intern!H$2,"")</f>
        <v/>
      </c>
      <c r="P340" s="168"/>
      <c r="Q340" s="169"/>
      <c r="R340" s="169"/>
      <c r="S340" s="169"/>
      <c r="T340" s="151" t="str">
        <f t="shared" si="139"/>
        <v>---</v>
      </c>
      <c r="U340" s="331" t="e">
        <f>VLOOKUP(TEXT(T340,"@"),'Mahlzeit-Übernachtung'!A$30:G$111,7,FALSE)</f>
        <v>#N/A</v>
      </c>
      <c r="V340" s="151" t="str">
        <f t="shared" si="136"/>
        <v/>
      </c>
      <c r="W340" s="220" t="str">
        <f>IFERROR(V340*Intern!H$2,"")</f>
        <v/>
      </c>
      <c r="X340" s="167"/>
      <c r="Y340" s="170"/>
      <c r="Z340" s="164"/>
      <c r="AA340" s="151" t="str">
        <f>IFERROR(VLOOKUP(X340,Mobilität!A:I,7,FALSE),"")</f>
        <v/>
      </c>
      <c r="AB340" s="151" t="str">
        <f t="shared" si="137"/>
        <v/>
      </c>
      <c r="AC340" s="220" t="str">
        <f>IFERROR(AB340*Intern!H$2,"")</f>
        <v/>
      </c>
      <c r="AD340" s="167"/>
      <c r="AE340" s="170"/>
      <c r="AF340" s="164"/>
      <c r="AG340" s="151" t="str">
        <f>IFERROR(VLOOKUP(AD340,Mobilität!A:I,7,FALSE),"")</f>
        <v/>
      </c>
      <c r="AH340" s="151" t="str">
        <f t="shared" si="120"/>
        <v/>
      </c>
      <c r="AI340" s="220" t="str">
        <f>IFERROR(AH340*Intern!H$2,"")</f>
        <v/>
      </c>
      <c r="AJ340" s="171"/>
      <c r="AK340" s="219">
        <f t="shared" si="121"/>
        <v>0</v>
      </c>
      <c r="AL340" s="206"/>
      <c r="AM340" s="151" t="str">
        <f>IFERROR(VLOOKUP(AJ340,Mobilität!A:I,7,FALSE),"")</f>
        <v/>
      </c>
      <c r="AN340" s="151" t="str">
        <f t="shared" si="122"/>
        <v/>
      </c>
      <c r="AO340" s="154" t="str">
        <f>IFERROR(AN340*Intern!H$2,"")</f>
        <v/>
      </c>
      <c r="AP340" s="171"/>
      <c r="AQ340" s="151">
        <f t="shared" si="123"/>
        <v>0</v>
      </c>
      <c r="AR340" s="209"/>
      <c r="AS340" s="151" t="str">
        <f>IFERROR(VLOOKUP(AP340,Mobilität!A:I,7,FALSE),"")</f>
        <v/>
      </c>
      <c r="AT340" s="151" t="str">
        <f t="shared" si="138"/>
        <v/>
      </c>
      <c r="AU340" s="154" t="str">
        <f>IFERROR(AT340*Intern!H$2,"")</f>
        <v/>
      </c>
      <c r="AV340" s="171"/>
      <c r="AW340" s="151">
        <f t="shared" si="124"/>
        <v>0</v>
      </c>
      <c r="AX340" s="206"/>
      <c r="AY340" s="151" t="str">
        <f>IFERROR(VLOOKUP(AV340,Mobilität!A:O,7,FALSE),"")</f>
        <v/>
      </c>
      <c r="AZ340" s="151" t="str">
        <f t="shared" si="125"/>
        <v/>
      </c>
      <c r="BA340" s="220" t="str">
        <f>IFERROR(AZ340*Intern!H$2,"")</f>
        <v/>
      </c>
      <c r="BB340" s="338"/>
      <c r="BC340" s="339"/>
      <c r="BD340" s="340"/>
      <c r="BE340" s="222">
        <f t="shared" si="126"/>
        <v>0</v>
      </c>
      <c r="BF340" s="223">
        <f>IFERROR(BE340*Intern!H$2,"")</f>
        <v>0</v>
      </c>
      <c r="BG340" s="210">
        <f t="shared" si="127"/>
        <v>0</v>
      </c>
      <c r="BH340" s="226">
        <f t="shared" si="128"/>
        <v>0</v>
      </c>
      <c r="BI340" s="363"/>
      <c r="BJ340" s="210" t="e">
        <f t="shared" si="129"/>
        <v>#DIV/0!</v>
      </c>
      <c r="BK340" s="227" t="e">
        <f t="shared" si="130"/>
        <v>#DIV/0!</v>
      </c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</row>
    <row r="341" spans="1:128" s="153" customFormat="1">
      <c r="A341" s="164"/>
      <c r="B341" s="165"/>
      <c r="C341" s="165"/>
      <c r="D341" s="149" t="str">
        <f t="shared" si="131"/>
        <v/>
      </c>
      <c r="E341" s="166"/>
      <c r="F341" s="167"/>
      <c r="G341" s="334" t="str">
        <f t="shared" si="132"/>
        <v/>
      </c>
      <c r="H341" s="150" t="str">
        <f>IFERROR(VLOOKUP(F341,'Mahlzeit-Übernachtung'!C:AA,5,FALSE),"")</f>
        <v/>
      </c>
      <c r="I341" s="150" t="str">
        <f t="shared" si="133"/>
        <v/>
      </c>
      <c r="J341" s="221" t="str">
        <f>IFERROR(I341*Intern!H$2,"")</f>
        <v/>
      </c>
      <c r="K341" s="167"/>
      <c r="L341" s="331" t="str">
        <f t="shared" si="134"/>
        <v/>
      </c>
      <c r="M341" s="150" t="str">
        <f>IFERROR(VLOOKUP(K341,'Mahlzeit-Übernachtung'!C:AA,5,FALSE),"")</f>
        <v/>
      </c>
      <c r="N341" s="151" t="str">
        <f t="shared" si="135"/>
        <v/>
      </c>
      <c r="O341" s="221" t="str">
        <f>IFERROR(N341*Intern!H$2,"")</f>
        <v/>
      </c>
      <c r="P341" s="168"/>
      <c r="Q341" s="169"/>
      <c r="R341" s="169"/>
      <c r="S341" s="169"/>
      <c r="T341" s="151" t="str">
        <f t="shared" si="139"/>
        <v>---</v>
      </c>
      <c r="U341" s="331" t="e">
        <f>VLOOKUP(TEXT(T341,"@"),'Mahlzeit-Übernachtung'!A$30:G$111,7,FALSE)</f>
        <v>#N/A</v>
      </c>
      <c r="V341" s="151" t="str">
        <f t="shared" si="136"/>
        <v/>
      </c>
      <c r="W341" s="220" t="str">
        <f>IFERROR(V341*Intern!H$2,"")</f>
        <v/>
      </c>
      <c r="X341" s="167"/>
      <c r="Y341" s="170"/>
      <c r="Z341" s="164"/>
      <c r="AA341" s="151" t="str">
        <f>IFERROR(VLOOKUP(X341,Mobilität!A:I,7,FALSE),"")</f>
        <v/>
      </c>
      <c r="AB341" s="151" t="str">
        <f t="shared" si="137"/>
        <v/>
      </c>
      <c r="AC341" s="220" t="str">
        <f>IFERROR(AB341*Intern!H$2,"")</f>
        <v/>
      </c>
      <c r="AD341" s="167"/>
      <c r="AE341" s="170"/>
      <c r="AF341" s="164"/>
      <c r="AG341" s="151" t="str">
        <f>IFERROR(VLOOKUP(AD341,Mobilität!A:I,7,FALSE),"")</f>
        <v/>
      </c>
      <c r="AH341" s="151" t="str">
        <f t="shared" si="120"/>
        <v/>
      </c>
      <c r="AI341" s="220" t="str">
        <f>IFERROR(AH341*Intern!H$2,"")</f>
        <v/>
      </c>
      <c r="AJ341" s="171"/>
      <c r="AK341" s="219">
        <f t="shared" si="121"/>
        <v>0</v>
      </c>
      <c r="AL341" s="206"/>
      <c r="AM341" s="151" t="str">
        <f>IFERROR(VLOOKUP(AJ341,Mobilität!A:I,7,FALSE),"")</f>
        <v/>
      </c>
      <c r="AN341" s="151" t="str">
        <f t="shared" si="122"/>
        <v/>
      </c>
      <c r="AO341" s="154" t="str">
        <f>IFERROR(AN341*Intern!H$2,"")</f>
        <v/>
      </c>
      <c r="AP341" s="171"/>
      <c r="AQ341" s="151">
        <f t="shared" si="123"/>
        <v>0</v>
      </c>
      <c r="AR341" s="209"/>
      <c r="AS341" s="151" t="str">
        <f>IFERROR(VLOOKUP(AP341,Mobilität!A:I,7,FALSE),"")</f>
        <v/>
      </c>
      <c r="AT341" s="151" t="str">
        <f t="shared" si="138"/>
        <v/>
      </c>
      <c r="AU341" s="154" t="str">
        <f>IFERROR(AT341*Intern!H$2,"")</f>
        <v/>
      </c>
      <c r="AV341" s="171"/>
      <c r="AW341" s="151">
        <f t="shared" si="124"/>
        <v>0</v>
      </c>
      <c r="AX341" s="206"/>
      <c r="AY341" s="151" t="str">
        <f>IFERROR(VLOOKUP(AV341,Mobilität!A:O,7,FALSE),"")</f>
        <v/>
      </c>
      <c r="AZ341" s="151" t="str">
        <f t="shared" si="125"/>
        <v/>
      </c>
      <c r="BA341" s="220" t="str">
        <f>IFERROR(AZ341*Intern!H$2,"")</f>
        <v/>
      </c>
      <c r="BB341" s="338"/>
      <c r="BC341" s="339"/>
      <c r="BD341" s="340"/>
      <c r="BE341" s="222">
        <f t="shared" si="126"/>
        <v>0</v>
      </c>
      <c r="BF341" s="223">
        <f>IFERROR(BE341*Intern!H$2,"")</f>
        <v>0</v>
      </c>
      <c r="BG341" s="210">
        <f t="shared" si="127"/>
        <v>0</v>
      </c>
      <c r="BH341" s="226">
        <f t="shared" si="128"/>
        <v>0</v>
      </c>
      <c r="BI341" s="363"/>
      <c r="BJ341" s="210" t="e">
        <f t="shared" si="129"/>
        <v>#DIV/0!</v>
      </c>
      <c r="BK341" s="227" t="e">
        <f t="shared" si="130"/>
        <v>#DIV/0!</v>
      </c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</row>
    <row r="342" spans="1:128" s="153" customFormat="1">
      <c r="A342" s="164"/>
      <c r="B342" s="165"/>
      <c r="C342" s="165"/>
      <c r="D342" s="149" t="str">
        <f t="shared" si="131"/>
        <v/>
      </c>
      <c r="E342" s="166"/>
      <c r="F342" s="167"/>
      <c r="G342" s="334" t="str">
        <f t="shared" si="132"/>
        <v/>
      </c>
      <c r="H342" s="150" t="str">
        <f>IFERROR(VLOOKUP(F342,'Mahlzeit-Übernachtung'!C:AA,5,FALSE),"")</f>
        <v/>
      </c>
      <c r="I342" s="150" t="str">
        <f t="shared" si="133"/>
        <v/>
      </c>
      <c r="J342" s="221" t="str">
        <f>IFERROR(I342*Intern!H$2,"")</f>
        <v/>
      </c>
      <c r="K342" s="167"/>
      <c r="L342" s="331" t="str">
        <f t="shared" si="134"/>
        <v/>
      </c>
      <c r="M342" s="150" t="str">
        <f>IFERROR(VLOOKUP(K342,'Mahlzeit-Übernachtung'!C:AA,5,FALSE),"")</f>
        <v/>
      </c>
      <c r="N342" s="151" t="str">
        <f t="shared" si="135"/>
        <v/>
      </c>
      <c r="O342" s="221" t="str">
        <f>IFERROR(N342*Intern!H$2,"")</f>
        <v/>
      </c>
      <c r="P342" s="168"/>
      <c r="Q342" s="169"/>
      <c r="R342" s="169"/>
      <c r="S342" s="169"/>
      <c r="T342" s="151" t="str">
        <f t="shared" si="139"/>
        <v>---</v>
      </c>
      <c r="U342" s="331" t="e">
        <f>VLOOKUP(TEXT(T342,"@"),'Mahlzeit-Übernachtung'!A$30:G$111,7,FALSE)</f>
        <v>#N/A</v>
      </c>
      <c r="V342" s="151" t="str">
        <f t="shared" si="136"/>
        <v/>
      </c>
      <c r="W342" s="220" t="str">
        <f>IFERROR(V342*Intern!H$2,"")</f>
        <v/>
      </c>
      <c r="X342" s="167"/>
      <c r="Y342" s="170"/>
      <c r="Z342" s="164"/>
      <c r="AA342" s="151" t="str">
        <f>IFERROR(VLOOKUP(X342,Mobilität!A:I,7,FALSE),"")</f>
        <v/>
      </c>
      <c r="AB342" s="151" t="str">
        <f t="shared" si="137"/>
        <v/>
      </c>
      <c r="AC342" s="220" t="str">
        <f>IFERROR(AB342*Intern!H$2,"")</f>
        <v/>
      </c>
      <c r="AD342" s="167"/>
      <c r="AE342" s="170"/>
      <c r="AF342" s="164"/>
      <c r="AG342" s="151" t="str">
        <f>IFERROR(VLOOKUP(AD342,Mobilität!A:I,7,FALSE),"")</f>
        <v/>
      </c>
      <c r="AH342" s="151" t="str">
        <f t="shared" si="120"/>
        <v/>
      </c>
      <c r="AI342" s="220" t="str">
        <f>IFERROR(AH342*Intern!H$2,"")</f>
        <v/>
      </c>
      <c r="AJ342" s="171"/>
      <c r="AK342" s="219">
        <f t="shared" si="121"/>
        <v>0</v>
      </c>
      <c r="AL342" s="206"/>
      <c r="AM342" s="151" t="str">
        <f>IFERROR(VLOOKUP(AJ342,Mobilität!A:I,7,FALSE),"")</f>
        <v/>
      </c>
      <c r="AN342" s="151" t="str">
        <f t="shared" si="122"/>
        <v/>
      </c>
      <c r="AO342" s="154" t="str">
        <f>IFERROR(AN342*Intern!H$2,"")</f>
        <v/>
      </c>
      <c r="AP342" s="171"/>
      <c r="AQ342" s="151">
        <f t="shared" si="123"/>
        <v>0</v>
      </c>
      <c r="AR342" s="209"/>
      <c r="AS342" s="151" t="str">
        <f>IFERROR(VLOOKUP(AP342,Mobilität!A:I,7,FALSE),"")</f>
        <v/>
      </c>
      <c r="AT342" s="151" t="str">
        <f t="shared" si="138"/>
        <v/>
      </c>
      <c r="AU342" s="154" t="str">
        <f>IFERROR(AT342*Intern!H$2,"")</f>
        <v/>
      </c>
      <c r="AV342" s="171"/>
      <c r="AW342" s="151">
        <f t="shared" si="124"/>
        <v>0</v>
      </c>
      <c r="AX342" s="206"/>
      <c r="AY342" s="151" t="str">
        <f>IFERROR(VLOOKUP(AV342,Mobilität!A:O,7,FALSE),"")</f>
        <v/>
      </c>
      <c r="AZ342" s="151" t="str">
        <f t="shared" si="125"/>
        <v/>
      </c>
      <c r="BA342" s="220" t="str">
        <f>IFERROR(AZ342*Intern!H$2,"")</f>
        <v/>
      </c>
      <c r="BB342" s="338"/>
      <c r="BC342" s="339"/>
      <c r="BD342" s="340"/>
      <c r="BE342" s="222">
        <f t="shared" si="126"/>
        <v>0</v>
      </c>
      <c r="BF342" s="223">
        <f>IFERROR(BE342*Intern!H$2,"")</f>
        <v>0</v>
      </c>
      <c r="BG342" s="210">
        <f t="shared" si="127"/>
        <v>0</v>
      </c>
      <c r="BH342" s="226">
        <f t="shared" si="128"/>
        <v>0</v>
      </c>
      <c r="BI342" s="363"/>
      <c r="BJ342" s="210" t="e">
        <f t="shared" si="129"/>
        <v>#DIV/0!</v>
      </c>
      <c r="BK342" s="227" t="e">
        <f t="shared" si="130"/>
        <v>#DIV/0!</v>
      </c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</row>
    <row r="343" spans="1:128" s="153" customFormat="1">
      <c r="A343" s="164"/>
      <c r="B343" s="165"/>
      <c r="C343" s="165"/>
      <c r="D343" s="149" t="str">
        <f t="shared" si="131"/>
        <v/>
      </c>
      <c r="E343" s="166"/>
      <c r="F343" s="167"/>
      <c r="G343" s="334" t="str">
        <f t="shared" si="132"/>
        <v/>
      </c>
      <c r="H343" s="150" t="str">
        <f>IFERROR(VLOOKUP(F343,'Mahlzeit-Übernachtung'!C:AA,5,FALSE),"")</f>
        <v/>
      </c>
      <c r="I343" s="150" t="str">
        <f t="shared" si="133"/>
        <v/>
      </c>
      <c r="J343" s="221" t="str">
        <f>IFERROR(I343*Intern!H$2,"")</f>
        <v/>
      </c>
      <c r="K343" s="167"/>
      <c r="L343" s="331" t="str">
        <f t="shared" si="134"/>
        <v/>
      </c>
      <c r="M343" s="150" t="str">
        <f>IFERROR(VLOOKUP(K343,'Mahlzeit-Übernachtung'!C:AA,5,FALSE),"")</f>
        <v/>
      </c>
      <c r="N343" s="151" t="str">
        <f t="shared" si="135"/>
        <v/>
      </c>
      <c r="O343" s="221" t="str">
        <f>IFERROR(N343*Intern!H$2,"")</f>
        <v/>
      </c>
      <c r="P343" s="168"/>
      <c r="Q343" s="169"/>
      <c r="R343" s="169"/>
      <c r="S343" s="169"/>
      <c r="T343" s="151" t="str">
        <f t="shared" si="139"/>
        <v>---</v>
      </c>
      <c r="U343" s="331" t="e">
        <f>VLOOKUP(TEXT(T343,"@"),'Mahlzeit-Übernachtung'!A$30:G$111,7,FALSE)</f>
        <v>#N/A</v>
      </c>
      <c r="V343" s="151" t="str">
        <f t="shared" si="136"/>
        <v/>
      </c>
      <c r="W343" s="220" t="str">
        <f>IFERROR(V343*Intern!H$2,"")</f>
        <v/>
      </c>
      <c r="X343" s="167"/>
      <c r="Y343" s="170"/>
      <c r="Z343" s="164"/>
      <c r="AA343" s="151" t="str">
        <f>IFERROR(VLOOKUP(X343,Mobilität!A:I,7,FALSE),"")</f>
        <v/>
      </c>
      <c r="AB343" s="151" t="str">
        <f t="shared" si="137"/>
        <v/>
      </c>
      <c r="AC343" s="220" t="str">
        <f>IFERROR(AB343*Intern!H$2,"")</f>
        <v/>
      </c>
      <c r="AD343" s="167"/>
      <c r="AE343" s="170"/>
      <c r="AF343" s="164"/>
      <c r="AG343" s="151" t="str">
        <f>IFERROR(VLOOKUP(AD343,Mobilität!A:I,7,FALSE),"")</f>
        <v/>
      </c>
      <c r="AH343" s="151" t="str">
        <f t="shared" si="120"/>
        <v/>
      </c>
      <c r="AI343" s="220" t="str">
        <f>IFERROR(AH343*Intern!H$2,"")</f>
        <v/>
      </c>
      <c r="AJ343" s="171"/>
      <c r="AK343" s="219">
        <f t="shared" si="121"/>
        <v>0</v>
      </c>
      <c r="AL343" s="206"/>
      <c r="AM343" s="151" t="str">
        <f>IFERROR(VLOOKUP(AJ343,Mobilität!A:I,7,FALSE),"")</f>
        <v/>
      </c>
      <c r="AN343" s="151" t="str">
        <f t="shared" si="122"/>
        <v/>
      </c>
      <c r="AO343" s="154" t="str">
        <f>IFERROR(AN343*Intern!H$2,"")</f>
        <v/>
      </c>
      <c r="AP343" s="171"/>
      <c r="AQ343" s="151">
        <f t="shared" si="123"/>
        <v>0</v>
      </c>
      <c r="AR343" s="209"/>
      <c r="AS343" s="151" t="str">
        <f>IFERROR(VLOOKUP(AP343,Mobilität!A:I,7,FALSE),"")</f>
        <v/>
      </c>
      <c r="AT343" s="151" t="str">
        <f t="shared" si="138"/>
        <v/>
      </c>
      <c r="AU343" s="154" t="str">
        <f>IFERROR(AT343*Intern!H$2,"")</f>
        <v/>
      </c>
      <c r="AV343" s="171"/>
      <c r="AW343" s="151">
        <f t="shared" si="124"/>
        <v>0</v>
      </c>
      <c r="AX343" s="206"/>
      <c r="AY343" s="151" t="str">
        <f>IFERROR(VLOOKUP(AV343,Mobilität!A:O,7,FALSE),"")</f>
        <v/>
      </c>
      <c r="AZ343" s="151" t="str">
        <f t="shared" si="125"/>
        <v/>
      </c>
      <c r="BA343" s="220" t="str">
        <f>IFERROR(AZ343*Intern!H$2,"")</f>
        <v/>
      </c>
      <c r="BB343" s="338"/>
      <c r="BC343" s="339"/>
      <c r="BD343" s="340"/>
      <c r="BE343" s="222">
        <f t="shared" si="126"/>
        <v>0</v>
      </c>
      <c r="BF343" s="223">
        <f>IFERROR(BE343*Intern!H$2,"")</f>
        <v>0</v>
      </c>
      <c r="BG343" s="210">
        <f t="shared" si="127"/>
        <v>0</v>
      </c>
      <c r="BH343" s="226">
        <f t="shared" si="128"/>
        <v>0</v>
      </c>
      <c r="BI343" s="363"/>
      <c r="BJ343" s="210" t="e">
        <f t="shared" si="129"/>
        <v>#DIV/0!</v>
      </c>
      <c r="BK343" s="227" t="e">
        <f t="shared" si="130"/>
        <v>#DIV/0!</v>
      </c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</row>
    <row r="344" spans="1:128" s="153" customFormat="1">
      <c r="A344" s="164"/>
      <c r="B344" s="165"/>
      <c r="C344" s="165"/>
      <c r="D344" s="149" t="str">
        <f t="shared" si="131"/>
        <v/>
      </c>
      <c r="E344" s="166"/>
      <c r="F344" s="167"/>
      <c r="G344" s="334" t="str">
        <f t="shared" si="132"/>
        <v/>
      </c>
      <c r="H344" s="150" t="str">
        <f>IFERROR(VLOOKUP(F344,'Mahlzeit-Übernachtung'!C:AA,5,FALSE),"")</f>
        <v/>
      </c>
      <c r="I344" s="150" t="str">
        <f t="shared" si="133"/>
        <v/>
      </c>
      <c r="J344" s="221" t="str">
        <f>IFERROR(I344*Intern!H$2,"")</f>
        <v/>
      </c>
      <c r="K344" s="167"/>
      <c r="L344" s="331" t="str">
        <f t="shared" si="134"/>
        <v/>
      </c>
      <c r="M344" s="150" t="str">
        <f>IFERROR(VLOOKUP(K344,'Mahlzeit-Übernachtung'!C:AA,5,FALSE),"")</f>
        <v/>
      </c>
      <c r="N344" s="151" t="str">
        <f t="shared" si="135"/>
        <v/>
      </c>
      <c r="O344" s="221" t="str">
        <f>IFERROR(N344*Intern!H$2,"")</f>
        <v/>
      </c>
      <c r="P344" s="168"/>
      <c r="Q344" s="169"/>
      <c r="R344" s="169"/>
      <c r="S344" s="169"/>
      <c r="T344" s="151" t="str">
        <f t="shared" si="139"/>
        <v>---</v>
      </c>
      <c r="U344" s="331" t="e">
        <f>VLOOKUP(TEXT(T344,"@"),'Mahlzeit-Übernachtung'!A$30:G$111,7,FALSE)</f>
        <v>#N/A</v>
      </c>
      <c r="V344" s="151" t="str">
        <f t="shared" si="136"/>
        <v/>
      </c>
      <c r="W344" s="220" t="str">
        <f>IFERROR(V344*Intern!H$2,"")</f>
        <v/>
      </c>
      <c r="X344" s="167"/>
      <c r="Y344" s="170"/>
      <c r="Z344" s="164"/>
      <c r="AA344" s="151" t="str">
        <f>IFERROR(VLOOKUP(X344,Mobilität!A:I,7,FALSE),"")</f>
        <v/>
      </c>
      <c r="AB344" s="151" t="str">
        <f t="shared" si="137"/>
        <v/>
      </c>
      <c r="AC344" s="220" t="str">
        <f>IFERROR(AB344*Intern!H$2,"")</f>
        <v/>
      </c>
      <c r="AD344" s="167"/>
      <c r="AE344" s="170"/>
      <c r="AF344" s="164"/>
      <c r="AG344" s="151" t="str">
        <f>IFERROR(VLOOKUP(AD344,Mobilität!A:I,7,FALSE),"")</f>
        <v/>
      </c>
      <c r="AH344" s="151" t="str">
        <f t="shared" si="120"/>
        <v/>
      </c>
      <c r="AI344" s="220" t="str">
        <f>IFERROR(AH344*Intern!H$2,"")</f>
        <v/>
      </c>
      <c r="AJ344" s="171"/>
      <c r="AK344" s="219">
        <f t="shared" si="121"/>
        <v>0</v>
      </c>
      <c r="AL344" s="206"/>
      <c r="AM344" s="151" t="str">
        <f>IFERROR(VLOOKUP(AJ344,Mobilität!A:I,7,FALSE),"")</f>
        <v/>
      </c>
      <c r="AN344" s="151" t="str">
        <f t="shared" si="122"/>
        <v/>
      </c>
      <c r="AO344" s="154" t="str">
        <f>IFERROR(AN344*Intern!H$2,"")</f>
        <v/>
      </c>
      <c r="AP344" s="171"/>
      <c r="AQ344" s="151">
        <f t="shared" si="123"/>
        <v>0</v>
      </c>
      <c r="AR344" s="209"/>
      <c r="AS344" s="151" t="str">
        <f>IFERROR(VLOOKUP(AP344,Mobilität!A:I,7,FALSE),"")</f>
        <v/>
      </c>
      <c r="AT344" s="151" t="str">
        <f t="shared" si="138"/>
        <v/>
      </c>
      <c r="AU344" s="154" t="str">
        <f>IFERROR(AT344*Intern!H$2,"")</f>
        <v/>
      </c>
      <c r="AV344" s="171"/>
      <c r="AW344" s="151">
        <f t="shared" si="124"/>
        <v>0</v>
      </c>
      <c r="AX344" s="206"/>
      <c r="AY344" s="151" t="str">
        <f>IFERROR(VLOOKUP(AV344,Mobilität!A:O,7,FALSE),"")</f>
        <v/>
      </c>
      <c r="AZ344" s="151" t="str">
        <f t="shared" si="125"/>
        <v/>
      </c>
      <c r="BA344" s="220" t="str">
        <f>IFERROR(AZ344*Intern!H$2,"")</f>
        <v/>
      </c>
      <c r="BB344" s="338"/>
      <c r="BC344" s="339"/>
      <c r="BD344" s="340"/>
      <c r="BE344" s="222">
        <f t="shared" si="126"/>
        <v>0</v>
      </c>
      <c r="BF344" s="223">
        <f>IFERROR(BE344*Intern!H$2,"")</f>
        <v>0</v>
      </c>
      <c r="BG344" s="210">
        <f t="shared" si="127"/>
        <v>0</v>
      </c>
      <c r="BH344" s="226">
        <f t="shared" si="128"/>
        <v>0</v>
      </c>
      <c r="BI344" s="363"/>
      <c r="BJ344" s="210" t="e">
        <f t="shared" si="129"/>
        <v>#DIV/0!</v>
      </c>
      <c r="BK344" s="227" t="e">
        <f t="shared" si="130"/>
        <v>#DIV/0!</v>
      </c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</row>
    <row r="345" spans="1:128" s="153" customFormat="1">
      <c r="A345" s="164"/>
      <c r="B345" s="165"/>
      <c r="C345" s="165"/>
      <c r="D345" s="149" t="str">
        <f t="shared" si="131"/>
        <v/>
      </c>
      <c r="E345" s="166"/>
      <c r="F345" s="167"/>
      <c r="G345" s="334" t="str">
        <f t="shared" si="132"/>
        <v/>
      </c>
      <c r="H345" s="150" t="str">
        <f>IFERROR(VLOOKUP(F345,'Mahlzeit-Übernachtung'!C:AA,5,FALSE),"")</f>
        <v/>
      </c>
      <c r="I345" s="150" t="str">
        <f t="shared" si="133"/>
        <v/>
      </c>
      <c r="J345" s="221" t="str">
        <f>IFERROR(I345*Intern!H$2,"")</f>
        <v/>
      </c>
      <c r="K345" s="167"/>
      <c r="L345" s="331" t="str">
        <f t="shared" si="134"/>
        <v/>
      </c>
      <c r="M345" s="150" t="str">
        <f>IFERROR(VLOOKUP(K345,'Mahlzeit-Übernachtung'!C:AA,5,FALSE),"")</f>
        <v/>
      </c>
      <c r="N345" s="151" t="str">
        <f t="shared" si="135"/>
        <v/>
      </c>
      <c r="O345" s="221" t="str">
        <f>IFERROR(N345*Intern!H$2,"")</f>
        <v/>
      </c>
      <c r="P345" s="168"/>
      <c r="Q345" s="169"/>
      <c r="R345" s="169"/>
      <c r="S345" s="169"/>
      <c r="T345" s="151" t="str">
        <f t="shared" si="139"/>
        <v>---</v>
      </c>
      <c r="U345" s="331" t="e">
        <f>VLOOKUP(TEXT(T345,"@"),'Mahlzeit-Übernachtung'!A$30:G$111,7,FALSE)</f>
        <v>#N/A</v>
      </c>
      <c r="V345" s="151" t="str">
        <f t="shared" si="136"/>
        <v/>
      </c>
      <c r="W345" s="220" t="str">
        <f>IFERROR(V345*Intern!H$2,"")</f>
        <v/>
      </c>
      <c r="X345" s="167"/>
      <c r="Y345" s="170"/>
      <c r="Z345" s="164"/>
      <c r="AA345" s="151" t="str">
        <f>IFERROR(VLOOKUP(X345,Mobilität!A:I,7,FALSE),"")</f>
        <v/>
      </c>
      <c r="AB345" s="151" t="str">
        <f t="shared" si="137"/>
        <v/>
      </c>
      <c r="AC345" s="220" t="str">
        <f>IFERROR(AB345*Intern!H$2,"")</f>
        <v/>
      </c>
      <c r="AD345" s="167"/>
      <c r="AE345" s="170"/>
      <c r="AF345" s="164"/>
      <c r="AG345" s="151" t="str">
        <f>IFERROR(VLOOKUP(AD345,Mobilität!A:I,7,FALSE),"")</f>
        <v/>
      </c>
      <c r="AH345" s="151" t="str">
        <f t="shared" si="120"/>
        <v/>
      </c>
      <c r="AI345" s="220" t="str">
        <f>IFERROR(AH345*Intern!H$2,"")</f>
        <v/>
      </c>
      <c r="AJ345" s="171"/>
      <c r="AK345" s="219">
        <f t="shared" si="121"/>
        <v>0</v>
      </c>
      <c r="AL345" s="206"/>
      <c r="AM345" s="151" t="str">
        <f>IFERROR(VLOOKUP(AJ345,Mobilität!A:I,7,FALSE),"")</f>
        <v/>
      </c>
      <c r="AN345" s="151" t="str">
        <f t="shared" si="122"/>
        <v/>
      </c>
      <c r="AO345" s="154" t="str">
        <f>IFERROR(AN345*Intern!H$2,"")</f>
        <v/>
      </c>
      <c r="AP345" s="171"/>
      <c r="AQ345" s="151">
        <f t="shared" si="123"/>
        <v>0</v>
      </c>
      <c r="AR345" s="209"/>
      <c r="AS345" s="151" t="str">
        <f>IFERROR(VLOOKUP(AP345,Mobilität!A:I,7,FALSE),"")</f>
        <v/>
      </c>
      <c r="AT345" s="151" t="str">
        <f t="shared" si="138"/>
        <v/>
      </c>
      <c r="AU345" s="154" t="str">
        <f>IFERROR(AT345*Intern!H$2,"")</f>
        <v/>
      </c>
      <c r="AV345" s="171"/>
      <c r="AW345" s="151">
        <f t="shared" si="124"/>
        <v>0</v>
      </c>
      <c r="AX345" s="206"/>
      <c r="AY345" s="151" t="str">
        <f>IFERROR(VLOOKUP(AV345,Mobilität!A:O,7,FALSE),"")</f>
        <v/>
      </c>
      <c r="AZ345" s="151" t="str">
        <f t="shared" si="125"/>
        <v/>
      </c>
      <c r="BA345" s="220" t="str">
        <f>IFERROR(AZ345*Intern!H$2,"")</f>
        <v/>
      </c>
      <c r="BB345" s="338"/>
      <c r="BC345" s="339"/>
      <c r="BD345" s="340"/>
      <c r="BE345" s="222">
        <f t="shared" si="126"/>
        <v>0</v>
      </c>
      <c r="BF345" s="223">
        <f>IFERROR(BE345*Intern!H$2,"")</f>
        <v>0</v>
      </c>
      <c r="BG345" s="210">
        <f t="shared" si="127"/>
        <v>0</v>
      </c>
      <c r="BH345" s="226">
        <f t="shared" si="128"/>
        <v>0</v>
      </c>
      <c r="BI345" s="363"/>
      <c r="BJ345" s="210" t="e">
        <f t="shared" si="129"/>
        <v>#DIV/0!</v>
      </c>
      <c r="BK345" s="227" t="e">
        <f t="shared" si="130"/>
        <v>#DIV/0!</v>
      </c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</row>
    <row r="346" spans="1:128" s="153" customFormat="1">
      <c r="A346" s="164"/>
      <c r="B346" s="165"/>
      <c r="C346" s="165"/>
      <c r="D346" s="149" t="str">
        <f t="shared" si="131"/>
        <v/>
      </c>
      <c r="E346" s="166"/>
      <c r="F346" s="167"/>
      <c r="G346" s="334" t="str">
        <f t="shared" si="132"/>
        <v/>
      </c>
      <c r="H346" s="150" t="str">
        <f>IFERROR(VLOOKUP(F346,'Mahlzeit-Übernachtung'!C:AA,5,FALSE),"")</f>
        <v/>
      </c>
      <c r="I346" s="150" t="str">
        <f t="shared" si="133"/>
        <v/>
      </c>
      <c r="J346" s="221" t="str">
        <f>IFERROR(I346*Intern!H$2,"")</f>
        <v/>
      </c>
      <c r="K346" s="167"/>
      <c r="L346" s="331" t="str">
        <f t="shared" si="134"/>
        <v/>
      </c>
      <c r="M346" s="150" t="str">
        <f>IFERROR(VLOOKUP(K346,'Mahlzeit-Übernachtung'!C:AA,5,FALSE),"")</f>
        <v/>
      </c>
      <c r="N346" s="151" t="str">
        <f t="shared" si="135"/>
        <v/>
      </c>
      <c r="O346" s="221" t="str">
        <f>IFERROR(N346*Intern!H$2,"")</f>
        <v/>
      </c>
      <c r="P346" s="168"/>
      <c r="Q346" s="169"/>
      <c r="R346" s="169"/>
      <c r="S346" s="169"/>
      <c r="T346" s="151" t="str">
        <f t="shared" si="139"/>
        <v>---</v>
      </c>
      <c r="U346" s="331" t="e">
        <f>VLOOKUP(TEXT(T346,"@"),'Mahlzeit-Übernachtung'!A$30:G$111,7,FALSE)</f>
        <v>#N/A</v>
      </c>
      <c r="V346" s="151" t="str">
        <f t="shared" si="136"/>
        <v/>
      </c>
      <c r="W346" s="220" t="str">
        <f>IFERROR(V346*Intern!H$2,"")</f>
        <v/>
      </c>
      <c r="X346" s="167"/>
      <c r="Y346" s="170"/>
      <c r="Z346" s="164"/>
      <c r="AA346" s="151" t="str">
        <f>IFERROR(VLOOKUP(X346,Mobilität!A:I,7,FALSE),"")</f>
        <v/>
      </c>
      <c r="AB346" s="151" t="str">
        <f t="shared" si="137"/>
        <v/>
      </c>
      <c r="AC346" s="220" t="str">
        <f>IFERROR(AB346*Intern!H$2,"")</f>
        <v/>
      </c>
      <c r="AD346" s="167"/>
      <c r="AE346" s="170"/>
      <c r="AF346" s="164"/>
      <c r="AG346" s="151" t="str">
        <f>IFERROR(VLOOKUP(AD346,Mobilität!A:I,7,FALSE),"")</f>
        <v/>
      </c>
      <c r="AH346" s="151" t="str">
        <f t="shared" si="120"/>
        <v/>
      </c>
      <c r="AI346" s="220" t="str">
        <f>IFERROR(AH346*Intern!H$2,"")</f>
        <v/>
      </c>
      <c r="AJ346" s="171"/>
      <c r="AK346" s="219">
        <f t="shared" si="121"/>
        <v>0</v>
      </c>
      <c r="AL346" s="206"/>
      <c r="AM346" s="151" t="str">
        <f>IFERROR(VLOOKUP(AJ346,Mobilität!A:I,7,FALSE),"")</f>
        <v/>
      </c>
      <c r="AN346" s="151" t="str">
        <f t="shared" si="122"/>
        <v/>
      </c>
      <c r="AO346" s="154" t="str">
        <f>IFERROR(AN346*Intern!H$2,"")</f>
        <v/>
      </c>
      <c r="AP346" s="171"/>
      <c r="AQ346" s="151">
        <f t="shared" si="123"/>
        <v>0</v>
      </c>
      <c r="AR346" s="209"/>
      <c r="AS346" s="151" t="str">
        <f>IFERROR(VLOOKUP(AP346,Mobilität!A:I,7,FALSE),"")</f>
        <v/>
      </c>
      <c r="AT346" s="151" t="str">
        <f t="shared" si="138"/>
        <v/>
      </c>
      <c r="AU346" s="154" t="str">
        <f>IFERROR(AT346*Intern!H$2,"")</f>
        <v/>
      </c>
      <c r="AV346" s="171"/>
      <c r="AW346" s="151">
        <f t="shared" si="124"/>
        <v>0</v>
      </c>
      <c r="AX346" s="206"/>
      <c r="AY346" s="151" t="str">
        <f>IFERROR(VLOOKUP(AV346,Mobilität!A:O,7,FALSE),"")</f>
        <v/>
      </c>
      <c r="AZ346" s="151" t="str">
        <f t="shared" si="125"/>
        <v/>
      </c>
      <c r="BA346" s="220" t="str">
        <f>IFERROR(AZ346*Intern!H$2,"")</f>
        <v/>
      </c>
      <c r="BB346" s="338"/>
      <c r="BC346" s="339"/>
      <c r="BD346" s="340"/>
      <c r="BE346" s="222">
        <f t="shared" si="126"/>
        <v>0</v>
      </c>
      <c r="BF346" s="223">
        <f>IFERROR(BE346*Intern!H$2,"")</f>
        <v>0</v>
      </c>
      <c r="BG346" s="210">
        <f t="shared" si="127"/>
        <v>0</v>
      </c>
      <c r="BH346" s="226">
        <f t="shared" si="128"/>
        <v>0</v>
      </c>
      <c r="BI346" s="363"/>
      <c r="BJ346" s="210" t="e">
        <f t="shared" si="129"/>
        <v>#DIV/0!</v>
      </c>
      <c r="BK346" s="227" t="e">
        <f t="shared" si="130"/>
        <v>#DIV/0!</v>
      </c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</row>
    <row r="347" spans="1:128" s="153" customFormat="1">
      <c r="A347" s="164"/>
      <c r="B347" s="165"/>
      <c r="C347" s="165"/>
      <c r="D347" s="149" t="str">
        <f t="shared" si="131"/>
        <v/>
      </c>
      <c r="E347" s="166"/>
      <c r="F347" s="167"/>
      <c r="G347" s="334" t="str">
        <f t="shared" si="132"/>
        <v/>
      </c>
      <c r="H347" s="150" t="str">
        <f>IFERROR(VLOOKUP(F347,'Mahlzeit-Übernachtung'!C:AA,5,FALSE),"")</f>
        <v/>
      </c>
      <c r="I347" s="150" t="str">
        <f t="shared" si="133"/>
        <v/>
      </c>
      <c r="J347" s="221" t="str">
        <f>IFERROR(I347*Intern!H$2,"")</f>
        <v/>
      </c>
      <c r="K347" s="167"/>
      <c r="L347" s="331" t="str">
        <f t="shared" si="134"/>
        <v/>
      </c>
      <c r="M347" s="150" t="str">
        <f>IFERROR(VLOOKUP(K347,'Mahlzeit-Übernachtung'!C:AA,5,FALSE),"")</f>
        <v/>
      </c>
      <c r="N347" s="151" t="str">
        <f t="shared" si="135"/>
        <v/>
      </c>
      <c r="O347" s="221" t="str">
        <f>IFERROR(N347*Intern!H$2,"")</f>
        <v/>
      </c>
      <c r="P347" s="168"/>
      <c r="Q347" s="169"/>
      <c r="R347" s="169"/>
      <c r="S347" s="169"/>
      <c r="T347" s="151" t="str">
        <f t="shared" si="139"/>
        <v>---</v>
      </c>
      <c r="U347" s="331" t="e">
        <f>VLOOKUP(TEXT(T347,"@"),'Mahlzeit-Übernachtung'!A$30:G$111,7,FALSE)</f>
        <v>#N/A</v>
      </c>
      <c r="V347" s="151" t="str">
        <f t="shared" si="136"/>
        <v/>
      </c>
      <c r="W347" s="220" t="str">
        <f>IFERROR(V347*Intern!H$2,"")</f>
        <v/>
      </c>
      <c r="X347" s="167"/>
      <c r="Y347" s="170"/>
      <c r="Z347" s="164"/>
      <c r="AA347" s="151" t="str">
        <f>IFERROR(VLOOKUP(X347,Mobilität!A:I,7,FALSE),"")</f>
        <v/>
      </c>
      <c r="AB347" s="151" t="str">
        <f t="shared" si="137"/>
        <v/>
      </c>
      <c r="AC347" s="220" t="str">
        <f>IFERROR(AB347*Intern!H$2,"")</f>
        <v/>
      </c>
      <c r="AD347" s="167"/>
      <c r="AE347" s="170"/>
      <c r="AF347" s="164"/>
      <c r="AG347" s="151" t="str">
        <f>IFERROR(VLOOKUP(AD347,Mobilität!A:I,7,FALSE),"")</f>
        <v/>
      </c>
      <c r="AH347" s="151" t="str">
        <f t="shared" si="120"/>
        <v/>
      </c>
      <c r="AI347" s="220" t="str">
        <f>IFERROR(AH347*Intern!H$2,"")</f>
        <v/>
      </c>
      <c r="AJ347" s="171"/>
      <c r="AK347" s="219">
        <f t="shared" si="121"/>
        <v>0</v>
      </c>
      <c r="AL347" s="206"/>
      <c r="AM347" s="151" t="str">
        <f>IFERROR(VLOOKUP(AJ347,Mobilität!A:I,7,FALSE),"")</f>
        <v/>
      </c>
      <c r="AN347" s="151" t="str">
        <f t="shared" si="122"/>
        <v/>
      </c>
      <c r="AO347" s="154" t="str">
        <f>IFERROR(AN347*Intern!H$2,"")</f>
        <v/>
      </c>
      <c r="AP347" s="171"/>
      <c r="AQ347" s="151">
        <f t="shared" si="123"/>
        <v>0</v>
      </c>
      <c r="AR347" s="209"/>
      <c r="AS347" s="151" t="str">
        <f>IFERROR(VLOOKUP(AP347,Mobilität!A:I,7,FALSE),"")</f>
        <v/>
      </c>
      <c r="AT347" s="151" t="str">
        <f t="shared" si="138"/>
        <v/>
      </c>
      <c r="AU347" s="154" t="str">
        <f>IFERROR(AT347*Intern!H$2,"")</f>
        <v/>
      </c>
      <c r="AV347" s="171"/>
      <c r="AW347" s="151">
        <f t="shared" si="124"/>
        <v>0</v>
      </c>
      <c r="AX347" s="206"/>
      <c r="AY347" s="151" t="str">
        <f>IFERROR(VLOOKUP(AV347,Mobilität!A:O,7,FALSE),"")</f>
        <v/>
      </c>
      <c r="AZ347" s="151" t="str">
        <f t="shared" si="125"/>
        <v/>
      </c>
      <c r="BA347" s="220" t="str">
        <f>IFERROR(AZ347*Intern!H$2,"")</f>
        <v/>
      </c>
      <c r="BB347" s="338"/>
      <c r="BC347" s="339"/>
      <c r="BD347" s="340"/>
      <c r="BE347" s="222">
        <f t="shared" si="126"/>
        <v>0</v>
      </c>
      <c r="BF347" s="223">
        <f>IFERROR(BE347*Intern!H$2,"")</f>
        <v>0</v>
      </c>
      <c r="BG347" s="210">
        <f t="shared" si="127"/>
        <v>0</v>
      </c>
      <c r="BH347" s="226">
        <f t="shared" si="128"/>
        <v>0</v>
      </c>
      <c r="BI347" s="363"/>
      <c r="BJ347" s="210" t="e">
        <f t="shared" si="129"/>
        <v>#DIV/0!</v>
      </c>
      <c r="BK347" s="227" t="e">
        <f t="shared" si="130"/>
        <v>#DIV/0!</v>
      </c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</row>
    <row r="348" spans="1:128" s="153" customFormat="1">
      <c r="A348" s="164"/>
      <c r="B348" s="165"/>
      <c r="C348" s="165"/>
      <c r="D348" s="149" t="str">
        <f t="shared" si="131"/>
        <v/>
      </c>
      <c r="E348" s="166"/>
      <c r="F348" s="167"/>
      <c r="G348" s="334" t="str">
        <f t="shared" si="132"/>
        <v/>
      </c>
      <c r="H348" s="150" t="str">
        <f>IFERROR(VLOOKUP(F348,'Mahlzeit-Übernachtung'!C:AA,5,FALSE),"")</f>
        <v/>
      </c>
      <c r="I348" s="150" t="str">
        <f t="shared" si="133"/>
        <v/>
      </c>
      <c r="J348" s="221" t="str">
        <f>IFERROR(I348*Intern!H$2,"")</f>
        <v/>
      </c>
      <c r="K348" s="167"/>
      <c r="L348" s="331" t="str">
        <f t="shared" si="134"/>
        <v/>
      </c>
      <c r="M348" s="150" t="str">
        <f>IFERROR(VLOOKUP(K348,'Mahlzeit-Übernachtung'!C:AA,5,FALSE),"")</f>
        <v/>
      </c>
      <c r="N348" s="151" t="str">
        <f t="shared" si="135"/>
        <v/>
      </c>
      <c r="O348" s="221" t="str">
        <f>IFERROR(N348*Intern!H$2,"")</f>
        <v/>
      </c>
      <c r="P348" s="168"/>
      <c r="Q348" s="169"/>
      <c r="R348" s="169"/>
      <c r="S348" s="169"/>
      <c r="T348" s="151" t="str">
        <f t="shared" si="139"/>
        <v>---</v>
      </c>
      <c r="U348" s="331" t="e">
        <f>VLOOKUP(TEXT(T348,"@"),'Mahlzeit-Übernachtung'!A$30:G$111,7,FALSE)</f>
        <v>#N/A</v>
      </c>
      <c r="V348" s="151" t="str">
        <f t="shared" si="136"/>
        <v/>
      </c>
      <c r="W348" s="220" t="str">
        <f>IFERROR(V348*Intern!H$2,"")</f>
        <v/>
      </c>
      <c r="X348" s="167"/>
      <c r="Y348" s="170"/>
      <c r="Z348" s="164"/>
      <c r="AA348" s="151" t="str">
        <f>IFERROR(VLOOKUP(X348,Mobilität!A:I,7,FALSE),"")</f>
        <v/>
      </c>
      <c r="AB348" s="151" t="str">
        <f t="shared" si="137"/>
        <v/>
      </c>
      <c r="AC348" s="220" t="str">
        <f>IFERROR(AB348*Intern!H$2,"")</f>
        <v/>
      </c>
      <c r="AD348" s="167"/>
      <c r="AE348" s="170"/>
      <c r="AF348" s="164"/>
      <c r="AG348" s="151" t="str">
        <f>IFERROR(VLOOKUP(AD348,Mobilität!A:I,7,FALSE),"")</f>
        <v/>
      </c>
      <c r="AH348" s="151" t="str">
        <f t="shared" si="120"/>
        <v/>
      </c>
      <c r="AI348" s="220" t="str">
        <f>IFERROR(AH348*Intern!H$2,"")</f>
        <v/>
      </c>
      <c r="AJ348" s="171"/>
      <c r="AK348" s="219">
        <f t="shared" si="121"/>
        <v>0</v>
      </c>
      <c r="AL348" s="206"/>
      <c r="AM348" s="151" t="str">
        <f>IFERROR(VLOOKUP(AJ348,Mobilität!A:I,7,FALSE),"")</f>
        <v/>
      </c>
      <c r="AN348" s="151" t="str">
        <f t="shared" si="122"/>
        <v/>
      </c>
      <c r="AO348" s="154" t="str">
        <f>IFERROR(AN348*Intern!H$2,"")</f>
        <v/>
      </c>
      <c r="AP348" s="171"/>
      <c r="AQ348" s="151">
        <f t="shared" si="123"/>
        <v>0</v>
      </c>
      <c r="AR348" s="209"/>
      <c r="AS348" s="151" t="str">
        <f>IFERROR(VLOOKUP(AP348,Mobilität!A:I,7,FALSE),"")</f>
        <v/>
      </c>
      <c r="AT348" s="151" t="str">
        <f t="shared" si="138"/>
        <v/>
      </c>
      <c r="AU348" s="154" t="str">
        <f>IFERROR(AT348*Intern!H$2,"")</f>
        <v/>
      </c>
      <c r="AV348" s="171"/>
      <c r="AW348" s="151">
        <f t="shared" si="124"/>
        <v>0</v>
      </c>
      <c r="AX348" s="206"/>
      <c r="AY348" s="151" t="str">
        <f>IFERROR(VLOOKUP(AV348,Mobilität!A:O,7,FALSE),"")</f>
        <v/>
      </c>
      <c r="AZ348" s="151" t="str">
        <f t="shared" si="125"/>
        <v/>
      </c>
      <c r="BA348" s="220" t="str">
        <f>IFERROR(AZ348*Intern!H$2,"")</f>
        <v/>
      </c>
      <c r="BB348" s="338"/>
      <c r="BC348" s="339"/>
      <c r="BD348" s="340"/>
      <c r="BE348" s="222">
        <f t="shared" si="126"/>
        <v>0</v>
      </c>
      <c r="BF348" s="223">
        <f>IFERROR(BE348*Intern!H$2,"")</f>
        <v>0</v>
      </c>
      <c r="BG348" s="210">
        <f t="shared" si="127"/>
        <v>0</v>
      </c>
      <c r="BH348" s="226">
        <f t="shared" si="128"/>
        <v>0</v>
      </c>
      <c r="BI348" s="363"/>
      <c r="BJ348" s="210" t="e">
        <f t="shared" si="129"/>
        <v>#DIV/0!</v>
      </c>
      <c r="BK348" s="227" t="e">
        <f t="shared" si="130"/>
        <v>#DIV/0!</v>
      </c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</row>
    <row r="349" spans="1:128" s="153" customFormat="1">
      <c r="A349" s="164"/>
      <c r="B349" s="165"/>
      <c r="C349" s="165"/>
      <c r="D349" s="149" t="str">
        <f t="shared" si="131"/>
        <v/>
      </c>
      <c r="E349" s="166"/>
      <c r="F349" s="167"/>
      <c r="G349" s="334" t="str">
        <f t="shared" si="132"/>
        <v/>
      </c>
      <c r="H349" s="150" t="str">
        <f>IFERROR(VLOOKUP(F349,'Mahlzeit-Übernachtung'!C:AA,5,FALSE),"")</f>
        <v/>
      </c>
      <c r="I349" s="150" t="str">
        <f t="shared" si="133"/>
        <v/>
      </c>
      <c r="J349" s="221" t="str">
        <f>IFERROR(I349*Intern!H$2,"")</f>
        <v/>
      </c>
      <c r="K349" s="167"/>
      <c r="L349" s="331" t="str">
        <f t="shared" si="134"/>
        <v/>
      </c>
      <c r="M349" s="150" t="str">
        <f>IFERROR(VLOOKUP(K349,'Mahlzeit-Übernachtung'!C:AA,5,FALSE),"")</f>
        <v/>
      </c>
      <c r="N349" s="151" t="str">
        <f t="shared" si="135"/>
        <v/>
      </c>
      <c r="O349" s="221" t="str">
        <f>IFERROR(N349*Intern!H$2,"")</f>
        <v/>
      </c>
      <c r="P349" s="168"/>
      <c r="Q349" s="169"/>
      <c r="R349" s="169"/>
      <c r="S349" s="169"/>
      <c r="T349" s="151" t="str">
        <f t="shared" si="139"/>
        <v>---</v>
      </c>
      <c r="U349" s="331" t="e">
        <f>VLOOKUP(TEXT(T349,"@"),'Mahlzeit-Übernachtung'!A$30:G$111,7,FALSE)</f>
        <v>#N/A</v>
      </c>
      <c r="V349" s="151" t="str">
        <f t="shared" si="136"/>
        <v/>
      </c>
      <c r="W349" s="220" t="str">
        <f>IFERROR(V349*Intern!H$2,"")</f>
        <v/>
      </c>
      <c r="X349" s="167"/>
      <c r="Y349" s="170"/>
      <c r="Z349" s="164"/>
      <c r="AA349" s="151" t="str">
        <f>IFERROR(VLOOKUP(X349,Mobilität!A:I,7,FALSE),"")</f>
        <v/>
      </c>
      <c r="AB349" s="151" t="str">
        <f t="shared" si="137"/>
        <v/>
      </c>
      <c r="AC349" s="220" t="str">
        <f>IFERROR(AB349*Intern!H$2,"")</f>
        <v/>
      </c>
      <c r="AD349" s="167"/>
      <c r="AE349" s="170"/>
      <c r="AF349" s="164"/>
      <c r="AG349" s="151" t="str">
        <f>IFERROR(VLOOKUP(AD349,Mobilität!A:I,7,FALSE),"")</f>
        <v/>
      </c>
      <c r="AH349" s="151" t="str">
        <f t="shared" si="120"/>
        <v/>
      </c>
      <c r="AI349" s="220" t="str">
        <f>IFERROR(AH349*Intern!H$2,"")</f>
        <v/>
      </c>
      <c r="AJ349" s="171"/>
      <c r="AK349" s="219">
        <f t="shared" si="121"/>
        <v>0</v>
      </c>
      <c r="AL349" s="206"/>
      <c r="AM349" s="151" t="str">
        <f>IFERROR(VLOOKUP(AJ349,Mobilität!A:I,7,FALSE),"")</f>
        <v/>
      </c>
      <c r="AN349" s="151" t="str">
        <f t="shared" si="122"/>
        <v/>
      </c>
      <c r="AO349" s="154" t="str">
        <f>IFERROR(AN349*Intern!H$2,"")</f>
        <v/>
      </c>
      <c r="AP349" s="171"/>
      <c r="AQ349" s="151">
        <f t="shared" si="123"/>
        <v>0</v>
      </c>
      <c r="AR349" s="209"/>
      <c r="AS349" s="151" t="str">
        <f>IFERROR(VLOOKUP(AP349,Mobilität!A:I,7,FALSE),"")</f>
        <v/>
      </c>
      <c r="AT349" s="151" t="str">
        <f t="shared" si="138"/>
        <v/>
      </c>
      <c r="AU349" s="154" t="str">
        <f>IFERROR(AT349*Intern!H$2,"")</f>
        <v/>
      </c>
      <c r="AV349" s="171"/>
      <c r="AW349" s="151">
        <f t="shared" si="124"/>
        <v>0</v>
      </c>
      <c r="AX349" s="206"/>
      <c r="AY349" s="151" t="str">
        <f>IFERROR(VLOOKUP(AV349,Mobilität!A:O,7,FALSE),"")</f>
        <v/>
      </c>
      <c r="AZ349" s="151" t="str">
        <f t="shared" si="125"/>
        <v/>
      </c>
      <c r="BA349" s="220" t="str">
        <f>IFERROR(AZ349*Intern!H$2,"")</f>
        <v/>
      </c>
      <c r="BB349" s="338"/>
      <c r="BC349" s="339"/>
      <c r="BD349" s="340"/>
      <c r="BE349" s="222">
        <f t="shared" si="126"/>
        <v>0</v>
      </c>
      <c r="BF349" s="223">
        <f>IFERROR(BE349*Intern!H$2,"")</f>
        <v>0</v>
      </c>
      <c r="BG349" s="210">
        <f t="shared" si="127"/>
        <v>0</v>
      </c>
      <c r="BH349" s="226">
        <f t="shared" si="128"/>
        <v>0</v>
      </c>
      <c r="BI349" s="363"/>
      <c r="BJ349" s="210" t="e">
        <f t="shared" si="129"/>
        <v>#DIV/0!</v>
      </c>
      <c r="BK349" s="227" t="e">
        <f t="shared" si="130"/>
        <v>#DIV/0!</v>
      </c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</row>
    <row r="350" spans="1:128" s="153" customFormat="1">
      <c r="A350" s="164"/>
      <c r="B350" s="165"/>
      <c r="C350" s="165"/>
      <c r="D350" s="149" t="str">
        <f t="shared" si="131"/>
        <v/>
      </c>
      <c r="E350" s="166"/>
      <c r="F350" s="167"/>
      <c r="G350" s="334" t="str">
        <f t="shared" si="132"/>
        <v/>
      </c>
      <c r="H350" s="150" t="str">
        <f>IFERROR(VLOOKUP(F350,'Mahlzeit-Übernachtung'!C:AA,5,FALSE),"")</f>
        <v/>
      </c>
      <c r="I350" s="150" t="str">
        <f t="shared" si="133"/>
        <v/>
      </c>
      <c r="J350" s="221" t="str">
        <f>IFERROR(I350*Intern!H$2,"")</f>
        <v/>
      </c>
      <c r="K350" s="167"/>
      <c r="L350" s="331" t="str">
        <f t="shared" si="134"/>
        <v/>
      </c>
      <c r="M350" s="150" t="str">
        <f>IFERROR(VLOOKUP(K350,'Mahlzeit-Übernachtung'!C:AA,5,FALSE),"")</f>
        <v/>
      </c>
      <c r="N350" s="151" t="str">
        <f t="shared" si="135"/>
        <v/>
      </c>
      <c r="O350" s="221" t="str">
        <f>IFERROR(N350*Intern!H$2,"")</f>
        <v/>
      </c>
      <c r="P350" s="168"/>
      <c r="Q350" s="169"/>
      <c r="R350" s="169"/>
      <c r="S350" s="169"/>
      <c r="T350" s="151" t="str">
        <f t="shared" si="139"/>
        <v>---</v>
      </c>
      <c r="U350" s="331" t="e">
        <f>VLOOKUP(TEXT(T350,"@"),'Mahlzeit-Übernachtung'!A$30:G$111,7,FALSE)</f>
        <v>#N/A</v>
      </c>
      <c r="V350" s="151" t="str">
        <f t="shared" si="136"/>
        <v/>
      </c>
      <c r="W350" s="220" t="str">
        <f>IFERROR(V350*Intern!H$2,"")</f>
        <v/>
      </c>
      <c r="X350" s="167"/>
      <c r="Y350" s="170"/>
      <c r="Z350" s="164"/>
      <c r="AA350" s="151" t="str">
        <f>IFERROR(VLOOKUP(X350,Mobilität!A:I,7,FALSE),"")</f>
        <v/>
      </c>
      <c r="AB350" s="151" t="str">
        <f t="shared" si="137"/>
        <v/>
      </c>
      <c r="AC350" s="220" t="str">
        <f>IFERROR(AB350*Intern!H$2,"")</f>
        <v/>
      </c>
      <c r="AD350" s="167"/>
      <c r="AE350" s="170"/>
      <c r="AF350" s="164"/>
      <c r="AG350" s="151" t="str">
        <f>IFERROR(VLOOKUP(AD350,Mobilität!A:I,7,FALSE),"")</f>
        <v/>
      </c>
      <c r="AH350" s="151" t="str">
        <f t="shared" si="120"/>
        <v/>
      </c>
      <c r="AI350" s="220" t="str">
        <f>IFERROR(AH350*Intern!H$2,"")</f>
        <v/>
      </c>
      <c r="AJ350" s="171"/>
      <c r="AK350" s="219">
        <f t="shared" si="121"/>
        <v>0</v>
      </c>
      <c r="AL350" s="206"/>
      <c r="AM350" s="151" t="str">
        <f>IFERROR(VLOOKUP(AJ350,Mobilität!A:I,7,FALSE),"")</f>
        <v/>
      </c>
      <c r="AN350" s="151" t="str">
        <f t="shared" si="122"/>
        <v/>
      </c>
      <c r="AO350" s="154" t="str">
        <f>IFERROR(AN350*Intern!H$2,"")</f>
        <v/>
      </c>
      <c r="AP350" s="171"/>
      <c r="AQ350" s="151">
        <f t="shared" si="123"/>
        <v>0</v>
      </c>
      <c r="AR350" s="209"/>
      <c r="AS350" s="151" t="str">
        <f>IFERROR(VLOOKUP(AP350,Mobilität!A:I,7,FALSE),"")</f>
        <v/>
      </c>
      <c r="AT350" s="151" t="str">
        <f t="shared" si="138"/>
        <v/>
      </c>
      <c r="AU350" s="154" t="str">
        <f>IFERROR(AT350*Intern!H$2,"")</f>
        <v/>
      </c>
      <c r="AV350" s="171"/>
      <c r="AW350" s="151">
        <f t="shared" si="124"/>
        <v>0</v>
      </c>
      <c r="AX350" s="206"/>
      <c r="AY350" s="151" t="str">
        <f>IFERROR(VLOOKUP(AV350,Mobilität!A:O,7,FALSE),"")</f>
        <v/>
      </c>
      <c r="AZ350" s="151" t="str">
        <f t="shared" si="125"/>
        <v/>
      </c>
      <c r="BA350" s="220" t="str">
        <f>IFERROR(AZ350*Intern!H$2,"")</f>
        <v/>
      </c>
      <c r="BB350" s="338"/>
      <c r="BC350" s="339"/>
      <c r="BD350" s="340"/>
      <c r="BE350" s="222">
        <f t="shared" si="126"/>
        <v>0</v>
      </c>
      <c r="BF350" s="223">
        <f>IFERROR(BE350*Intern!H$2,"")</f>
        <v>0</v>
      </c>
      <c r="BG350" s="210">
        <f t="shared" si="127"/>
        <v>0</v>
      </c>
      <c r="BH350" s="226">
        <f t="shared" si="128"/>
        <v>0</v>
      </c>
      <c r="BI350" s="363"/>
      <c r="BJ350" s="210" t="e">
        <f t="shared" si="129"/>
        <v>#DIV/0!</v>
      </c>
      <c r="BK350" s="227" t="e">
        <f t="shared" si="130"/>
        <v>#DIV/0!</v>
      </c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</row>
    <row r="351" spans="1:128" s="153" customFormat="1">
      <c r="A351" s="164"/>
      <c r="B351" s="165"/>
      <c r="C351" s="165"/>
      <c r="D351" s="149" t="str">
        <f t="shared" si="131"/>
        <v/>
      </c>
      <c r="E351" s="166"/>
      <c r="F351" s="167"/>
      <c r="G351" s="334" t="str">
        <f t="shared" si="132"/>
        <v/>
      </c>
      <c r="H351" s="150" t="str">
        <f>IFERROR(VLOOKUP(F351,'Mahlzeit-Übernachtung'!C:AA,5,FALSE),"")</f>
        <v/>
      </c>
      <c r="I351" s="150" t="str">
        <f t="shared" si="133"/>
        <v/>
      </c>
      <c r="J351" s="221" t="str">
        <f>IFERROR(I351*Intern!H$2,"")</f>
        <v/>
      </c>
      <c r="K351" s="167"/>
      <c r="L351" s="331" t="str">
        <f t="shared" si="134"/>
        <v/>
      </c>
      <c r="M351" s="150" t="str">
        <f>IFERROR(VLOOKUP(K351,'Mahlzeit-Übernachtung'!C:AA,5,FALSE),"")</f>
        <v/>
      </c>
      <c r="N351" s="151" t="str">
        <f t="shared" si="135"/>
        <v/>
      </c>
      <c r="O351" s="221" t="str">
        <f>IFERROR(N351*Intern!H$2,"")</f>
        <v/>
      </c>
      <c r="P351" s="168"/>
      <c r="Q351" s="169"/>
      <c r="R351" s="169"/>
      <c r="S351" s="169"/>
      <c r="T351" s="151" t="str">
        <f t="shared" si="139"/>
        <v>---</v>
      </c>
      <c r="U351" s="331" t="e">
        <f>VLOOKUP(TEXT(T351,"@"),'Mahlzeit-Übernachtung'!A$30:G$111,7,FALSE)</f>
        <v>#N/A</v>
      </c>
      <c r="V351" s="151" t="str">
        <f t="shared" si="136"/>
        <v/>
      </c>
      <c r="W351" s="220" t="str">
        <f>IFERROR(V351*Intern!H$2,"")</f>
        <v/>
      </c>
      <c r="X351" s="167"/>
      <c r="Y351" s="170"/>
      <c r="Z351" s="164"/>
      <c r="AA351" s="151" t="str">
        <f>IFERROR(VLOOKUP(X351,Mobilität!A:I,7,FALSE),"")</f>
        <v/>
      </c>
      <c r="AB351" s="151" t="str">
        <f t="shared" si="137"/>
        <v/>
      </c>
      <c r="AC351" s="220" t="str">
        <f>IFERROR(AB351*Intern!H$2,"")</f>
        <v/>
      </c>
      <c r="AD351" s="167"/>
      <c r="AE351" s="170"/>
      <c r="AF351" s="164"/>
      <c r="AG351" s="151" t="str">
        <f>IFERROR(VLOOKUP(AD351,Mobilität!A:I,7,FALSE),"")</f>
        <v/>
      </c>
      <c r="AH351" s="151" t="str">
        <f t="shared" si="120"/>
        <v/>
      </c>
      <c r="AI351" s="220" t="str">
        <f>IFERROR(AH351*Intern!H$2,"")</f>
        <v/>
      </c>
      <c r="AJ351" s="171"/>
      <c r="AK351" s="219">
        <f t="shared" si="121"/>
        <v>0</v>
      </c>
      <c r="AL351" s="206"/>
      <c r="AM351" s="151" t="str">
        <f>IFERROR(VLOOKUP(AJ351,Mobilität!A:I,7,FALSE),"")</f>
        <v/>
      </c>
      <c r="AN351" s="151" t="str">
        <f t="shared" si="122"/>
        <v/>
      </c>
      <c r="AO351" s="154" t="str">
        <f>IFERROR(AN351*Intern!H$2,"")</f>
        <v/>
      </c>
      <c r="AP351" s="171"/>
      <c r="AQ351" s="151">
        <f t="shared" si="123"/>
        <v>0</v>
      </c>
      <c r="AR351" s="209"/>
      <c r="AS351" s="151" t="str">
        <f>IFERROR(VLOOKUP(AP351,Mobilität!A:I,7,FALSE),"")</f>
        <v/>
      </c>
      <c r="AT351" s="151" t="str">
        <f t="shared" si="138"/>
        <v/>
      </c>
      <c r="AU351" s="154" t="str">
        <f>IFERROR(AT351*Intern!H$2,"")</f>
        <v/>
      </c>
      <c r="AV351" s="171"/>
      <c r="AW351" s="151">
        <f t="shared" si="124"/>
        <v>0</v>
      </c>
      <c r="AX351" s="206"/>
      <c r="AY351" s="151" t="str">
        <f>IFERROR(VLOOKUP(AV351,Mobilität!A:O,7,FALSE),"")</f>
        <v/>
      </c>
      <c r="AZ351" s="151" t="str">
        <f t="shared" si="125"/>
        <v/>
      </c>
      <c r="BA351" s="220" t="str">
        <f>IFERROR(AZ351*Intern!H$2,"")</f>
        <v/>
      </c>
      <c r="BB351" s="338"/>
      <c r="BC351" s="339"/>
      <c r="BD351" s="340"/>
      <c r="BE351" s="222">
        <f t="shared" si="126"/>
        <v>0</v>
      </c>
      <c r="BF351" s="223">
        <f>IFERROR(BE351*Intern!H$2,"")</f>
        <v>0</v>
      </c>
      <c r="BG351" s="210">
        <f t="shared" si="127"/>
        <v>0</v>
      </c>
      <c r="BH351" s="226">
        <f t="shared" si="128"/>
        <v>0</v>
      </c>
      <c r="BI351" s="363"/>
      <c r="BJ351" s="210" t="e">
        <f t="shared" si="129"/>
        <v>#DIV/0!</v>
      </c>
      <c r="BK351" s="227" t="e">
        <f t="shared" si="130"/>
        <v>#DIV/0!</v>
      </c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</row>
    <row r="352" spans="1:128" s="153" customFormat="1">
      <c r="A352" s="164"/>
      <c r="B352" s="165"/>
      <c r="C352" s="165"/>
      <c r="D352" s="149" t="str">
        <f t="shared" si="131"/>
        <v/>
      </c>
      <c r="E352" s="166"/>
      <c r="F352" s="167"/>
      <c r="G352" s="334" t="str">
        <f t="shared" si="132"/>
        <v/>
      </c>
      <c r="H352" s="150" t="str">
        <f>IFERROR(VLOOKUP(F352,'Mahlzeit-Übernachtung'!C:AA,5,FALSE),"")</f>
        <v/>
      </c>
      <c r="I352" s="150" t="str">
        <f t="shared" si="133"/>
        <v/>
      </c>
      <c r="J352" s="221" t="str">
        <f>IFERROR(I352*Intern!H$2,"")</f>
        <v/>
      </c>
      <c r="K352" s="167"/>
      <c r="L352" s="331" t="str">
        <f t="shared" si="134"/>
        <v/>
      </c>
      <c r="M352" s="150" t="str">
        <f>IFERROR(VLOOKUP(K352,'Mahlzeit-Übernachtung'!C:AA,5,FALSE),"")</f>
        <v/>
      </c>
      <c r="N352" s="151" t="str">
        <f t="shared" si="135"/>
        <v/>
      </c>
      <c r="O352" s="221" t="str">
        <f>IFERROR(N352*Intern!H$2,"")</f>
        <v/>
      </c>
      <c r="P352" s="168"/>
      <c r="Q352" s="169"/>
      <c r="R352" s="169"/>
      <c r="S352" s="169"/>
      <c r="T352" s="151" t="str">
        <f t="shared" si="139"/>
        <v>---</v>
      </c>
      <c r="U352" s="331" t="e">
        <f>VLOOKUP(TEXT(T352,"@"),'Mahlzeit-Übernachtung'!A$30:G$111,7,FALSE)</f>
        <v>#N/A</v>
      </c>
      <c r="V352" s="151" t="str">
        <f t="shared" si="136"/>
        <v/>
      </c>
      <c r="W352" s="220" t="str">
        <f>IFERROR(V352*Intern!H$2,"")</f>
        <v/>
      </c>
      <c r="X352" s="167"/>
      <c r="Y352" s="170"/>
      <c r="Z352" s="164"/>
      <c r="AA352" s="151" t="str">
        <f>IFERROR(VLOOKUP(X352,Mobilität!A:I,7,FALSE),"")</f>
        <v/>
      </c>
      <c r="AB352" s="151" t="str">
        <f t="shared" si="137"/>
        <v/>
      </c>
      <c r="AC352" s="220" t="str">
        <f>IFERROR(AB352*Intern!H$2,"")</f>
        <v/>
      </c>
      <c r="AD352" s="167"/>
      <c r="AE352" s="170"/>
      <c r="AF352" s="164"/>
      <c r="AG352" s="151" t="str">
        <f>IFERROR(VLOOKUP(AD352,Mobilität!A:I,7,FALSE),"")</f>
        <v/>
      </c>
      <c r="AH352" s="151" t="str">
        <f t="shared" si="120"/>
        <v/>
      </c>
      <c r="AI352" s="220" t="str">
        <f>IFERROR(AH352*Intern!H$2,"")</f>
        <v/>
      </c>
      <c r="AJ352" s="171"/>
      <c r="AK352" s="219">
        <f t="shared" si="121"/>
        <v>0</v>
      </c>
      <c r="AL352" s="206"/>
      <c r="AM352" s="151" t="str">
        <f>IFERROR(VLOOKUP(AJ352,Mobilität!A:I,7,FALSE),"")</f>
        <v/>
      </c>
      <c r="AN352" s="151" t="str">
        <f t="shared" si="122"/>
        <v/>
      </c>
      <c r="AO352" s="154" t="str">
        <f>IFERROR(AN352*Intern!H$2,"")</f>
        <v/>
      </c>
      <c r="AP352" s="171"/>
      <c r="AQ352" s="151">
        <f t="shared" si="123"/>
        <v>0</v>
      </c>
      <c r="AR352" s="209"/>
      <c r="AS352" s="151" t="str">
        <f>IFERROR(VLOOKUP(AP352,Mobilität!A:I,7,FALSE),"")</f>
        <v/>
      </c>
      <c r="AT352" s="151" t="str">
        <f t="shared" si="138"/>
        <v/>
      </c>
      <c r="AU352" s="154" t="str">
        <f>IFERROR(AT352*Intern!H$2,"")</f>
        <v/>
      </c>
      <c r="AV352" s="171"/>
      <c r="AW352" s="151">
        <f t="shared" si="124"/>
        <v>0</v>
      </c>
      <c r="AX352" s="206"/>
      <c r="AY352" s="151" t="str">
        <f>IFERROR(VLOOKUP(AV352,Mobilität!A:O,7,FALSE),"")</f>
        <v/>
      </c>
      <c r="AZ352" s="151" t="str">
        <f t="shared" si="125"/>
        <v/>
      </c>
      <c r="BA352" s="220" t="str">
        <f>IFERROR(AZ352*Intern!H$2,"")</f>
        <v/>
      </c>
      <c r="BB352" s="338"/>
      <c r="BC352" s="339"/>
      <c r="BD352" s="340"/>
      <c r="BE352" s="222">
        <f t="shared" si="126"/>
        <v>0</v>
      </c>
      <c r="BF352" s="223">
        <f>IFERROR(BE352*Intern!H$2,"")</f>
        <v>0</v>
      </c>
      <c r="BG352" s="210">
        <f t="shared" si="127"/>
        <v>0</v>
      </c>
      <c r="BH352" s="226">
        <f t="shared" si="128"/>
        <v>0</v>
      </c>
      <c r="BI352" s="363"/>
      <c r="BJ352" s="210" t="e">
        <f t="shared" si="129"/>
        <v>#DIV/0!</v>
      </c>
      <c r="BK352" s="227" t="e">
        <f t="shared" si="130"/>
        <v>#DIV/0!</v>
      </c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</row>
    <row r="353" spans="1:128" s="153" customFormat="1">
      <c r="A353" s="164"/>
      <c r="B353" s="165"/>
      <c r="C353" s="165"/>
      <c r="D353" s="149" t="str">
        <f t="shared" si="131"/>
        <v/>
      </c>
      <c r="E353" s="166"/>
      <c r="F353" s="167"/>
      <c r="G353" s="334" t="str">
        <f t="shared" si="132"/>
        <v/>
      </c>
      <c r="H353" s="150" t="str">
        <f>IFERROR(VLOOKUP(F353,'Mahlzeit-Übernachtung'!C:AA,5,FALSE),"")</f>
        <v/>
      </c>
      <c r="I353" s="150" t="str">
        <f t="shared" si="133"/>
        <v/>
      </c>
      <c r="J353" s="221" t="str">
        <f>IFERROR(I353*Intern!H$2,"")</f>
        <v/>
      </c>
      <c r="K353" s="167"/>
      <c r="L353" s="331" t="str">
        <f t="shared" si="134"/>
        <v/>
      </c>
      <c r="M353" s="150" t="str">
        <f>IFERROR(VLOOKUP(K353,'Mahlzeit-Übernachtung'!C:AA,5,FALSE),"")</f>
        <v/>
      </c>
      <c r="N353" s="151" t="str">
        <f t="shared" si="135"/>
        <v/>
      </c>
      <c r="O353" s="221" t="str">
        <f>IFERROR(N353*Intern!H$2,"")</f>
        <v/>
      </c>
      <c r="P353" s="168"/>
      <c r="Q353" s="169"/>
      <c r="R353" s="169"/>
      <c r="S353" s="169"/>
      <c r="T353" s="151" t="str">
        <f t="shared" si="139"/>
        <v>---</v>
      </c>
      <c r="U353" s="331" t="e">
        <f>VLOOKUP(TEXT(T353,"@"),'Mahlzeit-Übernachtung'!A$30:G$111,7,FALSE)</f>
        <v>#N/A</v>
      </c>
      <c r="V353" s="151" t="str">
        <f t="shared" si="136"/>
        <v/>
      </c>
      <c r="W353" s="220" t="str">
        <f>IFERROR(V353*Intern!H$2,"")</f>
        <v/>
      </c>
      <c r="X353" s="167"/>
      <c r="Y353" s="170"/>
      <c r="Z353" s="164"/>
      <c r="AA353" s="151" t="str">
        <f>IFERROR(VLOOKUP(X353,Mobilität!A:I,7,FALSE),"")</f>
        <v/>
      </c>
      <c r="AB353" s="151" t="str">
        <f t="shared" si="137"/>
        <v/>
      </c>
      <c r="AC353" s="220" t="str">
        <f>IFERROR(AB353*Intern!H$2,"")</f>
        <v/>
      </c>
      <c r="AD353" s="167"/>
      <c r="AE353" s="170"/>
      <c r="AF353" s="164"/>
      <c r="AG353" s="151" t="str">
        <f>IFERROR(VLOOKUP(AD353,Mobilität!A:I,7,FALSE),"")</f>
        <v/>
      </c>
      <c r="AH353" s="151" t="str">
        <f t="shared" si="120"/>
        <v/>
      </c>
      <c r="AI353" s="220" t="str">
        <f>IFERROR(AH353*Intern!H$2,"")</f>
        <v/>
      </c>
      <c r="AJ353" s="171"/>
      <c r="AK353" s="219">
        <f t="shared" si="121"/>
        <v>0</v>
      </c>
      <c r="AL353" s="206"/>
      <c r="AM353" s="151" t="str">
        <f>IFERROR(VLOOKUP(AJ353,Mobilität!A:I,7,FALSE),"")</f>
        <v/>
      </c>
      <c r="AN353" s="151" t="str">
        <f t="shared" si="122"/>
        <v/>
      </c>
      <c r="AO353" s="154" t="str">
        <f>IFERROR(AN353*Intern!H$2,"")</f>
        <v/>
      </c>
      <c r="AP353" s="171"/>
      <c r="AQ353" s="151">
        <f t="shared" si="123"/>
        <v>0</v>
      </c>
      <c r="AR353" s="209"/>
      <c r="AS353" s="151" t="str">
        <f>IFERROR(VLOOKUP(AP353,Mobilität!A:I,7,FALSE),"")</f>
        <v/>
      </c>
      <c r="AT353" s="151" t="str">
        <f t="shared" si="138"/>
        <v/>
      </c>
      <c r="AU353" s="154" t="str">
        <f>IFERROR(AT353*Intern!H$2,"")</f>
        <v/>
      </c>
      <c r="AV353" s="171"/>
      <c r="AW353" s="151">
        <f t="shared" si="124"/>
        <v>0</v>
      </c>
      <c r="AX353" s="206"/>
      <c r="AY353" s="151" t="str">
        <f>IFERROR(VLOOKUP(AV353,Mobilität!A:O,7,FALSE),"")</f>
        <v/>
      </c>
      <c r="AZ353" s="151" t="str">
        <f t="shared" si="125"/>
        <v/>
      </c>
      <c r="BA353" s="220" t="str">
        <f>IFERROR(AZ353*Intern!H$2,"")</f>
        <v/>
      </c>
      <c r="BB353" s="338"/>
      <c r="BC353" s="339"/>
      <c r="BD353" s="340"/>
      <c r="BE353" s="222">
        <f t="shared" si="126"/>
        <v>0</v>
      </c>
      <c r="BF353" s="223">
        <f>IFERROR(BE353*Intern!H$2,"")</f>
        <v>0</v>
      </c>
      <c r="BG353" s="210">
        <f t="shared" si="127"/>
        <v>0</v>
      </c>
      <c r="BH353" s="226">
        <f t="shared" si="128"/>
        <v>0</v>
      </c>
      <c r="BI353" s="363"/>
      <c r="BJ353" s="210" t="e">
        <f t="shared" si="129"/>
        <v>#DIV/0!</v>
      </c>
      <c r="BK353" s="227" t="e">
        <f t="shared" si="130"/>
        <v>#DIV/0!</v>
      </c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</row>
    <row r="354" spans="1:128" s="153" customFormat="1">
      <c r="A354" s="164"/>
      <c r="B354" s="165"/>
      <c r="C354" s="165"/>
      <c r="D354" s="149" t="str">
        <f t="shared" si="131"/>
        <v/>
      </c>
      <c r="E354" s="166"/>
      <c r="F354" s="167"/>
      <c r="G354" s="334" t="str">
        <f t="shared" si="132"/>
        <v/>
      </c>
      <c r="H354" s="150" t="str">
        <f>IFERROR(VLOOKUP(F354,'Mahlzeit-Übernachtung'!C:AA,5,FALSE),"")</f>
        <v/>
      </c>
      <c r="I354" s="150" t="str">
        <f t="shared" si="133"/>
        <v/>
      </c>
      <c r="J354" s="221" t="str">
        <f>IFERROR(I354*Intern!H$2,"")</f>
        <v/>
      </c>
      <c r="K354" s="167"/>
      <c r="L354" s="331" t="str">
        <f t="shared" si="134"/>
        <v/>
      </c>
      <c r="M354" s="150" t="str">
        <f>IFERROR(VLOOKUP(K354,'Mahlzeit-Übernachtung'!C:AA,5,FALSE),"")</f>
        <v/>
      </c>
      <c r="N354" s="151" t="str">
        <f t="shared" si="135"/>
        <v/>
      </c>
      <c r="O354" s="221" t="str">
        <f>IFERROR(N354*Intern!H$2,"")</f>
        <v/>
      </c>
      <c r="P354" s="168"/>
      <c r="Q354" s="169"/>
      <c r="R354" s="169"/>
      <c r="S354" s="169"/>
      <c r="T354" s="151" t="str">
        <f t="shared" si="139"/>
        <v>---</v>
      </c>
      <c r="U354" s="331" t="e">
        <f>VLOOKUP(TEXT(T354,"@"),'Mahlzeit-Übernachtung'!A$30:G$111,7,FALSE)</f>
        <v>#N/A</v>
      </c>
      <c r="V354" s="151" t="str">
        <f t="shared" si="136"/>
        <v/>
      </c>
      <c r="W354" s="220" t="str">
        <f>IFERROR(V354*Intern!H$2,"")</f>
        <v/>
      </c>
      <c r="X354" s="167"/>
      <c r="Y354" s="170"/>
      <c r="Z354" s="164"/>
      <c r="AA354" s="151" t="str">
        <f>IFERROR(VLOOKUP(X354,Mobilität!A:I,7,FALSE),"")</f>
        <v/>
      </c>
      <c r="AB354" s="151" t="str">
        <f t="shared" si="137"/>
        <v/>
      </c>
      <c r="AC354" s="220" t="str">
        <f>IFERROR(AB354*Intern!H$2,"")</f>
        <v/>
      </c>
      <c r="AD354" s="167"/>
      <c r="AE354" s="170"/>
      <c r="AF354" s="164"/>
      <c r="AG354" s="151" t="str">
        <f>IFERROR(VLOOKUP(AD354,Mobilität!A:I,7,FALSE),"")</f>
        <v/>
      </c>
      <c r="AH354" s="151" t="str">
        <f t="shared" si="120"/>
        <v/>
      </c>
      <c r="AI354" s="220" t="str">
        <f>IFERROR(AH354*Intern!H$2,"")</f>
        <v/>
      </c>
      <c r="AJ354" s="171"/>
      <c r="AK354" s="219">
        <f t="shared" si="121"/>
        <v>0</v>
      </c>
      <c r="AL354" s="206"/>
      <c r="AM354" s="151" t="str">
        <f>IFERROR(VLOOKUP(AJ354,Mobilität!A:I,7,FALSE),"")</f>
        <v/>
      </c>
      <c r="AN354" s="151" t="str">
        <f t="shared" si="122"/>
        <v/>
      </c>
      <c r="AO354" s="154" t="str">
        <f>IFERROR(AN354*Intern!H$2,"")</f>
        <v/>
      </c>
      <c r="AP354" s="171"/>
      <c r="AQ354" s="151">
        <f t="shared" si="123"/>
        <v>0</v>
      </c>
      <c r="AR354" s="209"/>
      <c r="AS354" s="151" t="str">
        <f>IFERROR(VLOOKUP(AP354,Mobilität!A:I,7,FALSE),"")</f>
        <v/>
      </c>
      <c r="AT354" s="151" t="str">
        <f t="shared" si="138"/>
        <v/>
      </c>
      <c r="AU354" s="154" t="str">
        <f>IFERROR(AT354*Intern!H$2,"")</f>
        <v/>
      </c>
      <c r="AV354" s="171"/>
      <c r="AW354" s="151">
        <f t="shared" si="124"/>
        <v>0</v>
      </c>
      <c r="AX354" s="206"/>
      <c r="AY354" s="151" t="str">
        <f>IFERROR(VLOOKUP(AV354,Mobilität!A:O,7,FALSE),"")</f>
        <v/>
      </c>
      <c r="AZ354" s="151" t="str">
        <f t="shared" si="125"/>
        <v/>
      </c>
      <c r="BA354" s="220" t="str">
        <f>IFERROR(AZ354*Intern!H$2,"")</f>
        <v/>
      </c>
      <c r="BB354" s="338"/>
      <c r="BC354" s="339"/>
      <c r="BD354" s="340"/>
      <c r="BE354" s="222">
        <f t="shared" si="126"/>
        <v>0</v>
      </c>
      <c r="BF354" s="223">
        <f>IFERROR(BE354*Intern!H$2,"")</f>
        <v>0</v>
      </c>
      <c r="BG354" s="210">
        <f t="shared" si="127"/>
        <v>0</v>
      </c>
      <c r="BH354" s="226">
        <f t="shared" si="128"/>
        <v>0</v>
      </c>
      <c r="BI354" s="363"/>
      <c r="BJ354" s="210" t="e">
        <f t="shared" si="129"/>
        <v>#DIV/0!</v>
      </c>
      <c r="BK354" s="227" t="e">
        <f t="shared" si="130"/>
        <v>#DIV/0!</v>
      </c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</row>
    <row r="355" spans="1:128" s="153" customFormat="1">
      <c r="A355" s="164"/>
      <c r="B355" s="165"/>
      <c r="C355" s="165"/>
      <c r="D355" s="149" t="str">
        <f t="shared" si="131"/>
        <v/>
      </c>
      <c r="E355" s="166"/>
      <c r="F355" s="167"/>
      <c r="G355" s="334" t="str">
        <f t="shared" si="132"/>
        <v/>
      </c>
      <c r="H355" s="150" t="str">
        <f>IFERROR(VLOOKUP(F355,'Mahlzeit-Übernachtung'!C:AA,5,FALSE),"")</f>
        <v/>
      </c>
      <c r="I355" s="150" t="str">
        <f t="shared" si="133"/>
        <v/>
      </c>
      <c r="J355" s="221" t="str">
        <f>IFERROR(I355*Intern!H$2,"")</f>
        <v/>
      </c>
      <c r="K355" s="167"/>
      <c r="L355" s="331" t="str">
        <f t="shared" si="134"/>
        <v/>
      </c>
      <c r="M355" s="150" t="str">
        <f>IFERROR(VLOOKUP(K355,'Mahlzeit-Übernachtung'!C:AA,5,FALSE),"")</f>
        <v/>
      </c>
      <c r="N355" s="151" t="str">
        <f t="shared" si="135"/>
        <v/>
      </c>
      <c r="O355" s="221" t="str">
        <f>IFERROR(N355*Intern!H$2,"")</f>
        <v/>
      </c>
      <c r="P355" s="168"/>
      <c r="Q355" s="169"/>
      <c r="R355" s="169"/>
      <c r="S355" s="169"/>
      <c r="T355" s="151" t="str">
        <f t="shared" si="139"/>
        <v>---</v>
      </c>
      <c r="U355" s="331" t="e">
        <f>VLOOKUP(TEXT(T355,"@"),'Mahlzeit-Übernachtung'!A$30:G$111,7,FALSE)</f>
        <v>#N/A</v>
      </c>
      <c r="V355" s="151" t="str">
        <f t="shared" si="136"/>
        <v/>
      </c>
      <c r="W355" s="220" t="str">
        <f>IFERROR(V355*Intern!H$2,"")</f>
        <v/>
      </c>
      <c r="X355" s="167"/>
      <c r="Y355" s="170"/>
      <c r="Z355" s="164"/>
      <c r="AA355" s="151" t="str">
        <f>IFERROR(VLOOKUP(X355,Mobilität!A:I,7,FALSE),"")</f>
        <v/>
      </c>
      <c r="AB355" s="151" t="str">
        <f t="shared" si="137"/>
        <v/>
      </c>
      <c r="AC355" s="220" t="str">
        <f>IFERROR(AB355*Intern!H$2,"")</f>
        <v/>
      </c>
      <c r="AD355" s="167"/>
      <c r="AE355" s="170"/>
      <c r="AF355" s="164"/>
      <c r="AG355" s="151" t="str">
        <f>IFERROR(VLOOKUP(AD355,Mobilität!A:I,7,FALSE),"")</f>
        <v/>
      </c>
      <c r="AH355" s="151" t="str">
        <f t="shared" si="120"/>
        <v/>
      </c>
      <c r="AI355" s="220" t="str">
        <f>IFERROR(AH355*Intern!H$2,"")</f>
        <v/>
      </c>
      <c r="AJ355" s="171"/>
      <c r="AK355" s="219">
        <f t="shared" si="121"/>
        <v>0</v>
      </c>
      <c r="AL355" s="206"/>
      <c r="AM355" s="151" t="str">
        <f>IFERROR(VLOOKUP(AJ355,Mobilität!A:I,7,FALSE),"")</f>
        <v/>
      </c>
      <c r="AN355" s="151" t="str">
        <f t="shared" si="122"/>
        <v/>
      </c>
      <c r="AO355" s="154" t="str">
        <f>IFERROR(AN355*Intern!H$2,"")</f>
        <v/>
      </c>
      <c r="AP355" s="171"/>
      <c r="AQ355" s="151">
        <f t="shared" si="123"/>
        <v>0</v>
      </c>
      <c r="AR355" s="209"/>
      <c r="AS355" s="151" t="str">
        <f>IFERROR(VLOOKUP(AP355,Mobilität!A:I,7,FALSE),"")</f>
        <v/>
      </c>
      <c r="AT355" s="151" t="str">
        <f t="shared" si="138"/>
        <v/>
      </c>
      <c r="AU355" s="154" t="str">
        <f>IFERROR(AT355*Intern!H$2,"")</f>
        <v/>
      </c>
      <c r="AV355" s="171"/>
      <c r="AW355" s="151">
        <f t="shared" si="124"/>
        <v>0</v>
      </c>
      <c r="AX355" s="206"/>
      <c r="AY355" s="151" t="str">
        <f>IFERROR(VLOOKUP(AV355,Mobilität!A:O,7,FALSE),"")</f>
        <v/>
      </c>
      <c r="AZ355" s="151" t="str">
        <f t="shared" si="125"/>
        <v/>
      </c>
      <c r="BA355" s="220" t="str">
        <f>IFERROR(AZ355*Intern!H$2,"")</f>
        <v/>
      </c>
      <c r="BB355" s="338"/>
      <c r="BC355" s="339"/>
      <c r="BD355" s="340"/>
      <c r="BE355" s="222">
        <f t="shared" si="126"/>
        <v>0</v>
      </c>
      <c r="BF355" s="223">
        <f>IFERROR(BE355*Intern!H$2,"")</f>
        <v>0</v>
      </c>
      <c r="BG355" s="210">
        <f t="shared" si="127"/>
        <v>0</v>
      </c>
      <c r="BH355" s="226">
        <f t="shared" si="128"/>
        <v>0</v>
      </c>
      <c r="BI355" s="363"/>
      <c r="BJ355" s="210" t="e">
        <f t="shared" si="129"/>
        <v>#DIV/0!</v>
      </c>
      <c r="BK355" s="227" t="e">
        <f t="shared" si="130"/>
        <v>#DIV/0!</v>
      </c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</row>
    <row r="356" spans="1:128" s="153" customFormat="1">
      <c r="A356" s="164"/>
      <c r="B356" s="165"/>
      <c r="C356" s="165"/>
      <c r="D356" s="149" t="str">
        <f t="shared" si="131"/>
        <v/>
      </c>
      <c r="E356" s="166"/>
      <c r="F356" s="167"/>
      <c r="G356" s="334" t="str">
        <f t="shared" si="132"/>
        <v/>
      </c>
      <c r="H356" s="150" t="str">
        <f>IFERROR(VLOOKUP(F356,'Mahlzeit-Übernachtung'!C:AA,5,FALSE),"")</f>
        <v/>
      </c>
      <c r="I356" s="150" t="str">
        <f t="shared" si="133"/>
        <v/>
      </c>
      <c r="J356" s="221" t="str">
        <f>IFERROR(I356*Intern!H$2,"")</f>
        <v/>
      </c>
      <c r="K356" s="167"/>
      <c r="L356" s="331" t="str">
        <f t="shared" si="134"/>
        <v/>
      </c>
      <c r="M356" s="150" t="str">
        <f>IFERROR(VLOOKUP(K356,'Mahlzeit-Übernachtung'!C:AA,5,FALSE),"")</f>
        <v/>
      </c>
      <c r="N356" s="151" t="str">
        <f t="shared" si="135"/>
        <v/>
      </c>
      <c r="O356" s="221" t="str">
        <f>IFERROR(N356*Intern!H$2,"")</f>
        <v/>
      </c>
      <c r="P356" s="168"/>
      <c r="Q356" s="169"/>
      <c r="R356" s="169"/>
      <c r="S356" s="169"/>
      <c r="T356" s="151" t="str">
        <f t="shared" si="139"/>
        <v>---</v>
      </c>
      <c r="U356" s="331" t="e">
        <f>VLOOKUP(TEXT(T356,"@"),'Mahlzeit-Übernachtung'!A$30:G$111,7,FALSE)</f>
        <v>#N/A</v>
      </c>
      <c r="V356" s="151" t="str">
        <f t="shared" si="136"/>
        <v/>
      </c>
      <c r="W356" s="220" t="str">
        <f>IFERROR(V356*Intern!H$2,"")</f>
        <v/>
      </c>
      <c r="X356" s="167"/>
      <c r="Y356" s="170"/>
      <c r="Z356" s="164"/>
      <c r="AA356" s="151" t="str">
        <f>IFERROR(VLOOKUP(X356,Mobilität!A:I,7,FALSE),"")</f>
        <v/>
      </c>
      <c r="AB356" s="151" t="str">
        <f t="shared" si="137"/>
        <v/>
      </c>
      <c r="AC356" s="220" t="str">
        <f>IFERROR(AB356*Intern!H$2,"")</f>
        <v/>
      </c>
      <c r="AD356" s="167"/>
      <c r="AE356" s="170"/>
      <c r="AF356" s="164"/>
      <c r="AG356" s="151" t="str">
        <f>IFERROR(VLOOKUP(AD356,Mobilität!A:I,7,FALSE),"")</f>
        <v/>
      </c>
      <c r="AH356" s="151" t="str">
        <f t="shared" si="120"/>
        <v/>
      </c>
      <c r="AI356" s="220" t="str">
        <f>IFERROR(AH356*Intern!H$2,"")</f>
        <v/>
      </c>
      <c r="AJ356" s="171"/>
      <c r="AK356" s="219">
        <f t="shared" si="121"/>
        <v>0</v>
      </c>
      <c r="AL356" s="206"/>
      <c r="AM356" s="151" t="str">
        <f>IFERROR(VLOOKUP(AJ356,Mobilität!A:I,7,FALSE),"")</f>
        <v/>
      </c>
      <c r="AN356" s="151" t="str">
        <f t="shared" si="122"/>
        <v/>
      </c>
      <c r="AO356" s="154" t="str">
        <f>IFERROR(AN356*Intern!H$2,"")</f>
        <v/>
      </c>
      <c r="AP356" s="171"/>
      <c r="AQ356" s="151">
        <f t="shared" si="123"/>
        <v>0</v>
      </c>
      <c r="AR356" s="209"/>
      <c r="AS356" s="151" t="str">
        <f>IFERROR(VLOOKUP(AP356,Mobilität!A:I,7,FALSE),"")</f>
        <v/>
      </c>
      <c r="AT356" s="151" t="str">
        <f t="shared" si="138"/>
        <v/>
      </c>
      <c r="AU356" s="154" t="str">
        <f>IFERROR(AT356*Intern!H$2,"")</f>
        <v/>
      </c>
      <c r="AV356" s="171"/>
      <c r="AW356" s="151">
        <f t="shared" si="124"/>
        <v>0</v>
      </c>
      <c r="AX356" s="206"/>
      <c r="AY356" s="151" t="str">
        <f>IFERROR(VLOOKUP(AV356,Mobilität!A:O,7,FALSE),"")</f>
        <v/>
      </c>
      <c r="AZ356" s="151" t="str">
        <f t="shared" si="125"/>
        <v/>
      </c>
      <c r="BA356" s="220" t="str">
        <f>IFERROR(AZ356*Intern!H$2,"")</f>
        <v/>
      </c>
      <c r="BB356" s="338"/>
      <c r="BC356" s="339"/>
      <c r="BD356" s="340"/>
      <c r="BE356" s="222">
        <f t="shared" si="126"/>
        <v>0</v>
      </c>
      <c r="BF356" s="223">
        <f>IFERROR(BE356*Intern!H$2,"")</f>
        <v>0</v>
      </c>
      <c r="BG356" s="210">
        <f t="shared" si="127"/>
        <v>0</v>
      </c>
      <c r="BH356" s="226">
        <f t="shared" si="128"/>
        <v>0</v>
      </c>
      <c r="BI356" s="363"/>
      <c r="BJ356" s="210" t="e">
        <f t="shared" si="129"/>
        <v>#DIV/0!</v>
      </c>
      <c r="BK356" s="227" t="e">
        <f t="shared" si="130"/>
        <v>#DIV/0!</v>
      </c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</row>
    <row r="357" spans="1:128" s="153" customFormat="1">
      <c r="A357" s="164"/>
      <c r="B357" s="165"/>
      <c r="C357" s="165"/>
      <c r="D357" s="149" t="str">
        <f t="shared" si="131"/>
        <v/>
      </c>
      <c r="E357" s="166"/>
      <c r="F357" s="167"/>
      <c r="G357" s="334" t="str">
        <f t="shared" si="132"/>
        <v/>
      </c>
      <c r="H357" s="150" t="str">
        <f>IFERROR(VLOOKUP(F357,'Mahlzeit-Übernachtung'!C:AA,5,FALSE),"")</f>
        <v/>
      </c>
      <c r="I357" s="150" t="str">
        <f t="shared" si="133"/>
        <v/>
      </c>
      <c r="J357" s="221" t="str">
        <f>IFERROR(I357*Intern!H$2,"")</f>
        <v/>
      </c>
      <c r="K357" s="167"/>
      <c r="L357" s="331" t="str">
        <f t="shared" si="134"/>
        <v/>
      </c>
      <c r="M357" s="150" t="str">
        <f>IFERROR(VLOOKUP(K357,'Mahlzeit-Übernachtung'!C:AA,5,FALSE),"")</f>
        <v/>
      </c>
      <c r="N357" s="151" t="str">
        <f t="shared" si="135"/>
        <v/>
      </c>
      <c r="O357" s="221" t="str">
        <f>IFERROR(N357*Intern!H$2,"")</f>
        <v/>
      </c>
      <c r="P357" s="168"/>
      <c r="Q357" s="169"/>
      <c r="R357" s="169"/>
      <c r="S357" s="169"/>
      <c r="T357" s="151" t="str">
        <f t="shared" si="139"/>
        <v>---</v>
      </c>
      <c r="U357" s="331" t="e">
        <f>VLOOKUP(TEXT(T357,"@"),'Mahlzeit-Übernachtung'!A$30:G$111,7,FALSE)</f>
        <v>#N/A</v>
      </c>
      <c r="V357" s="151" t="str">
        <f t="shared" si="136"/>
        <v/>
      </c>
      <c r="W357" s="220" t="str">
        <f>IFERROR(V357*Intern!H$2,"")</f>
        <v/>
      </c>
      <c r="X357" s="167"/>
      <c r="Y357" s="170"/>
      <c r="Z357" s="164"/>
      <c r="AA357" s="151" t="str">
        <f>IFERROR(VLOOKUP(X357,Mobilität!A:I,7,FALSE),"")</f>
        <v/>
      </c>
      <c r="AB357" s="151" t="str">
        <f t="shared" si="137"/>
        <v/>
      </c>
      <c r="AC357" s="220" t="str">
        <f>IFERROR(AB357*Intern!H$2,"")</f>
        <v/>
      </c>
      <c r="AD357" s="167"/>
      <c r="AE357" s="170"/>
      <c r="AF357" s="164"/>
      <c r="AG357" s="151" t="str">
        <f>IFERROR(VLOOKUP(AD357,Mobilität!A:I,7,FALSE),"")</f>
        <v/>
      </c>
      <c r="AH357" s="151" t="str">
        <f t="shared" si="120"/>
        <v/>
      </c>
      <c r="AI357" s="220" t="str">
        <f>IFERROR(AH357*Intern!H$2,"")</f>
        <v/>
      </c>
      <c r="AJ357" s="171"/>
      <c r="AK357" s="219">
        <f t="shared" si="121"/>
        <v>0</v>
      </c>
      <c r="AL357" s="206"/>
      <c r="AM357" s="151" t="str">
        <f>IFERROR(VLOOKUP(AJ357,Mobilität!A:I,7,FALSE),"")</f>
        <v/>
      </c>
      <c r="AN357" s="151" t="str">
        <f t="shared" si="122"/>
        <v/>
      </c>
      <c r="AO357" s="154" t="str">
        <f>IFERROR(AN357*Intern!H$2,"")</f>
        <v/>
      </c>
      <c r="AP357" s="171"/>
      <c r="AQ357" s="151">
        <f t="shared" si="123"/>
        <v>0</v>
      </c>
      <c r="AR357" s="209"/>
      <c r="AS357" s="151" t="str">
        <f>IFERROR(VLOOKUP(AP357,Mobilität!A:I,7,FALSE),"")</f>
        <v/>
      </c>
      <c r="AT357" s="151" t="str">
        <f t="shared" si="138"/>
        <v/>
      </c>
      <c r="AU357" s="154" t="str">
        <f>IFERROR(AT357*Intern!H$2,"")</f>
        <v/>
      </c>
      <c r="AV357" s="171"/>
      <c r="AW357" s="151">
        <f t="shared" si="124"/>
        <v>0</v>
      </c>
      <c r="AX357" s="206"/>
      <c r="AY357" s="151" t="str">
        <f>IFERROR(VLOOKUP(AV357,Mobilität!A:O,7,FALSE),"")</f>
        <v/>
      </c>
      <c r="AZ357" s="151" t="str">
        <f t="shared" si="125"/>
        <v/>
      </c>
      <c r="BA357" s="220" t="str">
        <f>IFERROR(AZ357*Intern!H$2,"")</f>
        <v/>
      </c>
      <c r="BB357" s="338"/>
      <c r="BC357" s="339"/>
      <c r="BD357" s="340"/>
      <c r="BE357" s="222">
        <f t="shared" si="126"/>
        <v>0</v>
      </c>
      <c r="BF357" s="223">
        <f>IFERROR(BE357*Intern!H$2,"")</f>
        <v>0</v>
      </c>
      <c r="BG357" s="210">
        <f t="shared" si="127"/>
        <v>0</v>
      </c>
      <c r="BH357" s="226">
        <f t="shared" si="128"/>
        <v>0</v>
      </c>
      <c r="BI357" s="363"/>
      <c r="BJ357" s="210" t="e">
        <f t="shared" si="129"/>
        <v>#DIV/0!</v>
      </c>
      <c r="BK357" s="227" t="e">
        <f t="shared" si="130"/>
        <v>#DIV/0!</v>
      </c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</row>
    <row r="358" spans="1:128" s="153" customFormat="1">
      <c r="A358" s="164"/>
      <c r="B358" s="165"/>
      <c r="C358" s="165"/>
      <c r="D358" s="149" t="str">
        <f t="shared" si="131"/>
        <v/>
      </c>
      <c r="E358" s="166"/>
      <c r="F358" s="167"/>
      <c r="G358" s="334" t="str">
        <f t="shared" si="132"/>
        <v/>
      </c>
      <c r="H358" s="150" t="str">
        <f>IFERROR(VLOOKUP(F358,'Mahlzeit-Übernachtung'!C:AA,5,FALSE),"")</f>
        <v/>
      </c>
      <c r="I358" s="150" t="str">
        <f t="shared" si="133"/>
        <v/>
      </c>
      <c r="J358" s="221" t="str">
        <f>IFERROR(I358*Intern!H$2,"")</f>
        <v/>
      </c>
      <c r="K358" s="167"/>
      <c r="L358" s="331" t="str">
        <f t="shared" si="134"/>
        <v/>
      </c>
      <c r="M358" s="150" t="str">
        <f>IFERROR(VLOOKUP(K358,'Mahlzeit-Übernachtung'!C:AA,5,FALSE),"")</f>
        <v/>
      </c>
      <c r="N358" s="151" t="str">
        <f t="shared" si="135"/>
        <v/>
      </c>
      <c r="O358" s="221" t="str">
        <f>IFERROR(N358*Intern!H$2,"")</f>
        <v/>
      </c>
      <c r="P358" s="168"/>
      <c r="Q358" s="169"/>
      <c r="R358" s="169"/>
      <c r="S358" s="169"/>
      <c r="T358" s="151" t="str">
        <f t="shared" si="139"/>
        <v>---</v>
      </c>
      <c r="U358" s="331" t="e">
        <f>VLOOKUP(TEXT(T358,"@"),'Mahlzeit-Übernachtung'!A$30:G$111,7,FALSE)</f>
        <v>#N/A</v>
      </c>
      <c r="V358" s="151" t="str">
        <f t="shared" si="136"/>
        <v/>
      </c>
      <c r="W358" s="220" t="str">
        <f>IFERROR(V358*Intern!H$2,"")</f>
        <v/>
      </c>
      <c r="X358" s="167"/>
      <c r="Y358" s="170"/>
      <c r="Z358" s="164"/>
      <c r="AA358" s="151" t="str">
        <f>IFERROR(VLOOKUP(X358,Mobilität!A:I,7,FALSE),"")</f>
        <v/>
      </c>
      <c r="AB358" s="151" t="str">
        <f t="shared" si="137"/>
        <v/>
      </c>
      <c r="AC358" s="220" t="str">
        <f>IFERROR(AB358*Intern!H$2,"")</f>
        <v/>
      </c>
      <c r="AD358" s="167"/>
      <c r="AE358" s="170"/>
      <c r="AF358" s="164"/>
      <c r="AG358" s="151" t="str">
        <f>IFERROR(VLOOKUP(AD358,Mobilität!A:I,7,FALSE),"")</f>
        <v/>
      </c>
      <c r="AH358" s="151" t="str">
        <f t="shared" si="120"/>
        <v/>
      </c>
      <c r="AI358" s="220" t="str">
        <f>IFERROR(AH358*Intern!H$2,"")</f>
        <v/>
      </c>
      <c r="AJ358" s="171"/>
      <c r="AK358" s="219">
        <f t="shared" si="121"/>
        <v>0</v>
      </c>
      <c r="AL358" s="206"/>
      <c r="AM358" s="151" t="str">
        <f>IFERROR(VLOOKUP(AJ358,Mobilität!A:I,7,FALSE),"")</f>
        <v/>
      </c>
      <c r="AN358" s="151" t="str">
        <f t="shared" si="122"/>
        <v/>
      </c>
      <c r="AO358" s="154" t="str">
        <f>IFERROR(AN358*Intern!H$2,"")</f>
        <v/>
      </c>
      <c r="AP358" s="171"/>
      <c r="AQ358" s="151">
        <f t="shared" si="123"/>
        <v>0</v>
      </c>
      <c r="AR358" s="209"/>
      <c r="AS358" s="151" t="str">
        <f>IFERROR(VLOOKUP(AP358,Mobilität!A:I,7,FALSE),"")</f>
        <v/>
      </c>
      <c r="AT358" s="151" t="str">
        <f t="shared" si="138"/>
        <v/>
      </c>
      <c r="AU358" s="154" t="str">
        <f>IFERROR(AT358*Intern!H$2,"")</f>
        <v/>
      </c>
      <c r="AV358" s="171"/>
      <c r="AW358" s="151">
        <f t="shared" si="124"/>
        <v>0</v>
      </c>
      <c r="AX358" s="206"/>
      <c r="AY358" s="151" t="str">
        <f>IFERROR(VLOOKUP(AV358,Mobilität!A:O,7,FALSE),"")</f>
        <v/>
      </c>
      <c r="AZ358" s="151" t="str">
        <f t="shared" si="125"/>
        <v/>
      </c>
      <c r="BA358" s="220" t="str">
        <f>IFERROR(AZ358*Intern!H$2,"")</f>
        <v/>
      </c>
      <c r="BB358" s="338"/>
      <c r="BC358" s="339"/>
      <c r="BD358" s="340"/>
      <c r="BE358" s="222">
        <f t="shared" si="126"/>
        <v>0</v>
      </c>
      <c r="BF358" s="223">
        <f>IFERROR(BE358*Intern!H$2,"")</f>
        <v>0</v>
      </c>
      <c r="BG358" s="210">
        <f t="shared" si="127"/>
        <v>0</v>
      </c>
      <c r="BH358" s="226">
        <f t="shared" si="128"/>
        <v>0</v>
      </c>
      <c r="BI358" s="363"/>
      <c r="BJ358" s="210" t="e">
        <f t="shared" si="129"/>
        <v>#DIV/0!</v>
      </c>
      <c r="BK358" s="227" t="e">
        <f t="shared" si="130"/>
        <v>#DIV/0!</v>
      </c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</row>
    <row r="359" spans="1:128" s="153" customFormat="1">
      <c r="A359" s="164"/>
      <c r="B359" s="165"/>
      <c r="C359" s="165"/>
      <c r="D359" s="149" t="str">
        <f t="shared" si="131"/>
        <v/>
      </c>
      <c r="E359" s="166"/>
      <c r="F359" s="167"/>
      <c r="G359" s="334" t="str">
        <f t="shared" si="132"/>
        <v/>
      </c>
      <c r="H359" s="150" t="str">
        <f>IFERROR(VLOOKUP(F359,'Mahlzeit-Übernachtung'!C:AA,5,FALSE),"")</f>
        <v/>
      </c>
      <c r="I359" s="150" t="str">
        <f t="shared" si="133"/>
        <v/>
      </c>
      <c r="J359" s="221" t="str">
        <f>IFERROR(I359*Intern!H$2,"")</f>
        <v/>
      </c>
      <c r="K359" s="167"/>
      <c r="L359" s="331" t="str">
        <f t="shared" si="134"/>
        <v/>
      </c>
      <c r="M359" s="150" t="str">
        <f>IFERROR(VLOOKUP(K359,'Mahlzeit-Übernachtung'!C:AA,5,FALSE),"")</f>
        <v/>
      </c>
      <c r="N359" s="151" t="str">
        <f t="shared" si="135"/>
        <v/>
      </c>
      <c r="O359" s="221" t="str">
        <f>IFERROR(N359*Intern!H$2,"")</f>
        <v/>
      </c>
      <c r="P359" s="168"/>
      <c r="Q359" s="169"/>
      <c r="R359" s="169"/>
      <c r="S359" s="169"/>
      <c r="T359" s="151" t="str">
        <f t="shared" si="139"/>
        <v>---</v>
      </c>
      <c r="U359" s="331" t="e">
        <f>VLOOKUP(TEXT(T359,"@"),'Mahlzeit-Übernachtung'!A$30:G$111,7,FALSE)</f>
        <v>#N/A</v>
      </c>
      <c r="V359" s="151" t="str">
        <f t="shared" si="136"/>
        <v/>
      </c>
      <c r="W359" s="220" t="str">
        <f>IFERROR(V359*Intern!H$2,"")</f>
        <v/>
      </c>
      <c r="X359" s="167"/>
      <c r="Y359" s="170"/>
      <c r="Z359" s="164"/>
      <c r="AA359" s="151" t="str">
        <f>IFERROR(VLOOKUP(X359,Mobilität!A:I,7,FALSE),"")</f>
        <v/>
      </c>
      <c r="AB359" s="151" t="str">
        <f t="shared" si="137"/>
        <v/>
      </c>
      <c r="AC359" s="220" t="str">
        <f>IFERROR(AB359*Intern!H$2,"")</f>
        <v/>
      </c>
      <c r="AD359" s="167"/>
      <c r="AE359" s="170"/>
      <c r="AF359" s="164"/>
      <c r="AG359" s="151" t="str">
        <f>IFERROR(VLOOKUP(AD359,Mobilität!A:I,7,FALSE),"")</f>
        <v/>
      </c>
      <c r="AH359" s="151" t="str">
        <f t="shared" si="120"/>
        <v/>
      </c>
      <c r="AI359" s="220" t="str">
        <f>IFERROR(AH359*Intern!H$2,"")</f>
        <v/>
      </c>
      <c r="AJ359" s="171"/>
      <c r="AK359" s="219">
        <f t="shared" si="121"/>
        <v>0</v>
      </c>
      <c r="AL359" s="206"/>
      <c r="AM359" s="151" t="str">
        <f>IFERROR(VLOOKUP(AJ359,Mobilität!A:I,7,FALSE),"")</f>
        <v/>
      </c>
      <c r="AN359" s="151" t="str">
        <f t="shared" si="122"/>
        <v/>
      </c>
      <c r="AO359" s="154" t="str">
        <f>IFERROR(AN359*Intern!H$2,"")</f>
        <v/>
      </c>
      <c r="AP359" s="171"/>
      <c r="AQ359" s="151">
        <f t="shared" si="123"/>
        <v>0</v>
      </c>
      <c r="AR359" s="209"/>
      <c r="AS359" s="151" t="str">
        <f>IFERROR(VLOOKUP(AP359,Mobilität!A:I,7,FALSE),"")</f>
        <v/>
      </c>
      <c r="AT359" s="151" t="str">
        <f t="shared" si="138"/>
        <v/>
      </c>
      <c r="AU359" s="154" t="str">
        <f>IFERROR(AT359*Intern!H$2,"")</f>
        <v/>
      </c>
      <c r="AV359" s="171"/>
      <c r="AW359" s="151">
        <f t="shared" si="124"/>
        <v>0</v>
      </c>
      <c r="AX359" s="206"/>
      <c r="AY359" s="151" t="str">
        <f>IFERROR(VLOOKUP(AV359,Mobilität!A:O,7,FALSE),"")</f>
        <v/>
      </c>
      <c r="AZ359" s="151" t="str">
        <f t="shared" si="125"/>
        <v/>
      </c>
      <c r="BA359" s="220" t="str">
        <f>IFERROR(AZ359*Intern!H$2,"")</f>
        <v/>
      </c>
      <c r="BB359" s="338"/>
      <c r="BC359" s="339"/>
      <c r="BD359" s="340"/>
      <c r="BE359" s="222">
        <f t="shared" si="126"/>
        <v>0</v>
      </c>
      <c r="BF359" s="223">
        <f>IFERROR(BE359*Intern!H$2,"")</f>
        <v>0</v>
      </c>
      <c r="BG359" s="210">
        <f t="shared" si="127"/>
        <v>0</v>
      </c>
      <c r="BH359" s="226">
        <f t="shared" si="128"/>
        <v>0</v>
      </c>
      <c r="BI359" s="363"/>
      <c r="BJ359" s="210" t="e">
        <f t="shared" si="129"/>
        <v>#DIV/0!</v>
      </c>
      <c r="BK359" s="227" t="e">
        <f t="shared" si="130"/>
        <v>#DIV/0!</v>
      </c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</row>
    <row r="360" spans="1:128" s="153" customFormat="1">
      <c r="A360" s="164"/>
      <c r="B360" s="165"/>
      <c r="C360" s="165"/>
      <c r="D360" s="149" t="str">
        <f t="shared" si="131"/>
        <v/>
      </c>
      <c r="E360" s="166"/>
      <c r="F360" s="167"/>
      <c r="G360" s="334" t="str">
        <f t="shared" si="132"/>
        <v/>
      </c>
      <c r="H360" s="150" t="str">
        <f>IFERROR(VLOOKUP(F360,'Mahlzeit-Übernachtung'!C:AA,5,FALSE),"")</f>
        <v/>
      </c>
      <c r="I360" s="150" t="str">
        <f t="shared" si="133"/>
        <v/>
      </c>
      <c r="J360" s="221" t="str">
        <f>IFERROR(I360*Intern!H$2,"")</f>
        <v/>
      </c>
      <c r="K360" s="167"/>
      <c r="L360" s="331" t="str">
        <f t="shared" si="134"/>
        <v/>
      </c>
      <c r="M360" s="150" t="str">
        <f>IFERROR(VLOOKUP(K360,'Mahlzeit-Übernachtung'!C:AA,5,FALSE),"")</f>
        <v/>
      </c>
      <c r="N360" s="151" t="str">
        <f t="shared" si="135"/>
        <v/>
      </c>
      <c r="O360" s="221" t="str">
        <f>IFERROR(N360*Intern!H$2,"")</f>
        <v/>
      </c>
      <c r="P360" s="168"/>
      <c r="Q360" s="169"/>
      <c r="R360" s="169"/>
      <c r="S360" s="169"/>
      <c r="T360" s="151" t="str">
        <f t="shared" si="139"/>
        <v>---</v>
      </c>
      <c r="U360" s="331" t="e">
        <f>VLOOKUP(TEXT(T360,"@"),'Mahlzeit-Übernachtung'!A$30:G$111,7,FALSE)</f>
        <v>#N/A</v>
      </c>
      <c r="V360" s="151" t="str">
        <f t="shared" si="136"/>
        <v/>
      </c>
      <c r="W360" s="220" t="str">
        <f>IFERROR(V360*Intern!H$2,"")</f>
        <v/>
      </c>
      <c r="X360" s="167"/>
      <c r="Y360" s="170"/>
      <c r="Z360" s="164"/>
      <c r="AA360" s="151" t="str">
        <f>IFERROR(VLOOKUP(X360,Mobilität!A:I,7,FALSE),"")</f>
        <v/>
      </c>
      <c r="AB360" s="151" t="str">
        <f t="shared" si="137"/>
        <v/>
      </c>
      <c r="AC360" s="220" t="str">
        <f>IFERROR(AB360*Intern!H$2,"")</f>
        <v/>
      </c>
      <c r="AD360" s="167"/>
      <c r="AE360" s="170"/>
      <c r="AF360" s="164"/>
      <c r="AG360" s="151" t="str">
        <f>IFERROR(VLOOKUP(AD360,Mobilität!A:I,7,FALSE),"")</f>
        <v/>
      </c>
      <c r="AH360" s="151" t="str">
        <f t="shared" si="120"/>
        <v/>
      </c>
      <c r="AI360" s="220" t="str">
        <f>IFERROR(AH360*Intern!H$2,"")</f>
        <v/>
      </c>
      <c r="AJ360" s="171"/>
      <c r="AK360" s="219">
        <f t="shared" si="121"/>
        <v>0</v>
      </c>
      <c r="AL360" s="206"/>
      <c r="AM360" s="151" t="str">
        <f>IFERROR(VLOOKUP(AJ360,Mobilität!A:I,7,FALSE),"")</f>
        <v/>
      </c>
      <c r="AN360" s="151" t="str">
        <f t="shared" si="122"/>
        <v/>
      </c>
      <c r="AO360" s="154" t="str">
        <f>IFERROR(AN360*Intern!H$2,"")</f>
        <v/>
      </c>
      <c r="AP360" s="171"/>
      <c r="AQ360" s="151">
        <f t="shared" si="123"/>
        <v>0</v>
      </c>
      <c r="AR360" s="209"/>
      <c r="AS360" s="151" t="str">
        <f>IFERROR(VLOOKUP(AP360,Mobilität!A:I,7,FALSE),"")</f>
        <v/>
      </c>
      <c r="AT360" s="151" t="str">
        <f t="shared" si="138"/>
        <v/>
      </c>
      <c r="AU360" s="154" t="str">
        <f>IFERROR(AT360*Intern!H$2,"")</f>
        <v/>
      </c>
      <c r="AV360" s="171"/>
      <c r="AW360" s="151">
        <f t="shared" si="124"/>
        <v>0</v>
      </c>
      <c r="AX360" s="206"/>
      <c r="AY360" s="151" t="str">
        <f>IFERROR(VLOOKUP(AV360,Mobilität!A:O,7,FALSE),"")</f>
        <v/>
      </c>
      <c r="AZ360" s="151" t="str">
        <f t="shared" si="125"/>
        <v/>
      </c>
      <c r="BA360" s="220" t="str">
        <f>IFERROR(AZ360*Intern!H$2,"")</f>
        <v/>
      </c>
      <c r="BB360" s="338"/>
      <c r="BC360" s="339"/>
      <c r="BD360" s="340"/>
      <c r="BE360" s="222">
        <f t="shared" si="126"/>
        <v>0</v>
      </c>
      <c r="BF360" s="223">
        <f>IFERROR(BE360*Intern!H$2,"")</f>
        <v>0</v>
      </c>
      <c r="BG360" s="210">
        <f t="shared" si="127"/>
        <v>0</v>
      </c>
      <c r="BH360" s="226">
        <f t="shared" si="128"/>
        <v>0</v>
      </c>
      <c r="BI360" s="363"/>
      <c r="BJ360" s="210" t="e">
        <f t="shared" si="129"/>
        <v>#DIV/0!</v>
      </c>
      <c r="BK360" s="227" t="e">
        <f t="shared" si="130"/>
        <v>#DIV/0!</v>
      </c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</row>
    <row r="361" spans="1:128" s="153" customFormat="1">
      <c r="A361" s="164"/>
      <c r="B361" s="165"/>
      <c r="C361" s="165"/>
      <c r="D361" s="149" t="str">
        <f t="shared" si="131"/>
        <v/>
      </c>
      <c r="E361" s="166"/>
      <c r="F361" s="167"/>
      <c r="G361" s="334" t="str">
        <f t="shared" si="132"/>
        <v/>
      </c>
      <c r="H361" s="150" t="str">
        <f>IFERROR(VLOOKUP(F361,'Mahlzeit-Übernachtung'!C:AA,5,FALSE),"")</f>
        <v/>
      </c>
      <c r="I361" s="150" t="str">
        <f t="shared" si="133"/>
        <v/>
      </c>
      <c r="J361" s="221" t="str">
        <f>IFERROR(I361*Intern!H$2,"")</f>
        <v/>
      </c>
      <c r="K361" s="167"/>
      <c r="L361" s="331" t="str">
        <f t="shared" si="134"/>
        <v/>
      </c>
      <c r="M361" s="150" t="str">
        <f>IFERROR(VLOOKUP(K361,'Mahlzeit-Übernachtung'!C:AA,5,FALSE),"")</f>
        <v/>
      </c>
      <c r="N361" s="151" t="str">
        <f t="shared" si="135"/>
        <v/>
      </c>
      <c r="O361" s="221" t="str">
        <f>IFERROR(N361*Intern!H$2,"")</f>
        <v/>
      </c>
      <c r="P361" s="168"/>
      <c r="Q361" s="169"/>
      <c r="R361" s="169"/>
      <c r="S361" s="169"/>
      <c r="T361" s="151" t="str">
        <f t="shared" si="139"/>
        <v>---</v>
      </c>
      <c r="U361" s="331" t="e">
        <f>VLOOKUP(TEXT(T361,"@"),'Mahlzeit-Übernachtung'!A$30:G$111,7,FALSE)</f>
        <v>#N/A</v>
      </c>
      <c r="V361" s="151" t="str">
        <f t="shared" si="136"/>
        <v/>
      </c>
      <c r="W361" s="220" t="str">
        <f>IFERROR(V361*Intern!H$2,"")</f>
        <v/>
      </c>
      <c r="X361" s="167"/>
      <c r="Y361" s="170"/>
      <c r="Z361" s="164"/>
      <c r="AA361" s="151" t="str">
        <f>IFERROR(VLOOKUP(X361,Mobilität!A:I,7,FALSE),"")</f>
        <v/>
      </c>
      <c r="AB361" s="151" t="str">
        <f t="shared" si="137"/>
        <v/>
      </c>
      <c r="AC361" s="220" t="str">
        <f>IFERROR(AB361*Intern!H$2,"")</f>
        <v/>
      </c>
      <c r="AD361" s="167"/>
      <c r="AE361" s="170"/>
      <c r="AF361" s="164"/>
      <c r="AG361" s="151" t="str">
        <f>IFERROR(VLOOKUP(AD361,Mobilität!A:I,7,FALSE),"")</f>
        <v/>
      </c>
      <c r="AH361" s="151" t="str">
        <f t="shared" si="120"/>
        <v/>
      </c>
      <c r="AI361" s="220" t="str">
        <f>IFERROR(AH361*Intern!H$2,"")</f>
        <v/>
      </c>
      <c r="AJ361" s="171"/>
      <c r="AK361" s="219">
        <f t="shared" si="121"/>
        <v>0</v>
      </c>
      <c r="AL361" s="206"/>
      <c r="AM361" s="151" t="str">
        <f>IFERROR(VLOOKUP(AJ361,Mobilität!A:I,7,FALSE),"")</f>
        <v/>
      </c>
      <c r="AN361" s="151" t="str">
        <f t="shared" si="122"/>
        <v/>
      </c>
      <c r="AO361" s="154" t="str">
        <f>IFERROR(AN361*Intern!H$2,"")</f>
        <v/>
      </c>
      <c r="AP361" s="171"/>
      <c r="AQ361" s="151">
        <f t="shared" si="123"/>
        <v>0</v>
      </c>
      <c r="AR361" s="209"/>
      <c r="AS361" s="151" t="str">
        <f>IFERROR(VLOOKUP(AP361,Mobilität!A:I,7,FALSE),"")</f>
        <v/>
      </c>
      <c r="AT361" s="151" t="str">
        <f t="shared" si="138"/>
        <v/>
      </c>
      <c r="AU361" s="154" t="str">
        <f>IFERROR(AT361*Intern!H$2,"")</f>
        <v/>
      </c>
      <c r="AV361" s="171"/>
      <c r="AW361" s="151">
        <f t="shared" si="124"/>
        <v>0</v>
      </c>
      <c r="AX361" s="206"/>
      <c r="AY361" s="151" t="str">
        <f>IFERROR(VLOOKUP(AV361,Mobilität!A:O,7,FALSE),"")</f>
        <v/>
      </c>
      <c r="AZ361" s="151" t="str">
        <f t="shared" si="125"/>
        <v/>
      </c>
      <c r="BA361" s="220" t="str">
        <f>IFERROR(AZ361*Intern!H$2,"")</f>
        <v/>
      </c>
      <c r="BB361" s="338"/>
      <c r="BC361" s="339"/>
      <c r="BD361" s="340"/>
      <c r="BE361" s="222">
        <f t="shared" si="126"/>
        <v>0</v>
      </c>
      <c r="BF361" s="223">
        <f>IFERROR(BE361*Intern!H$2,"")</f>
        <v>0</v>
      </c>
      <c r="BG361" s="210">
        <f t="shared" si="127"/>
        <v>0</v>
      </c>
      <c r="BH361" s="226">
        <f t="shared" si="128"/>
        <v>0</v>
      </c>
      <c r="BI361" s="363"/>
      <c r="BJ361" s="210" t="e">
        <f t="shared" si="129"/>
        <v>#DIV/0!</v>
      </c>
      <c r="BK361" s="227" t="e">
        <f t="shared" si="130"/>
        <v>#DIV/0!</v>
      </c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</row>
    <row r="362" spans="1:128" s="153" customFormat="1">
      <c r="A362" s="164"/>
      <c r="B362" s="165"/>
      <c r="C362" s="165"/>
      <c r="D362" s="149" t="str">
        <f t="shared" si="131"/>
        <v/>
      </c>
      <c r="E362" s="166"/>
      <c r="F362" s="167"/>
      <c r="G362" s="334" t="str">
        <f t="shared" si="132"/>
        <v/>
      </c>
      <c r="H362" s="150" t="str">
        <f>IFERROR(VLOOKUP(F362,'Mahlzeit-Übernachtung'!C:AA,5,FALSE),"")</f>
        <v/>
      </c>
      <c r="I362" s="150" t="str">
        <f t="shared" si="133"/>
        <v/>
      </c>
      <c r="J362" s="221" t="str">
        <f>IFERROR(I362*Intern!H$2,"")</f>
        <v/>
      </c>
      <c r="K362" s="167"/>
      <c r="L362" s="331" t="str">
        <f t="shared" si="134"/>
        <v/>
      </c>
      <c r="M362" s="150" t="str">
        <f>IFERROR(VLOOKUP(K362,'Mahlzeit-Übernachtung'!C:AA,5,FALSE),"")</f>
        <v/>
      </c>
      <c r="N362" s="151" t="str">
        <f t="shared" si="135"/>
        <v/>
      </c>
      <c r="O362" s="221" t="str">
        <f>IFERROR(N362*Intern!H$2,"")</f>
        <v/>
      </c>
      <c r="P362" s="168"/>
      <c r="Q362" s="169"/>
      <c r="R362" s="169"/>
      <c r="S362" s="169"/>
      <c r="T362" s="151" t="str">
        <f t="shared" si="139"/>
        <v>---</v>
      </c>
      <c r="U362" s="331" t="e">
        <f>VLOOKUP(TEXT(T362,"@"),'Mahlzeit-Übernachtung'!A$30:G$111,7,FALSE)</f>
        <v>#N/A</v>
      </c>
      <c r="V362" s="151" t="str">
        <f t="shared" si="136"/>
        <v/>
      </c>
      <c r="W362" s="220" t="str">
        <f>IFERROR(V362*Intern!H$2,"")</f>
        <v/>
      </c>
      <c r="X362" s="167"/>
      <c r="Y362" s="170"/>
      <c r="Z362" s="164"/>
      <c r="AA362" s="151" t="str">
        <f>IFERROR(VLOOKUP(X362,Mobilität!A:I,7,FALSE),"")</f>
        <v/>
      </c>
      <c r="AB362" s="151" t="str">
        <f t="shared" si="137"/>
        <v/>
      </c>
      <c r="AC362" s="220" t="str">
        <f>IFERROR(AB362*Intern!H$2,"")</f>
        <v/>
      </c>
      <c r="AD362" s="167"/>
      <c r="AE362" s="170"/>
      <c r="AF362" s="164"/>
      <c r="AG362" s="151" t="str">
        <f>IFERROR(VLOOKUP(AD362,Mobilität!A:I,7,FALSE),"")</f>
        <v/>
      </c>
      <c r="AH362" s="151" t="str">
        <f t="shared" si="120"/>
        <v/>
      </c>
      <c r="AI362" s="220" t="str">
        <f>IFERROR(AH362*Intern!H$2,"")</f>
        <v/>
      </c>
      <c r="AJ362" s="171"/>
      <c r="AK362" s="219">
        <f t="shared" si="121"/>
        <v>0</v>
      </c>
      <c r="AL362" s="206"/>
      <c r="AM362" s="151" t="str">
        <f>IFERROR(VLOOKUP(AJ362,Mobilität!A:I,7,FALSE),"")</f>
        <v/>
      </c>
      <c r="AN362" s="151" t="str">
        <f t="shared" si="122"/>
        <v/>
      </c>
      <c r="AO362" s="154" t="str">
        <f>IFERROR(AN362*Intern!H$2,"")</f>
        <v/>
      </c>
      <c r="AP362" s="171"/>
      <c r="AQ362" s="151">
        <f t="shared" si="123"/>
        <v>0</v>
      </c>
      <c r="AR362" s="209"/>
      <c r="AS362" s="151" t="str">
        <f>IFERROR(VLOOKUP(AP362,Mobilität!A:I,7,FALSE),"")</f>
        <v/>
      </c>
      <c r="AT362" s="151" t="str">
        <f t="shared" si="138"/>
        <v/>
      </c>
      <c r="AU362" s="154" t="str">
        <f>IFERROR(AT362*Intern!H$2,"")</f>
        <v/>
      </c>
      <c r="AV362" s="171"/>
      <c r="AW362" s="151">
        <f t="shared" si="124"/>
        <v>0</v>
      </c>
      <c r="AX362" s="206"/>
      <c r="AY362" s="151" t="str">
        <f>IFERROR(VLOOKUP(AV362,Mobilität!A:O,7,FALSE),"")</f>
        <v/>
      </c>
      <c r="AZ362" s="151" t="str">
        <f t="shared" si="125"/>
        <v/>
      </c>
      <c r="BA362" s="220" t="str">
        <f>IFERROR(AZ362*Intern!H$2,"")</f>
        <v/>
      </c>
      <c r="BB362" s="338"/>
      <c r="BC362" s="339"/>
      <c r="BD362" s="340"/>
      <c r="BE362" s="222">
        <f t="shared" si="126"/>
        <v>0</v>
      </c>
      <c r="BF362" s="223">
        <f>IFERROR(BE362*Intern!H$2,"")</f>
        <v>0</v>
      </c>
      <c r="BG362" s="210">
        <f t="shared" si="127"/>
        <v>0</v>
      </c>
      <c r="BH362" s="226">
        <f t="shared" si="128"/>
        <v>0</v>
      </c>
      <c r="BI362" s="363"/>
      <c r="BJ362" s="210" t="e">
        <f t="shared" si="129"/>
        <v>#DIV/0!</v>
      </c>
      <c r="BK362" s="227" t="e">
        <f t="shared" si="130"/>
        <v>#DIV/0!</v>
      </c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</row>
    <row r="363" spans="1:128" s="153" customFormat="1">
      <c r="A363" s="164"/>
      <c r="B363" s="165"/>
      <c r="C363" s="165"/>
      <c r="D363" s="149" t="str">
        <f t="shared" si="131"/>
        <v/>
      </c>
      <c r="E363" s="166"/>
      <c r="F363" s="167"/>
      <c r="G363" s="334" t="str">
        <f t="shared" si="132"/>
        <v/>
      </c>
      <c r="H363" s="150" t="str">
        <f>IFERROR(VLOOKUP(F363,'Mahlzeit-Übernachtung'!C:AA,5,FALSE),"")</f>
        <v/>
      </c>
      <c r="I363" s="150" t="str">
        <f t="shared" si="133"/>
        <v/>
      </c>
      <c r="J363" s="221" t="str">
        <f>IFERROR(I363*Intern!H$2,"")</f>
        <v/>
      </c>
      <c r="K363" s="167"/>
      <c r="L363" s="331" t="str">
        <f t="shared" si="134"/>
        <v/>
      </c>
      <c r="M363" s="150" t="str">
        <f>IFERROR(VLOOKUP(K363,'Mahlzeit-Übernachtung'!C:AA,5,FALSE),"")</f>
        <v/>
      </c>
      <c r="N363" s="151" t="str">
        <f t="shared" si="135"/>
        <v/>
      </c>
      <c r="O363" s="221" t="str">
        <f>IFERROR(N363*Intern!H$2,"")</f>
        <v/>
      </c>
      <c r="P363" s="168"/>
      <c r="Q363" s="169"/>
      <c r="R363" s="169"/>
      <c r="S363" s="169"/>
      <c r="T363" s="151" t="str">
        <f t="shared" si="139"/>
        <v>---</v>
      </c>
      <c r="U363" s="331" t="e">
        <f>VLOOKUP(TEXT(T363,"@"),'Mahlzeit-Übernachtung'!A$30:G$111,7,FALSE)</f>
        <v>#N/A</v>
      </c>
      <c r="V363" s="151" t="str">
        <f t="shared" si="136"/>
        <v/>
      </c>
      <c r="W363" s="220" t="str">
        <f>IFERROR(V363*Intern!H$2,"")</f>
        <v/>
      </c>
      <c r="X363" s="167"/>
      <c r="Y363" s="170"/>
      <c r="Z363" s="164"/>
      <c r="AA363" s="151" t="str">
        <f>IFERROR(VLOOKUP(X363,Mobilität!A:I,7,FALSE),"")</f>
        <v/>
      </c>
      <c r="AB363" s="151" t="str">
        <f t="shared" si="137"/>
        <v/>
      </c>
      <c r="AC363" s="220" t="str">
        <f>IFERROR(AB363*Intern!H$2,"")</f>
        <v/>
      </c>
      <c r="AD363" s="167"/>
      <c r="AE363" s="170"/>
      <c r="AF363" s="164"/>
      <c r="AG363" s="151" t="str">
        <f>IFERROR(VLOOKUP(AD363,Mobilität!A:I,7,FALSE),"")</f>
        <v/>
      </c>
      <c r="AH363" s="151" t="str">
        <f t="shared" si="120"/>
        <v/>
      </c>
      <c r="AI363" s="220" t="str">
        <f>IFERROR(AH363*Intern!H$2,"")</f>
        <v/>
      </c>
      <c r="AJ363" s="171"/>
      <c r="AK363" s="219">
        <f t="shared" si="121"/>
        <v>0</v>
      </c>
      <c r="AL363" s="206"/>
      <c r="AM363" s="151" t="str">
        <f>IFERROR(VLOOKUP(AJ363,Mobilität!A:I,7,FALSE),"")</f>
        <v/>
      </c>
      <c r="AN363" s="151" t="str">
        <f t="shared" si="122"/>
        <v/>
      </c>
      <c r="AO363" s="154" t="str">
        <f>IFERROR(AN363*Intern!H$2,"")</f>
        <v/>
      </c>
      <c r="AP363" s="171"/>
      <c r="AQ363" s="151">
        <f t="shared" si="123"/>
        <v>0</v>
      </c>
      <c r="AR363" s="209"/>
      <c r="AS363" s="151" t="str">
        <f>IFERROR(VLOOKUP(AP363,Mobilität!A:I,7,FALSE),"")</f>
        <v/>
      </c>
      <c r="AT363" s="151" t="str">
        <f t="shared" si="138"/>
        <v/>
      </c>
      <c r="AU363" s="154" t="str">
        <f>IFERROR(AT363*Intern!H$2,"")</f>
        <v/>
      </c>
      <c r="AV363" s="171"/>
      <c r="AW363" s="151">
        <f t="shared" si="124"/>
        <v>0</v>
      </c>
      <c r="AX363" s="206"/>
      <c r="AY363" s="151" t="str">
        <f>IFERROR(VLOOKUP(AV363,Mobilität!A:O,7,FALSE),"")</f>
        <v/>
      </c>
      <c r="AZ363" s="151" t="str">
        <f t="shared" si="125"/>
        <v/>
      </c>
      <c r="BA363" s="220" t="str">
        <f>IFERROR(AZ363*Intern!H$2,"")</f>
        <v/>
      </c>
      <c r="BB363" s="338"/>
      <c r="BC363" s="339"/>
      <c r="BD363" s="340"/>
      <c r="BE363" s="222">
        <f t="shared" si="126"/>
        <v>0</v>
      </c>
      <c r="BF363" s="223">
        <f>IFERROR(BE363*Intern!H$2,"")</f>
        <v>0</v>
      </c>
      <c r="BG363" s="210">
        <f t="shared" si="127"/>
        <v>0</v>
      </c>
      <c r="BH363" s="226">
        <f t="shared" si="128"/>
        <v>0</v>
      </c>
      <c r="BI363" s="363"/>
      <c r="BJ363" s="210" t="e">
        <f t="shared" si="129"/>
        <v>#DIV/0!</v>
      </c>
      <c r="BK363" s="227" t="e">
        <f t="shared" si="130"/>
        <v>#DIV/0!</v>
      </c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</row>
    <row r="364" spans="1:128" s="153" customFormat="1">
      <c r="A364" s="164"/>
      <c r="B364" s="165"/>
      <c r="C364" s="165"/>
      <c r="D364" s="149" t="str">
        <f t="shared" si="131"/>
        <v/>
      </c>
      <c r="E364" s="166"/>
      <c r="F364" s="167"/>
      <c r="G364" s="334" t="str">
        <f t="shared" si="132"/>
        <v/>
      </c>
      <c r="H364" s="150" t="str">
        <f>IFERROR(VLOOKUP(F364,'Mahlzeit-Übernachtung'!C:AA,5,FALSE),"")</f>
        <v/>
      </c>
      <c r="I364" s="150" t="str">
        <f t="shared" si="133"/>
        <v/>
      </c>
      <c r="J364" s="221" t="str">
        <f>IFERROR(I364*Intern!H$2,"")</f>
        <v/>
      </c>
      <c r="K364" s="167"/>
      <c r="L364" s="331" t="str">
        <f t="shared" si="134"/>
        <v/>
      </c>
      <c r="M364" s="150" t="str">
        <f>IFERROR(VLOOKUP(K364,'Mahlzeit-Übernachtung'!C:AA,5,FALSE),"")</f>
        <v/>
      </c>
      <c r="N364" s="151" t="str">
        <f t="shared" si="135"/>
        <v/>
      </c>
      <c r="O364" s="221" t="str">
        <f>IFERROR(N364*Intern!H$2,"")</f>
        <v/>
      </c>
      <c r="P364" s="168"/>
      <c r="Q364" s="169"/>
      <c r="R364" s="169"/>
      <c r="S364" s="169"/>
      <c r="T364" s="151" t="str">
        <f t="shared" si="139"/>
        <v>---</v>
      </c>
      <c r="U364" s="331" t="e">
        <f>VLOOKUP(TEXT(T364,"@"),'Mahlzeit-Übernachtung'!A$30:G$111,7,FALSE)</f>
        <v>#N/A</v>
      </c>
      <c r="V364" s="151" t="str">
        <f t="shared" si="136"/>
        <v/>
      </c>
      <c r="W364" s="220" t="str">
        <f>IFERROR(V364*Intern!H$2,"")</f>
        <v/>
      </c>
      <c r="X364" s="167"/>
      <c r="Y364" s="170"/>
      <c r="Z364" s="164"/>
      <c r="AA364" s="151" t="str">
        <f>IFERROR(VLOOKUP(X364,Mobilität!A:I,7,FALSE),"")</f>
        <v/>
      </c>
      <c r="AB364" s="151" t="str">
        <f t="shared" si="137"/>
        <v/>
      </c>
      <c r="AC364" s="220" t="str">
        <f>IFERROR(AB364*Intern!H$2,"")</f>
        <v/>
      </c>
      <c r="AD364" s="167"/>
      <c r="AE364" s="170"/>
      <c r="AF364" s="164"/>
      <c r="AG364" s="151" t="str">
        <f>IFERROR(VLOOKUP(AD364,Mobilität!A:I,7,FALSE),"")</f>
        <v/>
      </c>
      <c r="AH364" s="151" t="str">
        <f t="shared" si="120"/>
        <v/>
      </c>
      <c r="AI364" s="220" t="str">
        <f>IFERROR(AH364*Intern!H$2,"")</f>
        <v/>
      </c>
      <c r="AJ364" s="171"/>
      <c r="AK364" s="219">
        <f t="shared" si="121"/>
        <v>0</v>
      </c>
      <c r="AL364" s="206"/>
      <c r="AM364" s="151" t="str">
        <f>IFERROR(VLOOKUP(AJ364,Mobilität!A:I,7,FALSE),"")</f>
        <v/>
      </c>
      <c r="AN364" s="151" t="str">
        <f t="shared" si="122"/>
        <v/>
      </c>
      <c r="AO364" s="154" t="str">
        <f>IFERROR(AN364*Intern!H$2,"")</f>
        <v/>
      </c>
      <c r="AP364" s="171"/>
      <c r="AQ364" s="151">
        <f t="shared" si="123"/>
        <v>0</v>
      </c>
      <c r="AR364" s="209"/>
      <c r="AS364" s="151" t="str">
        <f>IFERROR(VLOOKUP(AP364,Mobilität!A:I,7,FALSE),"")</f>
        <v/>
      </c>
      <c r="AT364" s="151" t="str">
        <f t="shared" si="138"/>
        <v/>
      </c>
      <c r="AU364" s="154" t="str">
        <f>IFERROR(AT364*Intern!H$2,"")</f>
        <v/>
      </c>
      <c r="AV364" s="171"/>
      <c r="AW364" s="151">
        <f t="shared" si="124"/>
        <v>0</v>
      </c>
      <c r="AX364" s="206"/>
      <c r="AY364" s="151" t="str">
        <f>IFERROR(VLOOKUP(AV364,Mobilität!A:O,7,FALSE),"")</f>
        <v/>
      </c>
      <c r="AZ364" s="151" t="str">
        <f t="shared" si="125"/>
        <v/>
      </c>
      <c r="BA364" s="220" t="str">
        <f>IFERROR(AZ364*Intern!H$2,"")</f>
        <v/>
      </c>
      <c r="BB364" s="338"/>
      <c r="BC364" s="339"/>
      <c r="BD364" s="340"/>
      <c r="BE364" s="222">
        <f t="shared" si="126"/>
        <v>0</v>
      </c>
      <c r="BF364" s="223">
        <f>IFERROR(BE364*Intern!H$2,"")</f>
        <v>0</v>
      </c>
      <c r="BG364" s="210">
        <f t="shared" si="127"/>
        <v>0</v>
      </c>
      <c r="BH364" s="226">
        <f t="shared" si="128"/>
        <v>0</v>
      </c>
      <c r="BI364" s="363"/>
      <c r="BJ364" s="210" t="e">
        <f t="shared" si="129"/>
        <v>#DIV/0!</v>
      </c>
      <c r="BK364" s="227" t="e">
        <f t="shared" si="130"/>
        <v>#DIV/0!</v>
      </c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</row>
    <row r="365" spans="1:128" s="153" customFormat="1">
      <c r="A365" s="164"/>
      <c r="B365" s="165"/>
      <c r="C365" s="165"/>
      <c r="D365" s="149" t="str">
        <f t="shared" si="131"/>
        <v/>
      </c>
      <c r="E365" s="166"/>
      <c r="F365" s="167"/>
      <c r="G365" s="334" t="str">
        <f t="shared" si="132"/>
        <v/>
      </c>
      <c r="H365" s="150" t="str">
        <f>IFERROR(VLOOKUP(F365,'Mahlzeit-Übernachtung'!C:AA,5,FALSE),"")</f>
        <v/>
      </c>
      <c r="I365" s="150" t="str">
        <f t="shared" si="133"/>
        <v/>
      </c>
      <c r="J365" s="221" t="str">
        <f>IFERROR(I365*Intern!H$2,"")</f>
        <v/>
      </c>
      <c r="K365" s="167"/>
      <c r="L365" s="331" t="str">
        <f t="shared" si="134"/>
        <v/>
      </c>
      <c r="M365" s="150" t="str">
        <f>IFERROR(VLOOKUP(K365,'Mahlzeit-Übernachtung'!C:AA,5,FALSE),"")</f>
        <v/>
      </c>
      <c r="N365" s="151" t="str">
        <f t="shared" si="135"/>
        <v/>
      </c>
      <c r="O365" s="221" t="str">
        <f>IFERROR(N365*Intern!H$2,"")</f>
        <v/>
      </c>
      <c r="P365" s="168"/>
      <c r="Q365" s="169"/>
      <c r="R365" s="169"/>
      <c r="S365" s="169"/>
      <c r="T365" s="151" t="str">
        <f t="shared" si="139"/>
        <v>---</v>
      </c>
      <c r="U365" s="331" t="e">
        <f>VLOOKUP(TEXT(T365,"@"),'Mahlzeit-Übernachtung'!A$30:G$111,7,FALSE)</f>
        <v>#N/A</v>
      </c>
      <c r="V365" s="151" t="str">
        <f t="shared" si="136"/>
        <v/>
      </c>
      <c r="W365" s="220" t="str">
        <f>IFERROR(V365*Intern!H$2,"")</f>
        <v/>
      </c>
      <c r="X365" s="167"/>
      <c r="Y365" s="170"/>
      <c r="Z365" s="164"/>
      <c r="AA365" s="151" t="str">
        <f>IFERROR(VLOOKUP(X365,Mobilität!A:I,7,FALSE),"")</f>
        <v/>
      </c>
      <c r="AB365" s="151" t="str">
        <f t="shared" si="137"/>
        <v/>
      </c>
      <c r="AC365" s="220" t="str">
        <f>IFERROR(AB365*Intern!H$2,"")</f>
        <v/>
      </c>
      <c r="AD365" s="167"/>
      <c r="AE365" s="170"/>
      <c r="AF365" s="164"/>
      <c r="AG365" s="151" t="str">
        <f>IFERROR(VLOOKUP(AD365,Mobilität!A:I,7,FALSE),"")</f>
        <v/>
      </c>
      <c r="AH365" s="151" t="str">
        <f t="shared" si="120"/>
        <v/>
      </c>
      <c r="AI365" s="220" t="str">
        <f>IFERROR(AH365*Intern!H$2,"")</f>
        <v/>
      </c>
      <c r="AJ365" s="171"/>
      <c r="AK365" s="219">
        <f t="shared" si="121"/>
        <v>0</v>
      </c>
      <c r="AL365" s="206"/>
      <c r="AM365" s="151" t="str">
        <f>IFERROR(VLOOKUP(AJ365,Mobilität!A:I,7,FALSE),"")</f>
        <v/>
      </c>
      <c r="AN365" s="151" t="str">
        <f t="shared" si="122"/>
        <v/>
      </c>
      <c r="AO365" s="154" t="str">
        <f>IFERROR(AN365*Intern!H$2,"")</f>
        <v/>
      </c>
      <c r="AP365" s="171"/>
      <c r="AQ365" s="151">
        <f t="shared" si="123"/>
        <v>0</v>
      </c>
      <c r="AR365" s="209"/>
      <c r="AS365" s="151" t="str">
        <f>IFERROR(VLOOKUP(AP365,Mobilität!A:I,7,FALSE),"")</f>
        <v/>
      </c>
      <c r="AT365" s="151" t="str">
        <f t="shared" si="138"/>
        <v/>
      </c>
      <c r="AU365" s="154" t="str">
        <f>IFERROR(AT365*Intern!H$2,"")</f>
        <v/>
      </c>
      <c r="AV365" s="171"/>
      <c r="AW365" s="151">
        <f t="shared" si="124"/>
        <v>0</v>
      </c>
      <c r="AX365" s="206"/>
      <c r="AY365" s="151" t="str">
        <f>IFERROR(VLOOKUP(AV365,Mobilität!A:O,7,FALSE),"")</f>
        <v/>
      </c>
      <c r="AZ365" s="151" t="str">
        <f t="shared" si="125"/>
        <v/>
      </c>
      <c r="BA365" s="220" t="str">
        <f>IFERROR(AZ365*Intern!H$2,"")</f>
        <v/>
      </c>
      <c r="BB365" s="338"/>
      <c r="BC365" s="339"/>
      <c r="BD365" s="340"/>
      <c r="BE365" s="222">
        <f t="shared" si="126"/>
        <v>0</v>
      </c>
      <c r="BF365" s="223">
        <f>IFERROR(BE365*Intern!H$2,"")</f>
        <v>0</v>
      </c>
      <c r="BG365" s="210">
        <f t="shared" si="127"/>
        <v>0</v>
      </c>
      <c r="BH365" s="226">
        <f t="shared" si="128"/>
        <v>0</v>
      </c>
      <c r="BI365" s="363"/>
      <c r="BJ365" s="210" t="e">
        <f t="shared" si="129"/>
        <v>#DIV/0!</v>
      </c>
      <c r="BK365" s="227" t="e">
        <f t="shared" si="130"/>
        <v>#DIV/0!</v>
      </c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</row>
    <row r="366" spans="1:128" s="153" customFormat="1">
      <c r="A366" s="164"/>
      <c r="B366" s="165"/>
      <c r="C366" s="165"/>
      <c r="D366" s="149" t="str">
        <f t="shared" si="131"/>
        <v/>
      </c>
      <c r="E366" s="166"/>
      <c r="F366" s="167"/>
      <c r="G366" s="334" t="str">
        <f t="shared" si="132"/>
        <v/>
      </c>
      <c r="H366" s="150" t="str">
        <f>IFERROR(VLOOKUP(F366,'Mahlzeit-Übernachtung'!C:AA,5,FALSE),"")</f>
        <v/>
      </c>
      <c r="I366" s="150" t="str">
        <f t="shared" si="133"/>
        <v/>
      </c>
      <c r="J366" s="221" t="str">
        <f>IFERROR(I366*Intern!H$2,"")</f>
        <v/>
      </c>
      <c r="K366" s="167"/>
      <c r="L366" s="331" t="str">
        <f t="shared" si="134"/>
        <v/>
      </c>
      <c r="M366" s="150" t="str">
        <f>IFERROR(VLOOKUP(K366,'Mahlzeit-Übernachtung'!C:AA,5,FALSE),"")</f>
        <v/>
      </c>
      <c r="N366" s="151" t="str">
        <f t="shared" si="135"/>
        <v/>
      </c>
      <c r="O366" s="221" t="str">
        <f>IFERROR(N366*Intern!H$2,"")</f>
        <v/>
      </c>
      <c r="P366" s="168"/>
      <c r="Q366" s="169"/>
      <c r="R366" s="169"/>
      <c r="S366" s="169"/>
      <c r="T366" s="151" t="str">
        <f t="shared" si="139"/>
        <v>---</v>
      </c>
      <c r="U366" s="331" t="e">
        <f>VLOOKUP(TEXT(T366,"@"),'Mahlzeit-Übernachtung'!A$30:G$111,7,FALSE)</f>
        <v>#N/A</v>
      </c>
      <c r="V366" s="151" t="str">
        <f t="shared" si="136"/>
        <v/>
      </c>
      <c r="W366" s="220" t="str">
        <f>IFERROR(V366*Intern!H$2,"")</f>
        <v/>
      </c>
      <c r="X366" s="167"/>
      <c r="Y366" s="170"/>
      <c r="Z366" s="164"/>
      <c r="AA366" s="151" t="str">
        <f>IFERROR(VLOOKUP(X366,Mobilität!A:I,7,FALSE),"")</f>
        <v/>
      </c>
      <c r="AB366" s="151" t="str">
        <f t="shared" si="137"/>
        <v/>
      </c>
      <c r="AC366" s="220" t="str">
        <f>IFERROR(AB366*Intern!H$2,"")</f>
        <v/>
      </c>
      <c r="AD366" s="167"/>
      <c r="AE366" s="170"/>
      <c r="AF366" s="164"/>
      <c r="AG366" s="151" t="str">
        <f>IFERROR(VLOOKUP(AD366,Mobilität!A:I,7,FALSE),"")</f>
        <v/>
      </c>
      <c r="AH366" s="151" t="str">
        <f t="shared" si="120"/>
        <v/>
      </c>
      <c r="AI366" s="220" t="str">
        <f>IFERROR(AH366*Intern!H$2,"")</f>
        <v/>
      </c>
      <c r="AJ366" s="171"/>
      <c r="AK366" s="219">
        <f t="shared" si="121"/>
        <v>0</v>
      </c>
      <c r="AL366" s="206"/>
      <c r="AM366" s="151" t="str">
        <f>IFERROR(VLOOKUP(AJ366,Mobilität!A:I,7,FALSE),"")</f>
        <v/>
      </c>
      <c r="AN366" s="151" t="str">
        <f t="shared" si="122"/>
        <v/>
      </c>
      <c r="AO366" s="154" t="str">
        <f>IFERROR(AN366*Intern!H$2,"")</f>
        <v/>
      </c>
      <c r="AP366" s="171"/>
      <c r="AQ366" s="151">
        <f t="shared" si="123"/>
        <v>0</v>
      </c>
      <c r="AR366" s="209"/>
      <c r="AS366" s="151" t="str">
        <f>IFERROR(VLOOKUP(AP366,Mobilität!A:I,7,FALSE),"")</f>
        <v/>
      </c>
      <c r="AT366" s="151" t="str">
        <f t="shared" si="138"/>
        <v/>
      </c>
      <c r="AU366" s="154" t="str">
        <f>IFERROR(AT366*Intern!H$2,"")</f>
        <v/>
      </c>
      <c r="AV366" s="171"/>
      <c r="AW366" s="151">
        <f t="shared" si="124"/>
        <v>0</v>
      </c>
      <c r="AX366" s="206"/>
      <c r="AY366" s="151" t="str">
        <f>IFERROR(VLOOKUP(AV366,Mobilität!A:O,7,FALSE),"")</f>
        <v/>
      </c>
      <c r="AZ366" s="151" t="str">
        <f t="shared" si="125"/>
        <v/>
      </c>
      <c r="BA366" s="220" t="str">
        <f>IFERROR(AZ366*Intern!H$2,"")</f>
        <v/>
      </c>
      <c r="BB366" s="338"/>
      <c r="BC366" s="339"/>
      <c r="BD366" s="340"/>
      <c r="BE366" s="222">
        <f t="shared" si="126"/>
        <v>0</v>
      </c>
      <c r="BF366" s="223">
        <f>IFERROR(BE366*Intern!H$2,"")</f>
        <v>0</v>
      </c>
      <c r="BG366" s="210">
        <f t="shared" si="127"/>
        <v>0</v>
      </c>
      <c r="BH366" s="226">
        <f t="shared" si="128"/>
        <v>0</v>
      </c>
      <c r="BI366" s="363"/>
      <c r="BJ366" s="210" t="e">
        <f t="shared" si="129"/>
        <v>#DIV/0!</v>
      </c>
      <c r="BK366" s="227" t="e">
        <f t="shared" si="130"/>
        <v>#DIV/0!</v>
      </c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</row>
    <row r="367" spans="1:128" s="153" customFormat="1">
      <c r="A367" s="164"/>
      <c r="B367" s="165"/>
      <c r="C367" s="165"/>
      <c r="D367" s="149" t="str">
        <f t="shared" si="131"/>
        <v/>
      </c>
      <c r="E367" s="166"/>
      <c r="F367" s="167"/>
      <c r="G367" s="334" t="str">
        <f t="shared" si="132"/>
        <v/>
      </c>
      <c r="H367" s="150" t="str">
        <f>IFERROR(VLOOKUP(F367,'Mahlzeit-Übernachtung'!C:AA,5,FALSE),"")</f>
        <v/>
      </c>
      <c r="I367" s="150" t="str">
        <f t="shared" si="133"/>
        <v/>
      </c>
      <c r="J367" s="221" t="str">
        <f>IFERROR(I367*Intern!H$2,"")</f>
        <v/>
      </c>
      <c r="K367" s="167"/>
      <c r="L367" s="331" t="str">
        <f t="shared" si="134"/>
        <v/>
      </c>
      <c r="M367" s="150" t="str">
        <f>IFERROR(VLOOKUP(K367,'Mahlzeit-Übernachtung'!C:AA,5,FALSE),"")</f>
        <v/>
      </c>
      <c r="N367" s="151" t="str">
        <f t="shared" si="135"/>
        <v/>
      </c>
      <c r="O367" s="221" t="str">
        <f>IFERROR(N367*Intern!H$2,"")</f>
        <v/>
      </c>
      <c r="P367" s="168"/>
      <c r="Q367" s="169"/>
      <c r="R367" s="169"/>
      <c r="S367" s="169"/>
      <c r="T367" s="151" t="str">
        <f t="shared" si="139"/>
        <v>---</v>
      </c>
      <c r="U367" s="331" t="e">
        <f>VLOOKUP(TEXT(T367,"@"),'Mahlzeit-Übernachtung'!A$30:G$111,7,FALSE)</f>
        <v>#N/A</v>
      </c>
      <c r="V367" s="151" t="str">
        <f t="shared" si="136"/>
        <v/>
      </c>
      <c r="W367" s="220" t="str">
        <f>IFERROR(V367*Intern!H$2,"")</f>
        <v/>
      </c>
      <c r="X367" s="167"/>
      <c r="Y367" s="170"/>
      <c r="Z367" s="164"/>
      <c r="AA367" s="151" t="str">
        <f>IFERROR(VLOOKUP(X367,Mobilität!A:I,7,FALSE),"")</f>
        <v/>
      </c>
      <c r="AB367" s="151" t="str">
        <f t="shared" si="137"/>
        <v/>
      </c>
      <c r="AC367" s="220" t="str">
        <f>IFERROR(AB367*Intern!H$2,"")</f>
        <v/>
      </c>
      <c r="AD367" s="167"/>
      <c r="AE367" s="170"/>
      <c r="AF367" s="164"/>
      <c r="AG367" s="151" t="str">
        <f>IFERROR(VLOOKUP(AD367,Mobilität!A:I,7,FALSE),"")</f>
        <v/>
      </c>
      <c r="AH367" s="151" t="str">
        <f t="shared" si="120"/>
        <v/>
      </c>
      <c r="AI367" s="220" t="str">
        <f>IFERROR(AH367*Intern!H$2,"")</f>
        <v/>
      </c>
      <c r="AJ367" s="171"/>
      <c r="AK367" s="219">
        <f t="shared" si="121"/>
        <v>0</v>
      </c>
      <c r="AL367" s="206"/>
      <c r="AM367" s="151" t="str">
        <f>IFERROR(VLOOKUP(AJ367,Mobilität!A:I,7,FALSE),"")</f>
        <v/>
      </c>
      <c r="AN367" s="151" t="str">
        <f t="shared" si="122"/>
        <v/>
      </c>
      <c r="AO367" s="154" t="str">
        <f>IFERROR(AN367*Intern!H$2,"")</f>
        <v/>
      </c>
      <c r="AP367" s="171"/>
      <c r="AQ367" s="151">
        <f t="shared" si="123"/>
        <v>0</v>
      </c>
      <c r="AR367" s="209"/>
      <c r="AS367" s="151" t="str">
        <f>IFERROR(VLOOKUP(AP367,Mobilität!A:I,7,FALSE),"")</f>
        <v/>
      </c>
      <c r="AT367" s="151" t="str">
        <f t="shared" si="138"/>
        <v/>
      </c>
      <c r="AU367" s="154" t="str">
        <f>IFERROR(AT367*Intern!H$2,"")</f>
        <v/>
      </c>
      <c r="AV367" s="171"/>
      <c r="AW367" s="151">
        <f t="shared" si="124"/>
        <v>0</v>
      </c>
      <c r="AX367" s="206"/>
      <c r="AY367" s="151" t="str">
        <f>IFERROR(VLOOKUP(AV367,Mobilität!A:O,7,FALSE),"")</f>
        <v/>
      </c>
      <c r="AZ367" s="151" t="str">
        <f t="shared" si="125"/>
        <v/>
      </c>
      <c r="BA367" s="220" t="str">
        <f>IFERROR(AZ367*Intern!H$2,"")</f>
        <v/>
      </c>
      <c r="BB367" s="338"/>
      <c r="BC367" s="339"/>
      <c r="BD367" s="340"/>
      <c r="BE367" s="222">
        <f t="shared" si="126"/>
        <v>0</v>
      </c>
      <c r="BF367" s="223">
        <f>IFERROR(BE367*Intern!H$2,"")</f>
        <v>0</v>
      </c>
      <c r="BG367" s="210">
        <f t="shared" si="127"/>
        <v>0</v>
      </c>
      <c r="BH367" s="226">
        <f t="shared" si="128"/>
        <v>0</v>
      </c>
      <c r="BI367" s="363"/>
      <c r="BJ367" s="210" t="e">
        <f t="shared" si="129"/>
        <v>#DIV/0!</v>
      </c>
      <c r="BK367" s="227" t="e">
        <f t="shared" si="130"/>
        <v>#DIV/0!</v>
      </c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</row>
    <row r="368" spans="1:128" s="153" customFormat="1">
      <c r="A368" s="164"/>
      <c r="B368" s="165"/>
      <c r="C368" s="165"/>
      <c r="D368" s="149" t="str">
        <f t="shared" si="131"/>
        <v/>
      </c>
      <c r="E368" s="166"/>
      <c r="F368" s="167"/>
      <c r="G368" s="334" t="str">
        <f t="shared" si="132"/>
        <v/>
      </c>
      <c r="H368" s="150" t="str">
        <f>IFERROR(VLOOKUP(F368,'Mahlzeit-Übernachtung'!C:AA,5,FALSE),"")</f>
        <v/>
      </c>
      <c r="I368" s="150" t="str">
        <f t="shared" si="133"/>
        <v/>
      </c>
      <c r="J368" s="221" t="str">
        <f>IFERROR(I368*Intern!H$2,"")</f>
        <v/>
      </c>
      <c r="K368" s="167"/>
      <c r="L368" s="331" t="str">
        <f t="shared" si="134"/>
        <v/>
      </c>
      <c r="M368" s="150" t="str">
        <f>IFERROR(VLOOKUP(K368,'Mahlzeit-Übernachtung'!C:AA,5,FALSE),"")</f>
        <v/>
      </c>
      <c r="N368" s="151" t="str">
        <f t="shared" si="135"/>
        <v/>
      </c>
      <c r="O368" s="221" t="str">
        <f>IFERROR(N368*Intern!H$2,"")</f>
        <v/>
      </c>
      <c r="P368" s="168"/>
      <c r="Q368" s="169"/>
      <c r="R368" s="169"/>
      <c r="S368" s="169"/>
      <c r="T368" s="151" t="str">
        <f t="shared" si="139"/>
        <v>---</v>
      </c>
      <c r="U368" s="331" t="e">
        <f>VLOOKUP(TEXT(T368,"@"),'Mahlzeit-Übernachtung'!A$30:G$111,7,FALSE)</f>
        <v>#N/A</v>
      </c>
      <c r="V368" s="151" t="str">
        <f t="shared" si="136"/>
        <v/>
      </c>
      <c r="W368" s="220" t="str">
        <f>IFERROR(V368*Intern!H$2,"")</f>
        <v/>
      </c>
      <c r="X368" s="167"/>
      <c r="Y368" s="170"/>
      <c r="Z368" s="164"/>
      <c r="AA368" s="151" t="str">
        <f>IFERROR(VLOOKUP(X368,Mobilität!A:I,7,FALSE),"")</f>
        <v/>
      </c>
      <c r="AB368" s="151" t="str">
        <f t="shared" si="137"/>
        <v/>
      </c>
      <c r="AC368" s="220" t="str">
        <f>IFERROR(AB368*Intern!H$2,"")</f>
        <v/>
      </c>
      <c r="AD368" s="167"/>
      <c r="AE368" s="170"/>
      <c r="AF368" s="164"/>
      <c r="AG368" s="151" t="str">
        <f>IFERROR(VLOOKUP(AD368,Mobilität!A:I,7,FALSE),"")</f>
        <v/>
      </c>
      <c r="AH368" s="151" t="str">
        <f t="shared" si="120"/>
        <v/>
      </c>
      <c r="AI368" s="220" t="str">
        <f>IFERROR(AH368*Intern!H$2,"")</f>
        <v/>
      </c>
      <c r="AJ368" s="171"/>
      <c r="AK368" s="219">
        <f t="shared" si="121"/>
        <v>0</v>
      </c>
      <c r="AL368" s="206"/>
      <c r="AM368" s="151" t="str">
        <f>IFERROR(VLOOKUP(AJ368,Mobilität!A:I,7,FALSE),"")</f>
        <v/>
      </c>
      <c r="AN368" s="151" t="str">
        <f t="shared" si="122"/>
        <v/>
      </c>
      <c r="AO368" s="154" t="str">
        <f>IFERROR(AN368*Intern!H$2,"")</f>
        <v/>
      </c>
      <c r="AP368" s="171"/>
      <c r="AQ368" s="151">
        <f t="shared" si="123"/>
        <v>0</v>
      </c>
      <c r="AR368" s="209"/>
      <c r="AS368" s="151" t="str">
        <f>IFERROR(VLOOKUP(AP368,Mobilität!A:I,7,FALSE),"")</f>
        <v/>
      </c>
      <c r="AT368" s="151" t="str">
        <f t="shared" si="138"/>
        <v/>
      </c>
      <c r="AU368" s="154" t="str">
        <f>IFERROR(AT368*Intern!H$2,"")</f>
        <v/>
      </c>
      <c r="AV368" s="171"/>
      <c r="AW368" s="151">
        <f t="shared" si="124"/>
        <v>0</v>
      </c>
      <c r="AX368" s="206"/>
      <c r="AY368" s="151" t="str">
        <f>IFERROR(VLOOKUP(AV368,Mobilität!A:O,7,FALSE),"")</f>
        <v/>
      </c>
      <c r="AZ368" s="151" t="str">
        <f t="shared" si="125"/>
        <v/>
      </c>
      <c r="BA368" s="220" t="str">
        <f>IFERROR(AZ368*Intern!H$2,"")</f>
        <v/>
      </c>
      <c r="BB368" s="338"/>
      <c r="BC368" s="339"/>
      <c r="BD368" s="340"/>
      <c r="BE368" s="222">
        <f t="shared" si="126"/>
        <v>0</v>
      </c>
      <c r="BF368" s="223">
        <f>IFERROR(BE368*Intern!H$2,"")</f>
        <v>0</v>
      </c>
      <c r="BG368" s="210">
        <f t="shared" si="127"/>
        <v>0</v>
      </c>
      <c r="BH368" s="226">
        <f t="shared" si="128"/>
        <v>0</v>
      </c>
      <c r="BI368" s="363"/>
      <c r="BJ368" s="210" t="e">
        <f t="shared" si="129"/>
        <v>#DIV/0!</v>
      </c>
      <c r="BK368" s="227" t="e">
        <f t="shared" si="130"/>
        <v>#DIV/0!</v>
      </c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</row>
    <row r="369" spans="1:128" s="153" customFormat="1">
      <c r="A369" s="164"/>
      <c r="B369" s="165"/>
      <c r="C369" s="165"/>
      <c r="D369" s="149" t="str">
        <f t="shared" si="131"/>
        <v/>
      </c>
      <c r="E369" s="166"/>
      <c r="F369" s="167"/>
      <c r="G369" s="334" t="str">
        <f t="shared" si="132"/>
        <v/>
      </c>
      <c r="H369" s="150" t="str">
        <f>IFERROR(VLOOKUP(F369,'Mahlzeit-Übernachtung'!C:AA,5,FALSE),"")</f>
        <v/>
      </c>
      <c r="I369" s="150" t="str">
        <f t="shared" si="133"/>
        <v/>
      </c>
      <c r="J369" s="221" t="str">
        <f>IFERROR(I369*Intern!H$2,"")</f>
        <v/>
      </c>
      <c r="K369" s="167"/>
      <c r="L369" s="331" t="str">
        <f t="shared" si="134"/>
        <v/>
      </c>
      <c r="M369" s="150" t="str">
        <f>IFERROR(VLOOKUP(K369,'Mahlzeit-Übernachtung'!C:AA,5,FALSE),"")</f>
        <v/>
      </c>
      <c r="N369" s="151" t="str">
        <f t="shared" si="135"/>
        <v/>
      </c>
      <c r="O369" s="221" t="str">
        <f>IFERROR(N369*Intern!H$2,"")</f>
        <v/>
      </c>
      <c r="P369" s="168"/>
      <c r="Q369" s="169"/>
      <c r="R369" s="169"/>
      <c r="S369" s="169"/>
      <c r="T369" s="151" t="str">
        <f t="shared" si="139"/>
        <v>---</v>
      </c>
      <c r="U369" s="331" t="e">
        <f>VLOOKUP(TEXT(T369,"@"),'Mahlzeit-Übernachtung'!A$30:G$111,7,FALSE)</f>
        <v>#N/A</v>
      </c>
      <c r="V369" s="151" t="str">
        <f t="shared" si="136"/>
        <v/>
      </c>
      <c r="W369" s="220" t="str">
        <f>IFERROR(V369*Intern!H$2,"")</f>
        <v/>
      </c>
      <c r="X369" s="167"/>
      <c r="Y369" s="170"/>
      <c r="Z369" s="164"/>
      <c r="AA369" s="151" t="str">
        <f>IFERROR(VLOOKUP(X369,Mobilität!A:I,7,FALSE),"")</f>
        <v/>
      </c>
      <c r="AB369" s="151" t="str">
        <f t="shared" si="137"/>
        <v/>
      </c>
      <c r="AC369" s="220" t="str">
        <f>IFERROR(AB369*Intern!H$2,"")</f>
        <v/>
      </c>
      <c r="AD369" s="167"/>
      <c r="AE369" s="170"/>
      <c r="AF369" s="164"/>
      <c r="AG369" s="151" t="str">
        <f>IFERROR(VLOOKUP(AD369,Mobilität!A:I,7,FALSE),"")</f>
        <v/>
      </c>
      <c r="AH369" s="151" t="str">
        <f t="shared" si="120"/>
        <v/>
      </c>
      <c r="AI369" s="220" t="str">
        <f>IFERROR(AH369*Intern!H$2,"")</f>
        <v/>
      </c>
      <c r="AJ369" s="171"/>
      <c r="AK369" s="219">
        <f t="shared" si="121"/>
        <v>0</v>
      </c>
      <c r="AL369" s="206"/>
      <c r="AM369" s="151" t="str">
        <f>IFERROR(VLOOKUP(AJ369,Mobilität!A:I,7,FALSE),"")</f>
        <v/>
      </c>
      <c r="AN369" s="151" t="str">
        <f t="shared" si="122"/>
        <v/>
      </c>
      <c r="AO369" s="154" t="str">
        <f>IFERROR(AN369*Intern!H$2,"")</f>
        <v/>
      </c>
      <c r="AP369" s="171"/>
      <c r="AQ369" s="151">
        <f t="shared" si="123"/>
        <v>0</v>
      </c>
      <c r="AR369" s="209"/>
      <c r="AS369" s="151" t="str">
        <f>IFERROR(VLOOKUP(AP369,Mobilität!A:I,7,FALSE),"")</f>
        <v/>
      </c>
      <c r="AT369" s="151" t="str">
        <f t="shared" si="138"/>
        <v/>
      </c>
      <c r="AU369" s="154" t="str">
        <f>IFERROR(AT369*Intern!H$2,"")</f>
        <v/>
      </c>
      <c r="AV369" s="171"/>
      <c r="AW369" s="151">
        <f t="shared" si="124"/>
        <v>0</v>
      </c>
      <c r="AX369" s="206"/>
      <c r="AY369" s="151" t="str">
        <f>IFERROR(VLOOKUP(AV369,Mobilität!A:O,7,FALSE),"")</f>
        <v/>
      </c>
      <c r="AZ369" s="151" t="str">
        <f t="shared" si="125"/>
        <v/>
      </c>
      <c r="BA369" s="220" t="str">
        <f>IFERROR(AZ369*Intern!H$2,"")</f>
        <v/>
      </c>
      <c r="BB369" s="338"/>
      <c r="BC369" s="339"/>
      <c r="BD369" s="340"/>
      <c r="BE369" s="222">
        <f t="shared" si="126"/>
        <v>0</v>
      </c>
      <c r="BF369" s="223">
        <f>IFERROR(BE369*Intern!H$2,"")</f>
        <v>0</v>
      </c>
      <c r="BG369" s="210">
        <f t="shared" si="127"/>
        <v>0</v>
      </c>
      <c r="BH369" s="226">
        <f t="shared" si="128"/>
        <v>0</v>
      </c>
      <c r="BI369" s="363"/>
      <c r="BJ369" s="210" t="e">
        <f t="shared" si="129"/>
        <v>#DIV/0!</v>
      </c>
      <c r="BK369" s="227" t="e">
        <f t="shared" si="130"/>
        <v>#DIV/0!</v>
      </c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</row>
    <row r="370" spans="1:128" s="153" customFormat="1">
      <c r="A370" s="164"/>
      <c r="B370" s="165"/>
      <c r="C370" s="165"/>
      <c r="D370" s="149" t="str">
        <f t="shared" si="131"/>
        <v/>
      </c>
      <c r="E370" s="166"/>
      <c r="F370" s="167"/>
      <c r="G370" s="334" t="str">
        <f t="shared" si="132"/>
        <v/>
      </c>
      <c r="H370" s="150" t="str">
        <f>IFERROR(VLOOKUP(F370,'Mahlzeit-Übernachtung'!C:AA,5,FALSE),"")</f>
        <v/>
      </c>
      <c r="I370" s="150" t="str">
        <f t="shared" si="133"/>
        <v/>
      </c>
      <c r="J370" s="221" t="str">
        <f>IFERROR(I370*Intern!H$2,"")</f>
        <v/>
      </c>
      <c r="K370" s="167"/>
      <c r="L370" s="331" t="str">
        <f t="shared" si="134"/>
        <v/>
      </c>
      <c r="M370" s="150" t="str">
        <f>IFERROR(VLOOKUP(K370,'Mahlzeit-Übernachtung'!C:AA,5,FALSE),"")</f>
        <v/>
      </c>
      <c r="N370" s="151" t="str">
        <f t="shared" si="135"/>
        <v/>
      </c>
      <c r="O370" s="221" t="str">
        <f>IFERROR(N370*Intern!H$2,"")</f>
        <v/>
      </c>
      <c r="P370" s="168"/>
      <c r="Q370" s="169"/>
      <c r="R370" s="169"/>
      <c r="S370" s="169"/>
      <c r="T370" s="151" t="str">
        <f t="shared" si="139"/>
        <v>---</v>
      </c>
      <c r="U370" s="331" t="e">
        <f>VLOOKUP(TEXT(T370,"@"),'Mahlzeit-Übernachtung'!A$30:G$111,7,FALSE)</f>
        <v>#N/A</v>
      </c>
      <c r="V370" s="151" t="str">
        <f t="shared" si="136"/>
        <v/>
      </c>
      <c r="W370" s="220" t="str">
        <f>IFERROR(V370*Intern!H$2,"")</f>
        <v/>
      </c>
      <c r="X370" s="167"/>
      <c r="Y370" s="170"/>
      <c r="Z370" s="164"/>
      <c r="AA370" s="151" t="str">
        <f>IFERROR(VLOOKUP(X370,Mobilität!A:I,7,FALSE),"")</f>
        <v/>
      </c>
      <c r="AB370" s="151" t="str">
        <f t="shared" si="137"/>
        <v/>
      </c>
      <c r="AC370" s="220" t="str">
        <f>IFERROR(AB370*Intern!H$2,"")</f>
        <v/>
      </c>
      <c r="AD370" s="167"/>
      <c r="AE370" s="170"/>
      <c r="AF370" s="164"/>
      <c r="AG370" s="151" t="str">
        <f>IFERROR(VLOOKUP(AD370,Mobilität!A:I,7,FALSE),"")</f>
        <v/>
      </c>
      <c r="AH370" s="151" t="str">
        <f t="shared" si="120"/>
        <v/>
      </c>
      <c r="AI370" s="220" t="str">
        <f>IFERROR(AH370*Intern!H$2,"")</f>
        <v/>
      </c>
      <c r="AJ370" s="171"/>
      <c r="AK370" s="219">
        <f t="shared" si="121"/>
        <v>0</v>
      </c>
      <c r="AL370" s="206"/>
      <c r="AM370" s="151" t="str">
        <f>IFERROR(VLOOKUP(AJ370,Mobilität!A:I,7,FALSE),"")</f>
        <v/>
      </c>
      <c r="AN370" s="151" t="str">
        <f t="shared" si="122"/>
        <v/>
      </c>
      <c r="AO370" s="154" t="str">
        <f>IFERROR(AN370*Intern!H$2,"")</f>
        <v/>
      </c>
      <c r="AP370" s="171"/>
      <c r="AQ370" s="151">
        <f t="shared" si="123"/>
        <v>0</v>
      </c>
      <c r="AR370" s="209"/>
      <c r="AS370" s="151" t="str">
        <f>IFERROR(VLOOKUP(AP370,Mobilität!A:I,7,FALSE),"")</f>
        <v/>
      </c>
      <c r="AT370" s="151" t="str">
        <f t="shared" si="138"/>
        <v/>
      </c>
      <c r="AU370" s="154" t="str">
        <f>IFERROR(AT370*Intern!H$2,"")</f>
        <v/>
      </c>
      <c r="AV370" s="171"/>
      <c r="AW370" s="151">
        <f t="shared" si="124"/>
        <v>0</v>
      </c>
      <c r="AX370" s="206"/>
      <c r="AY370" s="151" t="str">
        <f>IFERROR(VLOOKUP(AV370,Mobilität!A:O,7,FALSE),"")</f>
        <v/>
      </c>
      <c r="AZ370" s="151" t="str">
        <f t="shared" si="125"/>
        <v/>
      </c>
      <c r="BA370" s="220" t="str">
        <f>IFERROR(AZ370*Intern!H$2,"")</f>
        <v/>
      </c>
      <c r="BB370" s="338"/>
      <c r="BC370" s="339"/>
      <c r="BD370" s="340"/>
      <c r="BE370" s="222">
        <f t="shared" si="126"/>
        <v>0</v>
      </c>
      <c r="BF370" s="223">
        <f>IFERROR(BE370*Intern!H$2,"")</f>
        <v>0</v>
      </c>
      <c r="BG370" s="210">
        <f t="shared" si="127"/>
        <v>0</v>
      </c>
      <c r="BH370" s="226">
        <f t="shared" si="128"/>
        <v>0</v>
      </c>
      <c r="BI370" s="363"/>
      <c r="BJ370" s="210" t="e">
        <f t="shared" si="129"/>
        <v>#DIV/0!</v>
      </c>
      <c r="BK370" s="227" t="e">
        <f t="shared" si="130"/>
        <v>#DIV/0!</v>
      </c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</row>
    <row r="371" spans="1:128" s="153" customFormat="1">
      <c r="A371" s="164"/>
      <c r="B371" s="165"/>
      <c r="C371" s="165"/>
      <c r="D371" s="149" t="str">
        <f t="shared" si="131"/>
        <v/>
      </c>
      <c r="E371" s="166"/>
      <c r="F371" s="167"/>
      <c r="G371" s="334" t="str">
        <f t="shared" si="132"/>
        <v/>
      </c>
      <c r="H371" s="150" t="str">
        <f>IFERROR(VLOOKUP(F371,'Mahlzeit-Übernachtung'!C:AA,5,FALSE),"")</f>
        <v/>
      </c>
      <c r="I371" s="150" t="str">
        <f t="shared" si="133"/>
        <v/>
      </c>
      <c r="J371" s="221" t="str">
        <f>IFERROR(I371*Intern!H$2,"")</f>
        <v/>
      </c>
      <c r="K371" s="167"/>
      <c r="L371" s="331" t="str">
        <f t="shared" si="134"/>
        <v/>
      </c>
      <c r="M371" s="150" t="str">
        <f>IFERROR(VLOOKUP(K371,'Mahlzeit-Übernachtung'!C:AA,5,FALSE),"")</f>
        <v/>
      </c>
      <c r="N371" s="151" t="str">
        <f t="shared" si="135"/>
        <v/>
      </c>
      <c r="O371" s="221" t="str">
        <f>IFERROR(N371*Intern!H$2,"")</f>
        <v/>
      </c>
      <c r="P371" s="168"/>
      <c r="Q371" s="169"/>
      <c r="R371" s="169"/>
      <c r="S371" s="169"/>
      <c r="T371" s="151" t="str">
        <f t="shared" si="139"/>
        <v>---</v>
      </c>
      <c r="U371" s="331" t="e">
        <f>VLOOKUP(TEXT(T371,"@"),'Mahlzeit-Übernachtung'!A$30:G$111,7,FALSE)</f>
        <v>#N/A</v>
      </c>
      <c r="V371" s="151" t="str">
        <f t="shared" si="136"/>
        <v/>
      </c>
      <c r="W371" s="220" t="str">
        <f>IFERROR(V371*Intern!H$2,"")</f>
        <v/>
      </c>
      <c r="X371" s="167"/>
      <c r="Y371" s="170"/>
      <c r="Z371" s="164"/>
      <c r="AA371" s="151" t="str">
        <f>IFERROR(VLOOKUP(X371,Mobilität!A:I,7,FALSE),"")</f>
        <v/>
      </c>
      <c r="AB371" s="151" t="str">
        <f t="shared" si="137"/>
        <v/>
      </c>
      <c r="AC371" s="220" t="str">
        <f>IFERROR(AB371*Intern!H$2,"")</f>
        <v/>
      </c>
      <c r="AD371" s="167"/>
      <c r="AE371" s="170"/>
      <c r="AF371" s="164"/>
      <c r="AG371" s="151" t="str">
        <f>IFERROR(VLOOKUP(AD371,Mobilität!A:I,7,FALSE),"")</f>
        <v/>
      </c>
      <c r="AH371" s="151" t="str">
        <f t="shared" si="120"/>
        <v/>
      </c>
      <c r="AI371" s="220" t="str">
        <f>IFERROR(AH371*Intern!H$2,"")</f>
        <v/>
      </c>
      <c r="AJ371" s="171"/>
      <c r="AK371" s="219">
        <f t="shared" si="121"/>
        <v>0</v>
      </c>
      <c r="AL371" s="206"/>
      <c r="AM371" s="151" t="str">
        <f>IFERROR(VLOOKUP(AJ371,Mobilität!A:I,7,FALSE),"")</f>
        <v/>
      </c>
      <c r="AN371" s="151" t="str">
        <f t="shared" si="122"/>
        <v/>
      </c>
      <c r="AO371" s="154" t="str">
        <f>IFERROR(AN371*Intern!H$2,"")</f>
        <v/>
      </c>
      <c r="AP371" s="171"/>
      <c r="AQ371" s="151">
        <f t="shared" si="123"/>
        <v>0</v>
      </c>
      <c r="AR371" s="209"/>
      <c r="AS371" s="151" t="str">
        <f>IFERROR(VLOOKUP(AP371,Mobilität!A:I,7,FALSE),"")</f>
        <v/>
      </c>
      <c r="AT371" s="151" t="str">
        <f t="shared" si="138"/>
        <v/>
      </c>
      <c r="AU371" s="154" t="str">
        <f>IFERROR(AT371*Intern!H$2,"")</f>
        <v/>
      </c>
      <c r="AV371" s="171"/>
      <c r="AW371" s="151">
        <f t="shared" si="124"/>
        <v>0</v>
      </c>
      <c r="AX371" s="206"/>
      <c r="AY371" s="151" t="str">
        <f>IFERROR(VLOOKUP(AV371,Mobilität!A:O,7,FALSE),"")</f>
        <v/>
      </c>
      <c r="AZ371" s="151" t="str">
        <f t="shared" si="125"/>
        <v/>
      </c>
      <c r="BA371" s="220" t="str">
        <f>IFERROR(AZ371*Intern!H$2,"")</f>
        <v/>
      </c>
      <c r="BB371" s="338"/>
      <c r="BC371" s="339"/>
      <c r="BD371" s="340"/>
      <c r="BE371" s="222">
        <f t="shared" si="126"/>
        <v>0</v>
      </c>
      <c r="BF371" s="223">
        <f>IFERROR(BE371*Intern!H$2,"")</f>
        <v>0</v>
      </c>
      <c r="BG371" s="210">
        <f t="shared" si="127"/>
        <v>0</v>
      </c>
      <c r="BH371" s="226">
        <f t="shared" si="128"/>
        <v>0</v>
      </c>
      <c r="BI371" s="363"/>
      <c r="BJ371" s="210" t="e">
        <f t="shared" si="129"/>
        <v>#DIV/0!</v>
      </c>
      <c r="BK371" s="227" t="e">
        <f t="shared" si="130"/>
        <v>#DIV/0!</v>
      </c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</row>
    <row r="372" spans="1:128" s="153" customFormat="1">
      <c r="A372" s="164"/>
      <c r="B372" s="165"/>
      <c r="C372" s="165"/>
      <c r="D372" s="149" t="str">
        <f t="shared" si="131"/>
        <v/>
      </c>
      <c r="E372" s="166"/>
      <c r="F372" s="167"/>
      <c r="G372" s="334" t="str">
        <f t="shared" si="132"/>
        <v/>
      </c>
      <c r="H372" s="150" t="str">
        <f>IFERROR(VLOOKUP(F372,'Mahlzeit-Übernachtung'!C:AA,5,FALSE),"")</f>
        <v/>
      </c>
      <c r="I372" s="150" t="str">
        <f t="shared" si="133"/>
        <v/>
      </c>
      <c r="J372" s="221" t="str">
        <f>IFERROR(I372*Intern!H$2,"")</f>
        <v/>
      </c>
      <c r="K372" s="167"/>
      <c r="L372" s="331" t="str">
        <f t="shared" si="134"/>
        <v/>
      </c>
      <c r="M372" s="150" t="str">
        <f>IFERROR(VLOOKUP(K372,'Mahlzeit-Übernachtung'!C:AA,5,FALSE),"")</f>
        <v/>
      </c>
      <c r="N372" s="151" t="str">
        <f t="shared" si="135"/>
        <v/>
      </c>
      <c r="O372" s="221" t="str">
        <f>IFERROR(N372*Intern!H$2,"")</f>
        <v/>
      </c>
      <c r="P372" s="168"/>
      <c r="Q372" s="169"/>
      <c r="R372" s="169"/>
      <c r="S372" s="169"/>
      <c r="T372" s="151" t="str">
        <f t="shared" si="139"/>
        <v>---</v>
      </c>
      <c r="U372" s="331" t="e">
        <f>VLOOKUP(TEXT(T372,"@"),'Mahlzeit-Übernachtung'!A$30:G$111,7,FALSE)</f>
        <v>#N/A</v>
      </c>
      <c r="V372" s="151" t="str">
        <f t="shared" si="136"/>
        <v/>
      </c>
      <c r="W372" s="220" t="str">
        <f>IFERROR(V372*Intern!H$2,"")</f>
        <v/>
      </c>
      <c r="X372" s="167"/>
      <c r="Y372" s="170"/>
      <c r="Z372" s="164"/>
      <c r="AA372" s="151" t="str">
        <f>IFERROR(VLOOKUP(X372,Mobilität!A:I,7,FALSE),"")</f>
        <v/>
      </c>
      <c r="AB372" s="151" t="str">
        <f t="shared" si="137"/>
        <v/>
      </c>
      <c r="AC372" s="220" t="str">
        <f>IFERROR(AB372*Intern!H$2,"")</f>
        <v/>
      </c>
      <c r="AD372" s="167"/>
      <c r="AE372" s="170"/>
      <c r="AF372" s="164"/>
      <c r="AG372" s="151" t="str">
        <f>IFERROR(VLOOKUP(AD372,Mobilität!A:I,7,FALSE),"")</f>
        <v/>
      </c>
      <c r="AH372" s="151" t="str">
        <f t="shared" si="120"/>
        <v/>
      </c>
      <c r="AI372" s="220" t="str">
        <f>IFERROR(AH372*Intern!H$2,"")</f>
        <v/>
      </c>
      <c r="AJ372" s="171"/>
      <c r="AK372" s="219">
        <f t="shared" si="121"/>
        <v>0</v>
      </c>
      <c r="AL372" s="206"/>
      <c r="AM372" s="151" t="str">
        <f>IFERROR(VLOOKUP(AJ372,Mobilität!A:I,7,FALSE),"")</f>
        <v/>
      </c>
      <c r="AN372" s="151" t="str">
        <f t="shared" si="122"/>
        <v/>
      </c>
      <c r="AO372" s="154" t="str">
        <f>IFERROR(AN372*Intern!H$2,"")</f>
        <v/>
      </c>
      <c r="AP372" s="171"/>
      <c r="AQ372" s="151">
        <f t="shared" si="123"/>
        <v>0</v>
      </c>
      <c r="AR372" s="209"/>
      <c r="AS372" s="151" t="str">
        <f>IFERROR(VLOOKUP(AP372,Mobilität!A:I,7,FALSE),"")</f>
        <v/>
      </c>
      <c r="AT372" s="151" t="str">
        <f t="shared" si="138"/>
        <v/>
      </c>
      <c r="AU372" s="154" t="str">
        <f>IFERROR(AT372*Intern!H$2,"")</f>
        <v/>
      </c>
      <c r="AV372" s="171"/>
      <c r="AW372" s="151">
        <f t="shared" si="124"/>
        <v>0</v>
      </c>
      <c r="AX372" s="206"/>
      <c r="AY372" s="151" t="str">
        <f>IFERROR(VLOOKUP(AV372,Mobilität!A:O,7,FALSE),"")</f>
        <v/>
      </c>
      <c r="AZ372" s="151" t="str">
        <f t="shared" si="125"/>
        <v/>
      </c>
      <c r="BA372" s="220" t="str">
        <f>IFERROR(AZ372*Intern!H$2,"")</f>
        <v/>
      </c>
      <c r="BB372" s="338"/>
      <c r="BC372" s="339"/>
      <c r="BD372" s="340"/>
      <c r="BE372" s="222">
        <f t="shared" si="126"/>
        <v>0</v>
      </c>
      <c r="BF372" s="223">
        <f>IFERROR(BE372*Intern!H$2,"")</f>
        <v>0</v>
      </c>
      <c r="BG372" s="210">
        <f t="shared" si="127"/>
        <v>0</v>
      </c>
      <c r="BH372" s="226">
        <f t="shared" si="128"/>
        <v>0</v>
      </c>
      <c r="BI372" s="363"/>
      <c r="BJ372" s="210" t="e">
        <f t="shared" si="129"/>
        <v>#DIV/0!</v>
      </c>
      <c r="BK372" s="227" t="e">
        <f t="shared" si="130"/>
        <v>#DIV/0!</v>
      </c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</row>
    <row r="373" spans="1:128" s="153" customFormat="1">
      <c r="A373" s="164"/>
      <c r="B373" s="165"/>
      <c r="C373" s="165"/>
      <c r="D373" s="149" t="str">
        <f t="shared" si="131"/>
        <v/>
      </c>
      <c r="E373" s="166"/>
      <c r="F373" s="167"/>
      <c r="G373" s="334" t="str">
        <f t="shared" si="132"/>
        <v/>
      </c>
      <c r="H373" s="150" t="str">
        <f>IFERROR(VLOOKUP(F373,'Mahlzeit-Übernachtung'!C:AA,5,FALSE),"")</f>
        <v/>
      </c>
      <c r="I373" s="150" t="str">
        <f t="shared" si="133"/>
        <v/>
      </c>
      <c r="J373" s="221" t="str">
        <f>IFERROR(I373*Intern!H$2,"")</f>
        <v/>
      </c>
      <c r="K373" s="167"/>
      <c r="L373" s="331" t="str">
        <f t="shared" si="134"/>
        <v/>
      </c>
      <c r="M373" s="150" t="str">
        <f>IFERROR(VLOOKUP(K373,'Mahlzeit-Übernachtung'!C:AA,5,FALSE),"")</f>
        <v/>
      </c>
      <c r="N373" s="151" t="str">
        <f t="shared" si="135"/>
        <v/>
      </c>
      <c r="O373" s="221" t="str">
        <f>IFERROR(N373*Intern!H$2,"")</f>
        <v/>
      </c>
      <c r="P373" s="168"/>
      <c r="Q373" s="169"/>
      <c r="R373" s="169"/>
      <c r="S373" s="169"/>
      <c r="T373" s="151" t="str">
        <f t="shared" si="139"/>
        <v>---</v>
      </c>
      <c r="U373" s="331" t="e">
        <f>VLOOKUP(TEXT(T373,"@"),'Mahlzeit-Übernachtung'!A$30:G$111,7,FALSE)</f>
        <v>#N/A</v>
      </c>
      <c r="V373" s="151" t="str">
        <f t="shared" si="136"/>
        <v/>
      </c>
      <c r="W373" s="220" t="str">
        <f>IFERROR(V373*Intern!H$2,"")</f>
        <v/>
      </c>
      <c r="X373" s="167"/>
      <c r="Y373" s="170"/>
      <c r="Z373" s="164"/>
      <c r="AA373" s="151" t="str">
        <f>IFERROR(VLOOKUP(X373,Mobilität!A:I,7,FALSE),"")</f>
        <v/>
      </c>
      <c r="AB373" s="151" t="str">
        <f t="shared" si="137"/>
        <v/>
      </c>
      <c r="AC373" s="220" t="str">
        <f>IFERROR(AB373*Intern!H$2,"")</f>
        <v/>
      </c>
      <c r="AD373" s="167"/>
      <c r="AE373" s="170"/>
      <c r="AF373" s="164"/>
      <c r="AG373" s="151" t="str">
        <f>IFERROR(VLOOKUP(AD373,Mobilität!A:I,7,FALSE),"")</f>
        <v/>
      </c>
      <c r="AH373" s="151" t="str">
        <f t="shared" si="120"/>
        <v/>
      </c>
      <c r="AI373" s="220" t="str">
        <f>IFERROR(AH373*Intern!H$2,"")</f>
        <v/>
      </c>
      <c r="AJ373" s="171"/>
      <c r="AK373" s="219">
        <f t="shared" si="121"/>
        <v>0</v>
      </c>
      <c r="AL373" s="206"/>
      <c r="AM373" s="151" t="str">
        <f>IFERROR(VLOOKUP(AJ373,Mobilität!A:I,7,FALSE),"")</f>
        <v/>
      </c>
      <c r="AN373" s="151" t="str">
        <f t="shared" si="122"/>
        <v/>
      </c>
      <c r="AO373" s="154" t="str">
        <f>IFERROR(AN373*Intern!H$2,"")</f>
        <v/>
      </c>
      <c r="AP373" s="171"/>
      <c r="AQ373" s="151">
        <f t="shared" si="123"/>
        <v>0</v>
      </c>
      <c r="AR373" s="209"/>
      <c r="AS373" s="151" t="str">
        <f>IFERROR(VLOOKUP(AP373,Mobilität!A:I,7,FALSE),"")</f>
        <v/>
      </c>
      <c r="AT373" s="151" t="str">
        <f t="shared" si="138"/>
        <v/>
      </c>
      <c r="AU373" s="154" t="str">
        <f>IFERROR(AT373*Intern!H$2,"")</f>
        <v/>
      </c>
      <c r="AV373" s="171"/>
      <c r="AW373" s="151">
        <f t="shared" si="124"/>
        <v>0</v>
      </c>
      <c r="AX373" s="206"/>
      <c r="AY373" s="151" t="str">
        <f>IFERROR(VLOOKUP(AV373,Mobilität!A:O,7,FALSE),"")</f>
        <v/>
      </c>
      <c r="AZ373" s="151" t="str">
        <f t="shared" si="125"/>
        <v/>
      </c>
      <c r="BA373" s="220" t="str">
        <f>IFERROR(AZ373*Intern!H$2,"")</f>
        <v/>
      </c>
      <c r="BB373" s="338"/>
      <c r="BC373" s="339"/>
      <c r="BD373" s="340"/>
      <c r="BE373" s="222">
        <f t="shared" si="126"/>
        <v>0</v>
      </c>
      <c r="BF373" s="223">
        <f>IFERROR(BE373*Intern!H$2,"")</f>
        <v>0</v>
      </c>
      <c r="BG373" s="210">
        <f t="shared" si="127"/>
        <v>0</v>
      </c>
      <c r="BH373" s="226">
        <f t="shared" si="128"/>
        <v>0</v>
      </c>
      <c r="BI373" s="363"/>
      <c r="BJ373" s="210" t="e">
        <f t="shared" si="129"/>
        <v>#DIV/0!</v>
      </c>
      <c r="BK373" s="227" t="e">
        <f t="shared" si="130"/>
        <v>#DIV/0!</v>
      </c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</row>
    <row r="374" spans="1:128" s="153" customFormat="1">
      <c r="A374" s="164"/>
      <c r="B374" s="165"/>
      <c r="C374" s="165"/>
      <c r="D374" s="149" t="str">
        <f t="shared" si="131"/>
        <v/>
      </c>
      <c r="E374" s="166"/>
      <c r="F374" s="167"/>
      <c r="G374" s="334" t="str">
        <f t="shared" si="132"/>
        <v/>
      </c>
      <c r="H374" s="150" t="str">
        <f>IFERROR(VLOOKUP(F374,'Mahlzeit-Übernachtung'!C:AA,5,FALSE),"")</f>
        <v/>
      </c>
      <c r="I374" s="150" t="str">
        <f t="shared" si="133"/>
        <v/>
      </c>
      <c r="J374" s="221" t="str">
        <f>IFERROR(I374*Intern!H$2,"")</f>
        <v/>
      </c>
      <c r="K374" s="167"/>
      <c r="L374" s="331" t="str">
        <f t="shared" si="134"/>
        <v/>
      </c>
      <c r="M374" s="150" t="str">
        <f>IFERROR(VLOOKUP(K374,'Mahlzeit-Übernachtung'!C:AA,5,FALSE),"")</f>
        <v/>
      </c>
      <c r="N374" s="151" t="str">
        <f t="shared" si="135"/>
        <v/>
      </c>
      <c r="O374" s="221" t="str">
        <f>IFERROR(N374*Intern!H$2,"")</f>
        <v/>
      </c>
      <c r="P374" s="168"/>
      <c r="Q374" s="169"/>
      <c r="R374" s="169"/>
      <c r="S374" s="169"/>
      <c r="T374" s="151" t="str">
        <f t="shared" si="139"/>
        <v>---</v>
      </c>
      <c r="U374" s="331" t="e">
        <f>VLOOKUP(TEXT(T374,"@"),'Mahlzeit-Übernachtung'!A$30:G$111,7,FALSE)</f>
        <v>#N/A</v>
      </c>
      <c r="V374" s="151" t="str">
        <f t="shared" si="136"/>
        <v/>
      </c>
      <c r="W374" s="220" t="str">
        <f>IFERROR(V374*Intern!H$2,"")</f>
        <v/>
      </c>
      <c r="X374" s="167"/>
      <c r="Y374" s="170"/>
      <c r="Z374" s="164"/>
      <c r="AA374" s="151" t="str">
        <f>IFERROR(VLOOKUP(X374,Mobilität!A:I,7,FALSE),"")</f>
        <v/>
      </c>
      <c r="AB374" s="151" t="str">
        <f t="shared" si="137"/>
        <v/>
      </c>
      <c r="AC374" s="220" t="str">
        <f>IFERROR(AB374*Intern!H$2,"")</f>
        <v/>
      </c>
      <c r="AD374" s="167"/>
      <c r="AE374" s="170"/>
      <c r="AF374" s="164"/>
      <c r="AG374" s="151" t="str">
        <f>IFERROR(VLOOKUP(AD374,Mobilität!A:I,7,FALSE),"")</f>
        <v/>
      </c>
      <c r="AH374" s="151" t="str">
        <f t="shared" si="120"/>
        <v/>
      </c>
      <c r="AI374" s="220" t="str">
        <f>IFERROR(AH374*Intern!H$2,"")</f>
        <v/>
      </c>
      <c r="AJ374" s="171"/>
      <c r="AK374" s="219">
        <f t="shared" si="121"/>
        <v>0</v>
      </c>
      <c r="AL374" s="206"/>
      <c r="AM374" s="151" t="str">
        <f>IFERROR(VLOOKUP(AJ374,Mobilität!A:I,7,FALSE),"")</f>
        <v/>
      </c>
      <c r="AN374" s="151" t="str">
        <f t="shared" si="122"/>
        <v/>
      </c>
      <c r="AO374" s="154" t="str">
        <f>IFERROR(AN374*Intern!H$2,"")</f>
        <v/>
      </c>
      <c r="AP374" s="171"/>
      <c r="AQ374" s="151">
        <f t="shared" si="123"/>
        <v>0</v>
      </c>
      <c r="AR374" s="209"/>
      <c r="AS374" s="151" t="str">
        <f>IFERROR(VLOOKUP(AP374,Mobilität!A:I,7,FALSE),"")</f>
        <v/>
      </c>
      <c r="AT374" s="151" t="str">
        <f t="shared" si="138"/>
        <v/>
      </c>
      <c r="AU374" s="154" t="str">
        <f>IFERROR(AT374*Intern!H$2,"")</f>
        <v/>
      </c>
      <c r="AV374" s="171"/>
      <c r="AW374" s="151">
        <f t="shared" si="124"/>
        <v>0</v>
      </c>
      <c r="AX374" s="206"/>
      <c r="AY374" s="151" t="str">
        <f>IFERROR(VLOOKUP(AV374,Mobilität!A:O,7,FALSE),"")</f>
        <v/>
      </c>
      <c r="AZ374" s="151" t="str">
        <f t="shared" si="125"/>
        <v/>
      </c>
      <c r="BA374" s="220" t="str">
        <f>IFERROR(AZ374*Intern!H$2,"")</f>
        <v/>
      </c>
      <c r="BB374" s="338"/>
      <c r="BC374" s="339"/>
      <c r="BD374" s="340"/>
      <c r="BE374" s="222">
        <f t="shared" si="126"/>
        <v>0</v>
      </c>
      <c r="BF374" s="223">
        <f>IFERROR(BE374*Intern!H$2,"")</f>
        <v>0</v>
      </c>
      <c r="BG374" s="210">
        <f t="shared" si="127"/>
        <v>0</v>
      </c>
      <c r="BH374" s="226">
        <f t="shared" si="128"/>
        <v>0</v>
      </c>
      <c r="BI374" s="363"/>
      <c r="BJ374" s="210" t="e">
        <f t="shared" si="129"/>
        <v>#DIV/0!</v>
      </c>
      <c r="BK374" s="227" t="e">
        <f t="shared" si="130"/>
        <v>#DIV/0!</v>
      </c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</row>
    <row r="375" spans="1:128" s="153" customFormat="1">
      <c r="A375" s="164"/>
      <c r="B375" s="165"/>
      <c r="C375" s="165"/>
      <c r="D375" s="149" t="str">
        <f t="shared" si="131"/>
        <v/>
      </c>
      <c r="E375" s="166"/>
      <c r="F375" s="167"/>
      <c r="G375" s="334" t="str">
        <f t="shared" si="132"/>
        <v/>
      </c>
      <c r="H375" s="150" t="str">
        <f>IFERROR(VLOOKUP(F375,'Mahlzeit-Übernachtung'!C:AA,5,FALSE),"")</f>
        <v/>
      </c>
      <c r="I375" s="150" t="str">
        <f t="shared" si="133"/>
        <v/>
      </c>
      <c r="J375" s="221" t="str">
        <f>IFERROR(I375*Intern!H$2,"")</f>
        <v/>
      </c>
      <c r="K375" s="167"/>
      <c r="L375" s="331" t="str">
        <f t="shared" si="134"/>
        <v/>
      </c>
      <c r="M375" s="150" t="str">
        <f>IFERROR(VLOOKUP(K375,'Mahlzeit-Übernachtung'!C:AA,5,FALSE),"")</f>
        <v/>
      </c>
      <c r="N375" s="151" t="str">
        <f t="shared" si="135"/>
        <v/>
      </c>
      <c r="O375" s="221" t="str">
        <f>IFERROR(N375*Intern!H$2,"")</f>
        <v/>
      </c>
      <c r="P375" s="168"/>
      <c r="Q375" s="169"/>
      <c r="R375" s="169"/>
      <c r="S375" s="169"/>
      <c r="T375" s="151" t="str">
        <f t="shared" si="139"/>
        <v>---</v>
      </c>
      <c r="U375" s="331" t="e">
        <f>VLOOKUP(TEXT(T375,"@"),'Mahlzeit-Übernachtung'!A$30:G$111,7,FALSE)</f>
        <v>#N/A</v>
      </c>
      <c r="V375" s="151" t="str">
        <f t="shared" si="136"/>
        <v/>
      </c>
      <c r="W375" s="220" t="str">
        <f>IFERROR(V375*Intern!H$2,"")</f>
        <v/>
      </c>
      <c r="X375" s="167"/>
      <c r="Y375" s="170"/>
      <c r="Z375" s="164"/>
      <c r="AA375" s="151" t="str">
        <f>IFERROR(VLOOKUP(X375,Mobilität!A:I,7,FALSE),"")</f>
        <v/>
      </c>
      <c r="AB375" s="151" t="str">
        <f t="shared" si="137"/>
        <v/>
      </c>
      <c r="AC375" s="220" t="str">
        <f>IFERROR(AB375*Intern!H$2,"")</f>
        <v/>
      </c>
      <c r="AD375" s="167"/>
      <c r="AE375" s="170"/>
      <c r="AF375" s="164"/>
      <c r="AG375" s="151" t="str">
        <f>IFERROR(VLOOKUP(AD375,Mobilität!A:I,7,FALSE),"")</f>
        <v/>
      </c>
      <c r="AH375" s="151" t="str">
        <f t="shared" si="120"/>
        <v/>
      </c>
      <c r="AI375" s="220" t="str">
        <f>IFERROR(AH375*Intern!H$2,"")</f>
        <v/>
      </c>
      <c r="AJ375" s="171"/>
      <c r="AK375" s="219">
        <f t="shared" si="121"/>
        <v>0</v>
      </c>
      <c r="AL375" s="206"/>
      <c r="AM375" s="151" t="str">
        <f>IFERROR(VLOOKUP(AJ375,Mobilität!A:I,7,FALSE),"")</f>
        <v/>
      </c>
      <c r="AN375" s="151" t="str">
        <f t="shared" si="122"/>
        <v/>
      </c>
      <c r="AO375" s="154" t="str">
        <f>IFERROR(AN375*Intern!H$2,"")</f>
        <v/>
      </c>
      <c r="AP375" s="171"/>
      <c r="AQ375" s="151">
        <f t="shared" si="123"/>
        <v>0</v>
      </c>
      <c r="AR375" s="209"/>
      <c r="AS375" s="151" t="str">
        <f>IFERROR(VLOOKUP(AP375,Mobilität!A:I,7,FALSE),"")</f>
        <v/>
      </c>
      <c r="AT375" s="151" t="str">
        <f t="shared" si="138"/>
        <v/>
      </c>
      <c r="AU375" s="154" t="str">
        <f>IFERROR(AT375*Intern!H$2,"")</f>
        <v/>
      </c>
      <c r="AV375" s="171"/>
      <c r="AW375" s="151">
        <f t="shared" si="124"/>
        <v>0</v>
      </c>
      <c r="AX375" s="206"/>
      <c r="AY375" s="151" t="str">
        <f>IFERROR(VLOOKUP(AV375,Mobilität!A:O,7,FALSE),"")</f>
        <v/>
      </c>
      <c r="AZ375" s="151" t="str">
        <f t="shared" si="125"/>
        <v/>
      </c>
      <c r="BA375" s="220" t="str">
        <f>IFERROR(AZ375*Intern!H$2,"")</f>
        <v/>
      </c>
      <c r="BB375" s="338"/>
      <c r="BC375" s="339"/>
      <c r="BD375" s="340"/>
      <c r="BE375" s="222">
        <f t="shared" si="126"/>
        <v>0</v>
      </c>
      <c r="BF375" s="223">
        <f>IFERROR(BE375*Intern!H$2,"")</f>
        <v>0</v>
      </c>
      <c r="BG375" s="210">
        <f t="shared" si="127"/>
        <v>0</v>
      </c>
      <c r="BH375" s="226">
        <f t="shared" si="128"/>
        <v>0</v>
      </c>
      <c r="BI375" s="363"/>
      <c r="BJ375" s="210" t="e">
        <f t="shared" si="129"/>
        <v>#DIV/0!</v>
      </c>
      <c r="BK375" s="227" t="e">
        <f t="shared" si="130"/>
        <v>#DIV/0!</v>
      </c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</row>
    <row r="376" spans="1:128" s="153" customFormat="1">
      <c r="A376" s="164"/>
      <c r="B376" s="165"/>
      <c r="C376" s="165"/>
      <c r="D376" s="149" t="str">
        <f t="shared" si="131"/>
        <v/>
      </c>
      <c r="E376" s="166"/>
      <c r="F376" s="167"/>
      <c r="G376" s="334" t="str">
        <f t="shared" si="132"/>
        <v/>
      </c>
      <c r="H376" s="150" t="str">
        <f>IFERROR(VLOOKUP(F376,'Mahlzeit-Übernachtung'!C:AA,5,FALSE),"")</f>
        <v/>
      </c>
      <c r="I376" s="150" t="str">
        <f t="shared" si="133"/>
        <v/>
      </c>
      <c r="J376" s="221" t="str">
        <f>IFERROR(I376*Intern!H$2,"")</f>
        <v/>
      </c>
      <c r="K376" s="167"/>
      <c r="L376" s="331" t="str">
        <f t="shared" si="134"/>
        <v/>
      </c>
      <c r="M376" s="150" t="str">
        <f>IFERROR(VLOOKUP(K376,'Mahlzeit-Übernachtung'!C:AA,5,FALSE),"")</f>
        <v/>
      </c>
      <c r="N376" s="151" t="str">
        <f t="shared" si="135"/>
        <v/>
      </c>
      <c r="O376" s="221" t="str">
        <f>IFERROR(N376*Intern!H$2,"")</f>
        <v/>
      </c>
      <c r="P376" s="168"/>
      <c r="Q376" s="169"/>
      <c r="R376" s="169"/>
      <c r="S376" s="169"/>
      <c r="T376" s="151" t="str">
        <f t="shared" si="139"/>
        <v>---</v>
      </c>
      <c r="U376" s="331" t="e">
        <f>VLOOKUP(TEXT(T376,"@"),'Mahlzeit-Übernachtung'!A$30:G$111,7,FALSE)</f>
        <v>#N/A</v>
      </c>
      <c r="V376" s="151" t="str">
        <f t="shared" si="136"/>
        <v/>
      </c>
      <c r="W376" s="220" t="str">
        <f>IFERROR(V376*Intern!H$2,"")</f>
        <v/>
      </c>
      <c r="X376" s="167"/>
      <c r="Y376" s="170"/>
      <c r="Z376" s="164"/>
      <c r="AA376" s="151" t="str">
        <f>IFERROR(VLOOKUP(X376,Mobilität!A:I,7,FALSE),"")</f>
        <v/>
      </c>
      <c r="AB376" s="151" t="str">
        <f t="shared" si="137"/>
        <v/>
      </c>
      <c r="AC376" s="220" t="str">
        <f>IFERROR(AB376*Intern!H$2,"")</f>
        <v/>
      </c>
      <c r="AD376" s="167"/>
      <c r="AE376" s="170"/>
      <c r="AF376" s="164"/>
      <c r="AG376" s="151" t="str">
        <f>IFERROR(VLOOKUP(AD376,Mobilität!A:I,7,FALSE),"")</f>
        <v/>
      </c>
      <c r="AH376" s="151" t="str">
        <f t="shared" si="120"/>
        <v/>
      </c>
      <c r="AI376" s="220" t="str">
        <f>IFERROR(AH376*Intern!H$2,"")</f>
        <v/>
      </c>
      <c r="AJ376" s="171"/>
      <c r="AK376" s="219">
        <f t="shared" si="121"/>
        <v>0</v>
      </c>
      <c r="AL376" s="206"/>
      <c r="AM376" s="151" t="str">
        <f>IFERROR(VLOOKUP(AJ376,Mobilität!A:I,7,FALSE),"")</f>
        <v/>
      </c>
      <c r="AN376" s="151" t="str">
        <f t="shared" si="122"/>
        <v/>
      </c>
      <c r="AO376" s="154" t="str">
        <f>IFERROR(AN376*Intern!H$2,"")</f>
        <v/>
      </c>
      <c r="AP376" s="171"/>
      <c r="AQ376" s="151">
        <f t="shared" si="123"/>
        <v>0</v>
      </c>
      <c r="AR376" s="209"/>
      <c r="AS376" s="151" t="str">
        <f>IFERROR(VLOOKUP(AP376,Mobilität!A:I,7,FALSE),"")</f>
        <v/>
      </c>
      <c r="AT376" s="151" t="str">
        <f t="shared" si="138"/>
        <v/>
      </c>
      <c r="AU376" s="154" t="str">
        <f>IFERROR(AT376*Intern!H$2,"")</f>
        <v/>
      </c>
      <c r="AV376" s="171"/>
      <c r="AW376" s="151">
        <f t="shared" si="124"/>
        <v>0</v>
      </c>
      <c r="AX376" s="206"/>
      <c r="AY376" s="151" t="str">
        <f>IFERROR(VLOOKUP(AV376,Mobilität!A:O,7,FALSE),"")</f>
        <v/>
      </c>
      <c r="AZ376" s="151" t="str">
        <f t="shared" si="125"/>
        <v/>
      </c>
      <c r="BA376" s="220" t="str">
        <f>IFERROR(AZ376*Intern!H$2,"")</f>
        <v/>
      </c>
      <c r="BB376" s="338"/>
      <c r="BC376" s="339"/>
      <c r="BD376" s="340"/>
      <c r="BE376" s="222">
        <f t="shared" si="126"/>
        <v>0</v>
      </c>
      <c r="BF376" s="223">
        <f>IFERROR(BE376*Intern!H$2,"")</f>
        <v>0</v>
      </c>
      <c r="BG376" s="210">
        <f t="shared" si="127"/>
        <v>0</v>
      </c>
      <c r="BH376" s="226">
        <f t="shared" si="128"/>
        <v>0</v>
      </c>
      <c r="BI376" s="363"/>
      <c r="BJ376" s="210" t="e">
        <f t="shared" si="129"/>
        <v>#DIV/0!</v>
      </c>
      <c r="BK376" s="227" t="e">
        <f t="shared" si="130"/>
        <v>#DIV/0!</v>
      </c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</row>
    <row r="377" spans="1:128" s="153" customFormat="1">
      <c r="A377" s="164"/>
      <c r="B377" s="165"/>
      <c r="C377" s="165"/>
      <c r="D377" s="149" t="str">
        <f t="shared" si="131"/>
        <v/>
      </c>
      <c r="E377" s="166"/>
      <c r="F377" s="167"/>
      <c r="G377" s="334" t="str">
        <f t="shared" si="132"/>
        <v/>
      </c>
      <c r="H377" s="150" t="str">
        <f>IFERROR(VLOOKUP(F377,'Mahlzeit-Übernachtung'!C:AA,5,FALSE),"")</f>
        <v/>
      </c>
      <c r="I377" s="150" t="str">
        <f t="shared" si="133"/>
        <v/>
      </c>
      <c r="J377" s="221" t="str">
        <f>IFERROR(I377*Intern!H$2,"")</f>
        <v/>
      </c>
      <c r="K377" s="167"/>
      <c r="L377" s="331" t="str">
        <f t="shared" si="134"/>
        <v/>
      </c>
      <c r="M377" s="150" t="str">
        <f>IFERROR(VLOOKUP(K377,'Mahlzeit-Übernachtung'!C:AA,5,FALSE),"")</f>
        <v/>
      </c>
      <c r="N377" s="151" t="str">
        <f t="shared" si="135"/>
        <v/>
      </c>
      <c r="O377" s="221" t="str">
        <f>IFERROR(N377*Intern!H$2,"")</f>
        <v/>
      </c>
      <c r="P377" s="168"/>
      <c r="Q377" s="169"/>
      <c r="R377" s="169"/>
      <c r="S377" s="169"/>
      <c r="T377" s="151" t="str">
        <f t="shared" si="139"/>
        <v>---</v>
      </c>
      <c r="U377" s="331" t="e">
        <f>VLOOKUP(TEXT(T377,"@"),'Mahlzeit-Übernachtung'!A$30:G$111,7,FALSE)</f>
        <v>#N/A</v>
      </c>
      <c r="V377" s="151" t="str">
        <f t="shared" si="136"/>
        <v/>
      </c>
      <c r="W377" s="220" t="str">
        <f>IFERROR(V377*Intern!H$2,"")</f>
        <v/>
      </c>
      <c r="X377" s="167"/>
      <c r="Y377" s="170"/>
      <c r="Z377" s="164"/>
      <c r="AA377" s="151" t="str">
        <f>IFERROR(VLOOKUP(X377,Mobilität!A:I,7,FALSE),"")</f>
        <v/>
      </c>
      <c r="AB377" s="151" t="str">
        <f t="shared" si="137"/>
        <v/>
      </c>
      <c r="AC377" s="220" t="str">
        <f>IFERROR(AB377*Intern!H$2,"")</f>
        <v/>
      </c>
      <c r="AD377" s="167"/>
      <c r="AE377" s="170"/>
      <c r="AF377" s="164"/>
      <c r="AG377" s="151" t="str">
        <f>IFERROR(VLOOKUP(AD377,Mobilität!A:I,7,FALSE),"")</f>
        <v/>
      </c>
      <c r="AH377" s="151" t="str">
        <f t="shared" si="120"/>
        <v/>
      </c>
      <c r="AI377" s="220" t="str">
        <f>IFERROR(AH377*Intern!H$2,"")</f>
        <v/>
      </c>
      <c r="AJ377" s="171"/>
      <c r="AK377" s="219">
        <f t="shared" si="121"/>
        <v>0</v>
      </c>
      <c r="AL377" s="206"/>
      <c r="AM377" s="151" t="str">
        <f>IFERROR(VLOOKUP(AJ377,Mobilität!A:I,7,FALSE),"")</f>
        <v/>
      </c>
      <c r="AN377" s="151" t="str">
        <f t="shared" si="122"/>
        <v/>
      </c>
      <c r="AO377" s="154" t="str">
        <f>IFERROR(AN377*Intern!H$2,"")</f>
        <v/>
      </c>
      <c r="AP377" s="171"/>
      <c r="AQ377" s="151">
        <f t="shared" si="123"/>
        <v>0</v>
      </c>
      <c r="AR377" s="209"/>
      <c r="AS377" s="151" t="str">
        <f>IFERROR(VLOOKUP(AP377,Mobilität!A:I,7,FALSE),"")</f>
        <v/>
      </c>
      <c r="AT377" s="151" t="str">
        <f t="shared" si="138"/>
        <v/>
      </c>
      <c r="AU377" s="154" t="str">
        <f>IFERROR(AT377*Intern!H$2,"")</f>
        <v/>
      </c>
      <c r="AV377" s="171"/>
      <c r="AW377" s="151">
        <f t="shared" si="124"/>
        <v>0</v>
      </c>
      <c r="AX377" s="206"/>
      <c r="AY377" s="151" t="str">
        <f>IFERROR(VLOOKUP(AV377,Mobilität!A:O,7,FALSE),"")</f>
        <v/>
      </c>
      <c r="AZ377" s="151" t="str">
        <f t="shared" si="125"/>
        <v/>
      </c>
      <c r="BA377" s="220" t="str">
        <f>IFERROR(AZ377*Intern!H$2,"")</f>
        <v/>
      </c>
      <c r="BB377" s="338"/>
      <c r="BC377" s="339"/>
      <c r="BD377" s="340"/>
      <c r="BE377" s="222">
        <f t="shared" si="126"/>
        <v>0</v>
      </c>
      <c r="BF377" s="223">
        <f>IFERROR(BE377*Intern!H$2,"")</f>
        <v>0</v>
      </c>
      <c r="BG377" s="210">
        <f t="shared" si="127"/>
        <v>0</v>
      </c>
      <c r="BH377" s="226">
        <f t="shared" si="128"/>
        <v>0</v>
      </c>
      <c r="BI377" s="363"/>
      <c r="BJ377" s="210" t="e">
        <f t="shared" si="129"/>
        <v>#DIV/0!</v>
      </c>
      <c r="BK377" s="227" t="e">
        <f t="shared" si="130"/>
        <v>#DIV/0!</v>
      </c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</row>
    <row r="378" spans="1:128" s="153" customFormat="1">
      <c r="A378" s="164"/>
      <c r="B378" s="165"/>
      <c r="C378" s="165"/>
      <c r="D378" s="149" t="str">
        <f t="shared" si="131"/>
        <v/>
      </c>
      <c r="E378" s="166"/>
      <c r="F378" s="167"/>
      <c r="G378" s="334" t="str">
        <f t="shared" si="132"/>
        <v/>
      </c>
      <c r="H378" s="150" t="str">
        <f>IFERROR(VLOOKUP(F378,'Mahlzeit-Übernachtung'!C:AA,5,FALSE),"")</f>
        <v/>
      </c>
      <c r="I378" s="150" t="str">
        <f t="shared" si="133"/>
        <v/>
      </c>
      <c r="J378" s="221" t="str">
        <f>IFERROR(I378*Intern!H$2,"")</f>
        <v/>
      </c>
      <c r="K378" s="167"/>
      <c r="L378" s="331" t="str">
        <f t="shared" si="134"/>
        <v/>
      </c>
      <c r="M378" s="150" t="str">
        <f>IFERROR(VLOOKUP(K378,'Mahlzeit-Übernachtung'!C:AA,5,FALSE),"")</f>
        <v/>
      </c>
      <c r="N378" s="151" t="str">
        <f t="shared" si="135"/>
        <v/>
      </c>
      <c r="O378" s="221" t="str">
        <f>IFERROR(N378*Intern!H$2,"")</f>
        <v/>
      </c>
      <c r="P378" s="168"/>
      <c r="Q378" s="169"/>
      <c r="R378" s="169"/>
      <c r="S378" s="169"/>
      <c r="T378" s="151" t="str">
        <f t="shared" si="139"/>
        <v>---</v>
      </c>
      <c r="U378" s="331" t="e">
        <f>VLOOKUP(TEXT(T378,"@"),'Mahlzeit-Übernachtung'!A$30:G$111,7,FALSE)</f>
        <v>#N/A</v>
      </c>
      <c r="V378" s="151" t="str">
        <f t="shared" si="136"/>
        <v/>
      </c>
      <c r="W378" s="220" t="str">
        <f>IFERROR(V378*Intern!H$2,"")</f>
        <v/>
      </c>
      <c r="X378" s="167"/>
      <c r="Y378" s="170"/>
      <c r="Z378" s="164"/>
      <c r="AA378" s="151" t="str">
        <f>IFERROR(VLOOKUP(X378,Mobilität!A:I,7,FALSE),"")</f>
        <v/>
      </c>
      <c r="AB378" s="151" t="str">
        <f t="shared" si="137"/>
        <v/>
      </c>
      <c r="AC378" s="220" t="str">
        <f>IFERROR(AB378*Intern!H$2,"")</f>
        <v/>
      </c>
      <c r="AD378" s="167"/>
      <c r="AE378" s="170"/>
      <c r="AF378" s="164"/>
      <c r="AG378" s="151" t="str">
        <f>IFERROR(VLOOKUP(AD378,Mobilität!A:I,7,FALSE),"")</f>
        <v/>
      </c>
      <c r="AH378" s="151" t="str">
        <f t="shared" si="120"/>
        <v/>
      </c>
      <c r="AI378" s="220" t="str">
        <f>IFERROR(AH378*Intern!H$2,"")</f>
        <v/>
      </c>
      <c r="AJ378" s="171"/>
      <c r="AK378" s="219">
        <f t="shared" si="121"/>
        <v>0</v>
      </c>
      <c r="AL378" s="206"/>
      <c r="AM378" s="151" t="str">
        <f>IFERROR(VLOOKUP(AJ378,Mobilität!A:I,7,FALSE),"")</f>
        <v/>
      </c>
      <c r="AN378" s="151" t="str">
        <f t="shared" si="122"/>
        <v/>
      </c>
      <c r="AO378" s="154" t="str">
        <f>IFERROR(AN378*Intern!H$2,"")</f>
        <v/>
      </c>
      <c r="AP378" s="171"/>
      <c r="AQ378" s="151">
        <f t="shared" si="123"/>
        <v>0</v>
      </c>
      <c r="AR378" s="209"/>
      <c r="AS378" s="151" t="str">
        <f>IFERROR(VLOOKUP(AP378,Mobilität!A:I,7,FALSE),"")</f>
        <v/>
      </c>
      <c r="AT378" s="151" t="str">
        <f t="shared" si="138"/>
        <v/>
      </c>
      <c r="AU378" s="154" t="str">
        <f>IFERROR(AT378*Intern!H$2,"")</f>
        <v/>
      </c>
      <c r="AV378" s="171"/>
      <c r="AW378" s="151">
        <f t="shared" si="124"/>
        <v>0</v>
      </c>
      <c r="AX378" s="206"/>
      <c r="AY378" s="151" t="str">
        <f>IFERROR(VLOOKUP(AV378,Mobilität!A:O,7,FALSE),"")</f>
        <v/>
      </c>
      <c r="AZ378" s="151" t="str">
        <f t="shared" si="125"/>
        <v/>
      </c>
      <c r="BA378" s="220" t="str">
        <f>IFERROR(AZ378*Intern!H$2,"")</f>
        <v/>
      </c>
      <c r="BB378" s="338"/>
      <c r="BC378" s="339"/>
      <c r="BD378" s="340"/>
      <c r="BE378" s="222">
        <f t="shared" si="126"/>
        <v>0</v>
      </c>
      <c r="BF378" s="223">
        <f>IFERROR(BE378*Intern!H$2,"")</f>
        <v>0</v>
      </c>
      <c r="BG378" s="210">
        <f t="shared" si="127"/>
        <v>0</v>
      </c>
      <c r="BH378" s="226">
        <f t="shared" si="128"/>
        <v>0</v>
      </c>
      <c r="BI378" s="363"/>
      <c r="BJ378" s="210" t="e">
        <f t="shared" si="129"/>
        <v>#DIV/0!</v>
      </c>
      <c r="BK378" s="227" t="e">
        <f t="shared" si="130"/>
        <v>#DIV/0!</v>
      </c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</row>
    <row r="379" spans="1:128" s="153" customFormat="1">
      <c r="A379" s="164"/>
      <c r="B379" s="165"/>
      <c r="C379" s="165"/>
      <c r="D379" s="149" t="str">
        <f t="shared" si="131"/>
        <v/>
      </c>
      <c r="E379" s="166"/>
      <c r="F379" s="167"/>
      <c r="G379" s="334" t="str">
        <f t="shared" si="132"/>
        <v/>
      </c>
      <c r="H379" s="150" t="str">
        <f>IFERROR(VLOOKUP(F379,'Mahlzeit-Übernachtung'!C:AA,5,FALSE),"")</f>
        <v/>
      </c>
      <c r="I379" s="150" t="str">
        <f t="shared" si="133"/>
        <v/>
      </c>
      <c r="J379" s="221" t="str">
        <f>IFERROR(I379*Intern!H$2,"")</f>
        <v/>
      </c>
      <c r="K379" s="167"/>
      <c r="L379" s="331" t="str">
        <f t="shared" si="134"/>
        <v/>
      </c>
      <c r="M379" s="150" t="str">
        <f>IFERROR(VLOOKUP(K379,'Mahlzeit-Übernachtung'!C:AA,5,FALSE),"")</f>
        <v/>
      </c>
      <c r="N379" s="151" t="str">
        <f t="shared" si="135"/>
        <v/>
      </c>
      <c r="O379" s="221" t="str">
        <f>IFERROR(N379*Intern!H$2,"")</f>
        <v/>
      </c>
      <c r="P379" s="168"/>
      <c r="Q379" s="169"/>
      <c r="R379" s="169"/>
      <c r="S379" s="169"/>
      <c r="T379" s="151" t="str">
        <f t="shared" si="139"/>
        <v>---</v>
      </c>
      <c r="U379" s="331" t="e">
        <f>VLOOKUP(TEXT(T379,"@"),'Mahlzeit-Übernachtung'!A$30:G$111,7,FALSE)</f>
        <v>#N/A</v>
      </c>
      <c r="V379" s="151" t="str">
        <f t="shared" si="136"/>
        <v/>
      </c>
      <c r="W379" s="220" t="str">
        <f>IFERROR(V379*Intern!H$2,"")</f>
        <v/>
      </c>
      <c r="X379" s="167"/>
      <c r="Y379" s="170"/>
      <c r="Z379" s="164"/>
      <c r="AA379" s="151" t="str">
        <f>IFERROR(VLOOKUP(X379,Mobilität!A:I,7,FALSE),"")</f>
        <v/>
      </c>
      <c r="AB379" s="151" t="str">
        <f t="shared" si="137"/>
        <v/>
      </c>
      <c r="AC379" s="220" t="str">
        <f>IFERROR(AB379*Intern!H$2,"")</f>
        <v/>
      </c>
      <c r="AD379" s="167"/>
      <c r="AE379" s="170"/>
      <c r="AF379" s="164"/>
      <c r="AG379" s="151" t="str">
        <f>IFERROR(VLOOKUP(AD379,Mobilität!A:I,7,FALSE),"")</f>
        <v/>
      </c>
      <c r="AH379" s="151" t="str">
        <f t="shared" si="120"/>
        <v/>
      </c>
      <c r="AI379" s="220" t="str">
        <f>IFERROR(AH379*Intern!H$2,"")</f>
        <v/>
      </c>
      <c r="AJ379" s="171"/>
      <c r="AK379" s="219">
        <f t="shared" si="121"/>
        <v>0</v>
      </c>
      <c r="AL379" s="206"/>
      <c r="AM379" s="151" t="str">
        <f>IFERROR(VLOOKUP(AJ379,Mobilität!A:I,7,FALSE),"")</f>
        <v/>
      </c>
      <c r="AN379" s="151" t="str">
        <f t="shared" si="122"/>
        <v/>
      </c>
      <c r="AO379" s="154" t="str">
        <f>IFERROR(AN379*Intern!H$2,"")</f>
        <v/>
      </c>
      <c r="AP379" s="171"/>
      <c r="AQ379" s="151">
        <f t="shared" si="123"/>
        <v>0</v>
      </c>
      <c r="AR379" s="209"/>
      <c r="AS379" s="151" t="str">
        <f>IFERROR(VLOOKUP(AP379,Mobilität!A:I,7,FALSE),"")</f>
        <v/>
      </c>
      <c r="AT379" s="151" t="str">
        <f t="shared" si="138"/>
        <v/>
      </c>
      <c r="AU379" s="154" t="str">
        <f>IFERROR(AT379*Intern!H$2,"")</f>
        <v/>
      </c>
      <c r="AV379" s="171"/>
      <c r="AW379" s="151">
        <f t="shared" si="124"/>
        <v>0</v>
      </c>
      <c r="AX379" s="206"/>
      <c r="AY379" s="151" t="str">
        <f>IFERROR(VLOOKUP(AV379,Mobilität!A:O,7,FALSE),"")</f>
        <v/>
      </c>
      <c r="AZ379" s="151" t="str">
        <f t="shared" si="125"/>
        <v/>
      </c>
      <c r="BA379" s="220" t="str">
        <f>IFERROR(AZ379*Intern!H$2,"")</f>
        <v/>
      </c>
      <c r="BB379" s="338"/>
      <c r="BC379" s="339"/>
      <c r="BD379" s="340"/>
      <c r="BE379" s="222">
        <f t="shared" si="126"/>
        <v>0</v>
      </c>
      <c r="BF379" s="223">
        <f>IFERROR(BE379*Intern!H$2,"")</f>
        <v>0</v>
      </c>
      <c r="BG379" s="210">
        <f t="shared" si="127"/>
        <v>0</v>
      </c>
      <c r="BH379" s="226">
        <f t="shared" si="128"/>
        <v>0</v>
      </c>
      <c r="BI379" s="363"/>
      <c r="BJ379" s="210" t="e">
        <f t="shared" si="129"/>
        <v>#DIV/0!</v>
      </c>
      <c r="BK379" s="227" t="e">
        <f t="shared" si="130"/>
        <v>#DIV/0!</v>
      </c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</row>
    <row r="380" spans="1:128" s="153" customFormat="1">
      <c r="A380" s="164"/>
      <c r="B380" s="165"/>
      <c r="C380" s="165"/>
      <c r="D380" s="149" t="str">
        <f t="shared" si="131"/>
        <v/>
      </c>
      <c r="E380" s="166"/>
      <c r="F380" s="167"/>
      <c r="G380" s="334" t="str">
        <f t="shared" si="132"/>
        <v/>
      </c>
      <c r="H380" s="150" t="str">
        <f>IFERROR(VLOOKUP(F380,'Mahlzeit-Übernachtung'!C:AA,5,FALSE),"")</f>
        <v/>
      </c>
      <c r="I380" s="150" t="str">
        <f t="shared" si="133"/>
        <v/>
      </c>
      <c r="J380" s="221" t="str">
        <f>IFERROR(I380*Intern!H$2,"")</f>
        <v/>
      </c>
      <c r="K380" s="167"/>
      <c r="L380" s="331" t="str">
        <f t="shared" si="134"/>
        <v/>
      </c>
      <c r="M380" s="150" t="str">
        <f>IFERROR(VLOOKUP(K380,'Mahlzeit-Übernachtung'!C:AA,5,FALSE),"")</f>
        <v/>
      </c>
      <c r="N380" s="151" t="str">
        <f t="shared" si="135"/>
        <v/>
      </c>
      <c r="O380" s="221" t="str">
        <f>IFERROR(N380*Intern!H$2,"")</f>
        <v/>
      </c>
      <c r="P380" s="168"/>
      <c r="Q380" s="169"/>
      <c r="R380" s="169"/>
      <c r="S380" s="169"/>
      <c r="T380" s="151" t="str">
        <f t="shared" si="139"/>
        <v>---</v>
      </c>
      <c r="U380" s="331" t="e">
        <f>VLOOKUP(TEXT(T380,"@"),'Mahlzeit-Übernachtung'!A$30:G$111,7,FALSE)</f>
        <v>#N/A</v>
      </c>
      <c r="V380" s="151" t="str">
        <f t="shared" si="136"/>
        <v/>
      </c>
      <c r="W380" s="220" t="str">
        <f>IFERROR(V380*Intern!H$2,"")</f>
        <v/>
      </c>
      <c r="X380" s="167"/>
      <c r="Y380" s="170"/>
      <c r="Z380" s="164"/>
      <c r="AA380" s="151" t="str">
        <f>IFERROR(VLOOKUP(X380,Mobilität!A:I,7,FALSE),"")</f>
        <v/>
      </c>
      <c r="AB380" s="151" t="str">
        <f t="shared" si="137"/>
        <v/>
      </c>
      <c r="AC380" s="220" t="str">
        <f>IFERROR(AB380*Intern!H$2,"")</f>
        <v/>
      </c>
      <c r="AD380" s="167"/>
      <c r="AE380" s="170"/>
      <c r="AF380" s="164"/>
      <c r="AG380" s="151" t="str">
        <f>IFERROR(VLOOKUP(AD380,Mobilität!A:I,7,FALSE),"")</f>
        <v/>
      </c>
      <c r="AH380" s="151" t="str">
        <f t="shared" si="120"/>
        <v/>
      </c>
      <c r="AI380" s="220" t="str">
        <f>IFERROR(AH380*Intern!H$2,"")</f>
        <v/>
      </c>
      <c r="AJ380" s="171"/>
      <c r="AK380" s="219">
        <f t="shared" si="121"/>
        <v>0</v>
      </c>
      <c r="AL380" s="206"/>
      <c r="AM380" s="151" t="str">
        <f>IFERROR(VLOOKUP(AJ380,Mobilität!A:I,7,FALSE),"")</f>
        <v/>
      </c>
      <c r="AN380" s="151" t="str">
        <f t="shared" si="122"/>
        <v/>
      </c>
      <c r="AO380" s="154" t="str">
        <f>IFERROR(AN380*Intern!H$2,"")</f>
        <v/>
      </c>
      <c r="AP380" s="171"/>
      <c r="AQ380" s="151">
        <f t="shared" si="123"/>
        <v>0</v>
      </c>
      <c r="AR380" s="209"/>
      <c r="AS380" s="151" t="str">
        <f>IFERROR(VLOOKUP(AP380,Mobilität!A:I,7,FALSE),"")</f>
        <v/>
      </c>
      <c r="AT380" s="151" t="str">
        <f t="shared" si="138"/>
        <v/>
      </c>
      <c r="AU380" s="154" t="str">
        <f>IFERROR(AT380*Intern!H$2,"")</f>
        <v/>
      </c>
      <c r="AV380" s="171"/>
      <c r="AW380" s="151">
        <f t="shared" si="124"/>
        <v>0</v>
      </c>
      <c r="AX380" s="206"/>
      <c r="AY380" s="151" t="str">
        <f>IFERROR(VLOOKUP(AV380,Mobilität!A:O,7,FALSE),"")</f>
        <v/>
      </c>
      <c r="AZ380" s="151" t="str">
        <f t="shared" si="125"/>
        <v/>
      </c>
      <c r="BA380" s="220" t="str">
        <f>IFERROR(AZ380*Intern!H$2,"")</f>
        <v/>
      </c>
      <c r="BB380" s="338"/>
      <c r="BC380" s="339"/>
      <c r="BD380" s="340"/>
      <c r="BE380" s="222">
        <f t="shared" si="126"/>
        <v>0</v>
      </c>
      <c r="BF380" s="223">
        <f>IFERROR(BE380*Intern!H$2,"")</f>
        <v>0</v>
      </c>
      <c r="BG380" s="210">
        <f t="shared" si="127"/>
        <v>0</v>
      </c>
      <c r="BH380" s="226">
        <f t="shared" si="128"/>
        <v>0</v>
      </c>
      <c r="BI380" s="363"/>
      <c r="BJ380" s="210" t="e">
        <f t="shared" si="129"/>
        <v>#DIV/0!</v>
      </c>
      <c r="BK380" s="227" t="e">
        <f t="shared" si="130"/>
        <v>#DIV/0!</v>
      </c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</row>
    <row r="381" spans="1:128" s="153" customFormat="1">
      <c r="A381" s="164"/>
      <c r="B381" s="165"/>
      <c r="C381" s="165"/>
      <c r="D381" s="149" t="str">
        <f t="shared" si="131"/>
        <v/>
      </c>
      <c r="E381" s="166"/>
      <c r="F381" s="167"/>
      <c r="G381" s="334" t="str">
        <f t="shared" si="132"/>
        <v/>
      </c>
      <c r="H381" s="150" t="str">
        <f>IFERROR(VLOOKUP(F381,'Mahlzeit-Übernachtung'!C:AA,5,FALSE),"")</f>
        <v/>
      </c>
      <c r="I381" s="150" t="str">
        <f t="shared" si="133"/>
        <v/>
      </c>
      <c r="J381" s="221" t="str">
        <f>IFERROR(I381*Intern!H$2,"")</f>
        <v/>
      </c>
      <c r="K381" s="167"/>
      <c r="L381" s="331" t="str">
        <f t="shared" si="134"/>
        <v/>
      </c>
      <c r="M381" s="150" t="str">
        <f>IFERROR(VLOOKUP(K381,'Mahlzeit-Übernachtung'!C:AA,5,FALSE),"")</f>
        <v/>
      </c>
      <c r="N381" s="151" t="str">
        <f t="shared" si="135"/>
        <v/>
      </c>
      <c r="O381" s="221" t="str">
        <f>IFERROR(N381*Intern!H$2,"")</f>
        <v/>
      </c>
      <c r="P381" s="168"/>
      <c r="Q381" s="169"/>
      <c r="R381" s="169"/>
      <c r="S381" s="169"/>
      <c r="T381" s="151" t="str">
        <f t="shared" si="139"/>
        <v>---</v>
      </c>
      <c r="U381" s="331" t="e">
        <f>VLOOKUP(TEXT(T381,"@"),'Mahlzeit-Übernachtung'!A$30:G$111,7,FALSE)</f>
        <v>#N/A</v>
      </c>
      <c r="V381" s="151" t="str">
        <f t="shared" si="136"/>
        <v/>
      </c>
      <c r="W381" s="220" t="str">
        <f>IFERROR(V381*Intern!H$2,"")</f>
        <v/>
      </c>
      <c r="X381" s="167"/>
      <c r="Y381" s="170"/>
      <c r="Z381" s="164"/>
      <c r="AA381" s="151" t="str">
        <f>IFERROR(VLOOKUP(X381,Mobilität!A:I,7,FALSE),"")</f>
        <v/>
      </c>
      <c r="AB381" s="151" t="str">
        <f t="shared" si="137"/>
        <v/>
      </c>
      <c r="AC381" s="220" t="str">
        <f>IFERROR(AB381*Intern!H$2,"")</f>
        <v/>
      </c>
      <c r="AD381" s="167"/>
      <c r="AE381" s="170"/>
      <c r="AF381" s="164"/>
      <c r="AG381" s="151" t="str">
        <f>IFERROR(VLOOKUP(AD381,Mobilität!A:I,7,FALSE),"")</f>
        <v/>
      </c>
      <c r="AH381" s="151" t="str">
        <f t="shared" si="120"/>
        <v/>
      </c>
      <c r="AI381" s="220" t="str">
        <f>IFERROR(AH381*Intern!H$2,"")</f>
        <v/>
      </c>
      <c r="AJ381" s="171"/>
      <c r="AK381" s="219">
        <f t="shared" si="121"/>
        <v>0</v>
      </c>
      <c r="AL381" s="206"/>
      <c r="AM381" s="151" t="str">
        <f>IFERROR(VLOOKUP(AJ381,Mobilität!A:I,7,FALSE),"")</f>
        <v/>
      </c>
      <c r="AN381" s="151" t="str">
        <f t="shared" si="122"/>
        <v/>
      </c>
      <c r="AO381" s="154" t="str">
        <f>IFERROR(AN381*Intern!H$2,"")</f>
        <v/>
      </c>
      <c r="AP381" s="171"/>
      <c r="AQ381" s="151">
        <f t="shared" si="123"/>
        <v>0</v>
      </c>
      <c r="AR381" s="209"/>
      <c r="AS381" s="151" t="str">
        <f>IFERROR(VLOOKUP(AP381,Mobilität!A:I,7,FALSE),"")</f>
        <v/>
      </c>
      <c r="AT381" s="151" t="str">
        <f t="shared" si="138"/>
        <v/>
      </c>
      <c r="AU381" s="154" t="str">
        <f>IFERROR(AT381*Intern!H$2,"")</f>
        <v/>
      </c>
      <c r="AV381" s="171"/>
      <c r="AW381" s="151">
        <f t="shared" si="124"/>
        <v>0</v>
      </c>
      <c r="AX381" s="206"/>
      <c r="AY381" s="151" t="str">
        <f>IFERROR(VLOOKUP(AV381,Mobilität!A:O,7,FALSE),"")</f>
        <v/>
      </c>
      <c r="AZ381" s="151" t="str">
        <f t="shared" si="125"/>
        <v/>
      </c>
      <c r="BA381" s="220" t="str">
        <f>IFERROR(AZ381*Intern!H$2,"")</f>
        <v/>
      </c>
      <c r="BB381" s="338"/>
      <c r="BC381" s="339"/>
      <c r="BD381" s="340"/>
      <c r="BE381" s="222">
        <f t="shared" si="126"/>
        <v>0</v>
      </c>
      <c r="BF381" s="223">
        <f>IFERROR(BE381*Intern!H$2,"")</f>
        <v>0</v>
      </c>
      <c r="BG381" s="210">
        <f t="shared" si="127"/>
        <v>0</v>
      </c>
      <c r="BH381" s="226">
        <f t="shared" si="128"/>
        <v>0</v>
      </c>
      <c r="BI381" s="363"/>
      <c r="BJ381" s="210" t="e">
        <f t="shared" si="129"/>
        <v>#DIV/0!</v>
      </c>
      <c r="BK381" s="227" t="e">
        <f t="shared" si="130"/>
        <v>#DIV/0!</v>
      </c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</row>
    <row r="382" spans="1:128" s="153" customFormat="1">
      <c r="A382" s="164"/>
      <c r="B382" s="165"/>
      <c r="C382" s="165"/>
      <c r="D382" s="149" t="str">
        <f t="shared" si="131"/>
        <v/>
      </c>
      <c r="E382" s="166"/>
      <c r="F382" s="167"/>
      <c r="G382" s="334" t="str">
        <f t="shared" si="132"/>
        <v/>
      </c>
      <c r="H382" s="150" t="str">
        <f>IFERROR(VLOOKUP(F382,'Mahlzeit-Übernachtung'!C:AA,5,FALSE),"")</f>
        <v/>
      </c>
      <c r="I382" s="150" t="str">
        <f t="shared" si="133"/>
        <v/>
      </c>
      <c r="J382" s="221" t="str">
        <f>IFERROR(I382*Intern!H$2,"")</f>
        <v/>
      </c>
      <c r="K382" s="167"/>
      <c r="L382" s="331" t="str">
        <f t="shared" si="134"/>
        <v/>
      </c>
      <c r="M382" s="150" t="str">
        <f>IFERROR(VLOOKUP(K382,'Mahlzeit-Übernachtung'!C:AA,5,FALSE),"")</f>
        <v/>
      </c>
      <c r="N382" s="151" t="str">
        <f t="shared" si="135"/>
        <v/>
      </c>
      <c r="O382" s="221" t="str">
        <f>IFERROR(N382*Intern!H$2,"")</f>
        <v/>
      </c>
      <c r="P382" s="168"/>
      <c r="Q382" s="169"/>
      <c r="R382" s="169"/>
      <c r="S382" s="169"/>
      <c r="T382" s="151" t="str">
        <f t="shared" si="139"/>
        <v>---</v>
      </c>
      <c r="U382" s="331" t="e">
        <f>VLOOKUP(TEXT(T382,"@"),'Mahlzeit-Übernachtung'!A$30:G$111,7,FALSE)</f>
        <v>#N/A</v>
      </c>
      <c r="V382" s="151" t="str">
        <f t="shared" si="136"/>
        <v/>
      </c>
      <c r="W382" s="220" t="str">
        <f>IFERROR(V382*Intern!H$2,"")</f>
        <v/>
      </c>
      <c r="X382" s="167"/>
      <c r="Y382" s="170"/>
      <c r="Z382" s="164"/>
      <c r="AA382" s="151" t="str">
        <f>IFERROR(VLOOKUP(X382,Mobilität!A:I,7,FALSE),"")</f>
        <v/>
      </c>
      <c r="AB382" s="151" t="str">
        <f t="shared" si="137"/>
        <v/>
      </c>
      <c r="AC382" s="220" t="str">
        <f>IFERROR(AB382*Intern!H$2,"")</f>
        <v/>
      </c>
      <c r="AD382" s="167"/>
      <c r="AE382" s="170"/>
      <c r="AF382" s="164"/>
      <c r="AG382" s="151" t="str">
        <f>IFERROR(VLOOKUP(AD382,Mobilität!A:I,7,FALSE),"")</f>
        <v/>
      </c>
      <c r="AH382" s="151" t="str">
        <f t="shared" si="120"/>
        <v/>
      </c>
      <c r="AI382" s="220" t="str">
        <f>IFERROR(AH382*Intern!H$2,"")</f>
        <v/>
      </c>
      <c r="AJ382" s="171"/>
      <c r="AK382" s="219">
        <f t="shared" si="121"/>
        <v>0</v>
      </c>
      <c r="AL382" s="206"/>
      <c r="AM382" s="151" t="str">
        <f>IFERROR(VLOOKUP(AJ382,Mobilität!A:I,7,FALSE),"")</f>
        <v/>
      </c>
      <c r="AN382" s="151" t="str">
        <f t="shared" si="122"/>
        <v/>
      </c>
      <c r="AO382" s="154" t="str">
        <f>IFERROR(AN382*Intern!H$2,"")</f>
        <v/>
      </c>
      <c r="AP382" s="171"/>
      <c r="AQ382" s="151">
        <f t="shared" si="123"/>
        <v>0</v>
      </c>
      <c r="AR382" s="209"/>
      <c r="AS382" s="151" t="str">
        <f>IFERROR(VLOOKUP(AP382,Mobilität!A:I,7,FALSE),"")</f>
        <v/>
      </c>
      <c r="AT382" s="151" t="str">
        <f t="shared" si="138"/>
        <v/>
      </c>
      <c r="AU382" s="154" t="str">
        <f>IFERROR(AT382*Intern!H$2,"")</f>
        <v/>
      </c>
      <c r="AV382" s="171"/>
      <c r="AW382" s="151">
        <f t="shared" si="124"/>
        <v>0</v>
      </c>
      <c r="AX382" s="206"/>
      <c r="AY382" s="151" t="str">
        <f>IFERROR(VLOOKUP(AV382,Mobilität!A:O,7,FALSE),"")</f>
        <v/>
      </c>
      <c r="AZ382" s="151" t="str">
        <f t="shared" si="125"/>
        <v/>
      </c>
      <c r="BA382" s="220" t="str">
        <f>IFERROR(AZ382*Intern!H$2,"")</f>
        <v/>
      </c>
      <c r="BB382" s="338"/>
      <c r="BC382" s="339"/>
      <c r="BD382" s="340"/>
      <c r="BE382" s="222">
        <f t="shared" si="126"/>
        <v>0</v>
      </c>
      <c r="BF382" s="223">
        <f>IFERROR(BE382*Intern!H$2,"")</f>
        <v>0</v>
      </c>
      <c r="BG382" s="210">
        <f t="shared" si="127"/>
        <v>0</v>
      </c>
      <c r="BH382" s="226">
        <f t="shared" si="128"/>
        <v>0</v>
      </c>
      <c r="BI382" s="363"/>
      <c r="BJ382" s="210" t="e">
        <f t="shared" si="129"/>
        <v>#DIV/0!</v>
      </c>
      <c r="BK382" s="227" t="e">
        <f t="shared" si="130"/>
        <v>#DIV/0!</v>
      </c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</row>
    <row r="383" spans="1:128" s="153" customFormat="1">
      <c r="A383" s="164"/>
      <c r="B383" s="165"/>
      <c r="C383" s="165"/>
      <c r="D383" s="149" t="str">
        <f t="shared" si="131"/>
        <v/>
      </c>
      <c r="E383" s="166"/>
      <c r="F383" s="167"/>
      <c r="G383" s="334" t="str">
        <f t="shared" si="132"/>
        <v/>
      </c>
      <c r="H383" s="150" t="str">
        <f>IFERROR(VLOOKUP(F383,'Mahlzeit-Übernachtung'!C:AA,5,FALSE),"")</f>
        <v/>
      </c>
      <c r="I383" s="150" t="str">
        <f t="shared" si="133"/>
        <v/>
      </c>
      <c r="J383" s="221" t="str">
        <f>IFERROR(I383*Intern!H$2,"")</f>
        <v/>
      </c>
      <c r="K383" s="167"/>
      <c r="L383" s="331" t="str">
        <f t="shared" si="134"/>
        <v/>
      </c>
      <c r="M383" s="150" t="str">
        <f>IFERROR(VLOOKUP(K383,'Mahlzeit-Übernachtung'!C:AA,5,FALSE),"")</f>
        <v/>
      </c>
      <c r="N383" s="151" t="str">
        <f t="shared" si="135"/>
        <v/>
      </c>
      <c r="O383" s="221" t="str">
        <f>IFERROR(N383*Intern!H$2,"")</f>
        <v/>
      </c>
      <c r="P383" s="168"/>
      <c r="Q383" s="169"/>
      <c r="R383" s="169"/>
      <c r="S383" s="169"/>
      <c r="T383" s="151" t="str">
        <f t="shared" si="139"/>
        <v>---</v>
      </c>
      <c r="U383" s="331" t="e">
        <f>VLOOKUP(TEXT(T383,"@"),'Mahlzeit-Übernachtung'!A$30:G$111,7,FALSE)</f>
        <v>#N/A</v>
      </c>
      <c r="V383" s="151" t="str">
        <f t="shared" si="136"/>
        <v/>
      </c>
      <c r="W383" s="220" t="str">
        <f>IFERROR(V383*Intern!H$2,"")</f>
        <v/>
      </c>
      <c r="X383" s="167"/>
      <c r="Y383" s="170"/>
      <c r="Z383" s="164"/>
      <c r="AA383" s="151" t="str">
        <f>IFERROR(VLOOKUP(X383,Mobilität!A:I,7,FALSE),"")</f>
        <v/>
      </c>
      <c r="AB383" s="151" t="str">
        <f t="shared" si="137"/>
        <v/>
      </c>
      <c r="AC383" s="220" t="str">
        <f>IFERROR(AB383*Intern!H$2,"")</f>
        <v/>
      </c>
      <c r="AD383" s="167"/>
      <c r="AE383" s="170"/>
      <c r="AF383" s="164"/>
      <c r="AG383" s="151" t="str">
        <f>IFERROR(VLOOKUP(AD383,Mobilität!A:I,7,FALSE),"")</f>
        <v/>
      </c>
      <c r="AH383" s="151" t="str">
        <f t="shared" si="120"/>
        <v/>
      </c>
      <c r="AI383" s="220" t="str">
        <f>IFERROR(AH383*Intern!H$2,"")</f>
        <v/>
      </c>
      <c r="AJ383" s="171"/>
      <c r="AK383" s="219">
        <f t="shared" si="121"/>
        <v>0</v>
      </c>
      <c r="AL383" s="206"/>
      <c r="AM383" s="151" t="str">
        <f>IFERROR(VLOOKUP(AJ383,Mobilität!A:I,7,FALSE),"")</f>
        <v/>
      </c>
      <c r="AN383" s="151" t="str">
        <f t="shared" si="122"/>
        <v/>
      </c>
      <c r="AO383" s="154" t="str">
        <f>IFERROR(AN383*Intern!H$2,"")</f>
        <v/>
      </c>
      <c r="AP383" s="171"/>
      <c r="AQ383" s="151">
        <f t="shared" si="123"/>
        <v>0</v>
      </c>
      <c r="AR383" s="209"/>
      <c r="AS383" s="151" t="str">
        <f>IFERROR(VLOOKUP(AP383,Mobilität!A:I,7,FALSE),"")</f>
        <v/>
      </c>
      <c r="AT383" s="151" t="str">
        <f t="shared" si="138"/>
        <v/>
      </c>
      <c r="AU383" s="154" t="str">
        <f>IFERROR(AT383*Intern!H$2,"")</f>
        <v/>
      </c>
      <c r="AV383" s="171"/>
      <c r="AW383" s="151">
        <f t="shared" si="124"/>
        <v>0</v>
      </c>
      <c r="AX383" s="206"/>
      <c r="AY383" s="151" t="str">
        <f>IFERROR(VLOOKUP(AV383,Mobilität!A:O,7,FALSE),"")</f>
        <v/>
      </c>
      <c r="AZ383" s="151" t="str">
        <f t="shared" si="125"/>
        <v/>
      </c>
      <c r="BA383" s="220" t="str">
        <f>IFERROR(AZ383*Intern!H$2,"")</f>
        <v/>
      </c>
      <c r="BB383" s="338"/>
      <c r="BC383" s="339"/>
      <c r="BD383" s="340"/>
      <c r="BE383" s="222">
        <f t="shared" si="126"/>
        <v>0</v>
      </c>
      <c r="BF383" s="223">
        <f>IFERROR(BE383*Intern!H$2,"")</f>
        <v>0</v>
      </c>
      <c r="BG383" s="210">
        <f t="shared" si="127"/>
        <v>0</v>
      </c>
      <c r="BH383" s="226">
        <f t="shared" si="128"/>
        <v>0</v>
      </c>
      <c r="BI383" s="363"/>
      <c r="BJ383" s="210" t="e">
        <f t="shared" si="129"/>
        <v>#DIV/0!</v>
      </c>
      <c r="BK383" s="227" t="e">
        <f t="shared" si="130"/>
        <v>#DIV/0!</v>
      </c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</row>
    <row r="384" spans="1:128" s="153" customFormat="1">
      <c r="A384" s="164"/>
      <c r="B384" s="165"/>
      <c r="C384" s="165"/>
      <c r="D384" s="149" t="str">
        <f t="shared" si="131"/>
        <v/>
      </c>
      <c r="E384" s="166"/>
      <c r="F384" s="167"/>
      <c r="G384" s="334" t="str">
        <f t="shared" si="132"/>
        <v/>
      </c>
      <c r="H384" s="150" t="str">
        <f>IFERROR(VLOOKUP(F384,'Mahlzeit-Übernachtung'!C:AA,5,FALSE),"")</f>
        <v/>
      </c>
      <c r="I384" s="150" t="str">
        <f t="shared" si="133"/>
        <v/>
      </c>
      <c r="J384" s="221" t="str">
        <f>IFERROR(I384*Intern!H$2,"")</f>
        <v/>
      </c>
      <c r="K384" s="167"/>
      <c r="L384" s="331" t="str">
        <f t="shared" si="134"/>
        <v/>
      </c>
      <c r="M384" s="150" t="str">
        <f>IFERROR(VLOOKUP(K384,'Mahlzeit-Übernachtung'!C:AA,5,FALSE),"")</f>
        <v/>
      </c>
      <c r="N384" s="151" t="str">
        <f t="shared" si="135"/>
        <v/>
      </c>
      <c r="O384" s="221" t="str">
        <f>IFERROR(N384*Intern!H$2,"")</f>
        <v/>
      </c>
      <c r="P384" s="168"/>
      <c r="Q384" s="169"/>
      <c r="R384" s="169"/>
      <c r="S384" s="169"/>
      <c r="T384" s="151" t="str">
        <f t="shared" si="139"/>
        <v>---</v>
      </c>
      <c r="U384" s="331" t="e">
        <f>VLOOKUP(TEXT(T384,"@"),'Mahlzeit-Übernachtung'!A$30:G$111,7,FALSE)</f>
        <v>#N/A</v>
      </c>
      <c r="V384" s="151" t="str">
        <f t="shared" si="136"/>
        <v/>
      </c>
      <c r="W384" s="220" t="str">
        <f>IFERROR(V384*Intern!H$2,"")</f>
        <v/>
      </c>
      <c r="X384" s="167"/>
      <c r="Y384" s="170"/>
      <c r="Z384" s="164"/>
      <c r="AA384" s="151" t="str">
        <f>IFERROR(VLOOKUP(X384,Mobilität!A:I,7,FALSE),"")</f>
        <v/>
      </c>
      <c r="AB384" s="151" t="str">
        <f t="shared" si="137"/>
        <v/>
      </c>
      <c r="AC384" s="220" t="str">
        <f>IFERROR(AB384*Intern!H$2,"")</f>
        <v/>
      </c>
      <c r="AD384" s="167"/>
      <c r="AE384" s="170"/>
      <c r="AF384" s="164"/>
      <c r="AG384" s="151" t="str">
        <f>IFERROR(VLOOKUP(AD384,Mobilität!A:I,7,FALSE),"")</f>
        <v/>
      </c>
      <c r="AH384" s="151" t="str">
        <f t="shared" si="120"/>
        <v/>
      </c>
      <c r="AI384" s="220" t="str">
        <f>IFERROR(AH384*Intern!H$2,"")</f>
        <v/>
      </c>
      <c r="AJ384" s="171"/>
      <c r="AK384" s="219">
        <f t="shared" si="121"/>
        <v>0</v>
      </c>
      <c r="AL384" s="206"/>
      <c r="AM384" s="151" t="str">
        <f>IFERROR(VLOOKUP(AJ384,Mobilität!A:I,7,FALSE),"")</f>
        <v/>
      </c>
      <c r="AN384" s="151" t="str">
        <f t="shared" si="122"/>
        <v/>
      </c>
      <c r="AO384" s="154" t="str">
        <f>IFERROR(AN384*Intern!H$2,"")</f>
        <v/>
      </c>
      <c r="AP384" s="171"/>
      <c r="AQ384" s="151">
        <f t="shared" si="123"/>
        <v>0</v>
      </c>
      <c r="AR384" s="209"/>
      <c r="AS384" s="151" t="str">
        <f>IFERROR(VLOOKUP(AP384,Mobilität!A:I,7,FALSE),"")</f>
        <v/>
      </c>
      <c r="AT384" s="151" t="str">
        <f t="shared" si="138"/>
        <v/>
      </c>
      <c r="AU384" s="154" t="str">
        <f>IFERROR(AT384*Intern!H$2,"")</f>
        <v/>
      </c>
      <c r="AV384" s="171"/>
      <c r="AW384" s="151">
        <f t="shared" si="124"/>
        <v>0</v>
      </c>
      <c r="AX384" s="206"/>
      <c r="AY384" s="151" t="str">
        <f>IFERROR(VLOOKUP(AV384,Mobilität!A:O,7,FALSE),"")</f>
        <v/>
      </c>
      <c r="AZ384" s="151" t="str">
        <f t="shared" si="125"/>
        <v/>
      </c>
      <c r="BA384" s="220" t="str">
        <f>IFERROR(AZ384*Intern!H$2,"")</f>
        <v/>
      </c>
      <c r="BB384" s="338"/>
      <c r="BC384" s="339"/>
      <c r="BD384" s="340"/>
      <c r="BE384" s="222">
        <f t="shared" si="126"/>
        <v>0</v>
      </c>
      <c r="BF384" s="223">
        <f>IFERROR(BE384*Intern!H$2,"")</f>
        <v>0</v>
      </c>
      <c r="BG384" s="210">
        <f t="shared" si="127"/>
        <v>0</v>
      </c>
      <c r="BH384" s="226">
        <f t="shared" si="128"/>
        <v>0</v>
      </c>
      <c r="BI384" s="363"/>
      <c r="BJ384" s="210" t="e">
        <f t="shared" si="129"/>
        <v>#DIV/0!</v>
      </c>
      <c r="BK384" s="227" t="e">
        <f t="shared" si="130"/>
        <v>#DIV/0!</v>
      </c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</row>
    <row r="385" spans="1:128" s="153" customFormat="1">
      <c r="A385" s="164"/>
      <c r="B385" s="165"/>
      <c r="C385" s="165"/>
      <c r="D385" s="149" t="str">
        <f t="shared" si="131"/>
        <v/>
      </c>
      <c r="E385" s="166"/>
      <c r="F385" s="167"/>
      <c r="G385" s="334" t="str">
        <f t="shared" si="132"/>
        <v/>
      </c>
      <c r="H385" s="150" t="str">
        <f>IFERROR(VLOOKUP(F385,'Mahlzeit-Übernachtung'!C:AA,5,FALSE),"")</f>
        <v/>
      </c>
      <c r="I385" s="150" t="str">
        <f t="shared" si="133"/>
        <v/>
      </c>
      <c r="J385" s="221" t="str">
        <f>IFERROR(I385*Intern!H$2,"")</f>
        <v/>
      </c>
      <c r="K385" s="167"/>
      <c r="L385" s="331" t="str">
        <f t="shared" si="134"/>
        <v/>
      </c>
      <c r="M385" s="150" t="str">
        <f>IFERROR(VLOOKUP(K385,'Mahlzeit-Übernachtung'!C:AA,5,FALSE),"")</f>
        <v/>
      </c>
      <c r="N385" s="151" t="str">
        <f t="shared" si="135"/>
        <v/>
      </c>
      <c r="O385" s="221" t="str">
        <f>IFERROR(N385*Intern!H$2,"")</f>
        <v/>
      </c>
      <c r="P385" s="168"/>
      <c r="Q385" s="169"/>
      <c r="R385" s="169"/>
      <c r="S385" s="169"/>
      <c r="T385" s="151" t="str">
        <f t="shared" si="139"/>
        <v>---</v>
      </c>
      <c r="U385" s="331" t="e">
        <f>VLOOKUP(TEXT(T385,"@"),'Mahlzeit-Übernachtung'!A$30:G$111,7,FALSE)</f>
        <v>#N/A</v>
      </c>
      <c r="V385" s="151" t="str">
        <f t="shared" si="136"/>
        <v/>
      </c>
      <c r="W385" s="220" t="str">
        <f>IFERROR(V385*Intern!H$2,"")</f>
        <v/>
      </c>
      <c r="X385" s="167"/>
      <c r="Y385" s="170"/>
      <c r="Z385" s="164"/>
      <c r="AA385" s="151" t="str">
        <f>IFERROR(VLOOKUP(X385,Mobilität!A:I,7,FALSE),"")</f>
        <v/>
      </c>
      <c r="AB385" s="151" t="str">
        <f t="shared" si="137"/>
        <v/>
      </c>
      <c r="AC385" s="220" t="str">
        <f>IFERROR(AB385*Intern!H$2,"")</f>
        <v/>
      </c>
      <c r="AD385" s="167"/>
      <c r="AE385" s="170"/>
      <c r="AF385" s="164"/>
      <c r="AG385" s="151" t="str">
        <f>IFERROR(VLOOKUP(AD385,Mobilität!A:I,7,FALSE),"")</f>
        <v/>
      </c>
      <c r="AH385" s="151" t="str">
        <f t="shared" si="120"/>
        <v/>
      </c>
      <c r="AI385" s="220" t="str">
        <f>IFERROR(AH385*Intern!H$2,"")</f>
        <v/>
      </c>
      <c r="AJ385" s="171"/>
      <c r="AK385" s="219">
        <f t="shared" si="121"/>
        <v>0</v>
      </c>
      <c r="AL385" s="206"/>
      <c r="AM385" s="151" t="str">
        <f>IFERROR(VLOOKUP(AJ385,Mobilität!A:I,7,FALSE),"")</f>
        <v/>
      </c>
      <c r="AN385" s="151" t="str">
        <f t="shared" si="122"/>
        <v/>
      </c>
      <c r="AO385" s="154" t="str">
        <f>IFERROR(AN385*Intern!H$2,"")</f>
        <v/>
      </c>
      <c r="AP385" s="171"/>
      <c r="AQ385" s="151">
        <f t="shared" si="123"/>
        <v>0</v>
      </c>
      <c r="AR385" s="209"/>
      <c r="AS385" s="151" t="str">
        <f>IFERROR(VLOOKUP(AP385,Mobilität!A:I,7,FALSE),"")</f>
        <v/>
      </c>
      <c r="AT385" s="151" t="str">
        <f t="shared" si="138"/>
        <v/>
      </c>
      <c r="AU385" s="154" t="str">
        <f>IFERROR(AT385*Intern!H$2,"")</f>
        <v/>
      </c>
      <c r="AV385" s="171"/>
      <c r="AW385" s="151">
        <f t="shared" si="124"/>
        <v>0</v>
      </c>
      <c r="AX385" s="206"/>
      <c r="AY385" s="151" t="str">
        <f>IFERROR(VLOOKUP(AV385,Mobilität!A:O,7,FALSE),"")</f>
        <v/>
      </c>
      <c r="AZ385" s="151" t="str">
        <f t="shared" si="125"/>
        <v/>
      </c>
      <c r="BA385" s="220" t="str">
        <f>IFERROR(AZ385*Intern!H$2,"")</f>
        <v/>
      </c>
      <c r="BB385" s="338"/>
      <c r="BC385" s="339"/>
      <c r="BD385" s="340"/>
      <c r="BE385" s="222">
        <f t="shared" si="126"/>
        <v>0</v>
      </c>
      <c r="BF385" s="223">
        <f>IFERROR(BE385*Intern!H$2,"")</f>
        <v>0</v>
      </c>
      <c r="BG385" s="210">
        <f t="shared" si="127"/>
        <v>0</v>
      </c>
      <c r="BH385" s="226">
        <f t="shared" si="128"/>
        <v>0</v>
      </c>
      <c r="BI385" s="363"/>
      <c r="BJ385" s="210" t="e">
        <f t="shared" si="129"/>
        <v>#DIV/0!</v>
      </c>
      <c r="BK385" s="227" t="e">
        <f t="shared" si="130"/>
        <v>#DIV/0!</v>
      </c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</row>
    <row r="386" spans="1:128" s="153" customFormat="1">
      <c r="A386" s="164"/>
      <c r="B386" s="165"/>
      <c r="C386" s="165"/>
      <c r="D386" s="149" t="str">
        <f t="shared" si="131"/>
        <v/>
      </c>
      <c r="E386" s="166"/>
      <c r="F386" s="167"/>
      <c r="G386" s="334" t="str">
        <f t="shared" si="132"/>
        <v/>
      </c>
      <c r="H386" s="150" t="str">
        <f>IFERROR(VLOOKUP(F386,'Mahlzeit-Übernachtung'!C:AA,5,FALSE),"")</f>
        <v/>
      </c>
      <c r="I386" s="150" t="str">
        <f t="shared" si="133"/>
        <v/>
      </c>
      <c r="J386" s="221" t="str">
        <f>IFERROR(I386*Intern!H$2,"")</f>
        <v/>
      </c>
      <c r="K386" s="167"/>
      <c r="L386" s="331" t="str">
        <f t="shared" si="134"/>
        <v/>
      </c>
      <c r="M386" s="150" t="str">
        <f>IFERROR(VLOOKUP(K386,'Mahlzeit-Übernachtung'!C:AA,5,FALSE),"")</f>
        <v/>
      </c>
      <c r="N386" s="151" t="str">
        <f t="shared" si="135"/>
        <v/>
      </c>
      <c r="O386" s="221" t="str">
        <f>IFERROR(N386*Intern!H$2,"")</f>
        <v/>
      </c>
      <c r="P386" s="168"/>
      <c r="Q386" s="169"/>
      <c r="R386" s="169"/>
      <c r="S386" s="169"/>
      <c r="T386" s="151" t="str">
        <f t="shared" si="139"/>
        <v>---</v>
      </c>
      <c r="U386" s="331" t="e">
        <f>VLOOKUP(TEXT(T386,"@"),'Mahlzeit-Übernachtung'!A$30:G$111,7,FALSE)</f>
        <v>#N/A</v>
      </c>
      <c r="V386" s="151" t="str">
        <f t="shared" si="136"/>
        <v/>
      </c>
      <c r="W386" s="220" t="str">
        <f>IFERROR(V386*Intern!H$2,"")</f>
        <v/>
      </c>
      <c r="X386" s="167"/>
      <c r="Y386" s="170"/>
      <c r="Z386" s="164"/>
      <c r="AA386" s="151" t="str">
        <f>IFERROR(VLOOKUP(X386,Mobilität!A:I,7,FALSE),"")</f>
        <v/>
      </c>
      <c r="AB386" s="151" t="str">
        <f t="shared" si="137"/>
        <v/>
      </c>
      <c r="AC386" s="220" t="str">
        <f>IFERROR(AB386*Intern!H$2,"")</f>
        <v/>
      </c>
      <c r="AD386" s="167"/>
      <c r="AE386" s="170"/>
      <c r="AF386" s="164"/>
      <c r="AG386" s="151" t="str">
        <f>IFERROR(VLOOKUP(AD386,Mobilität!A:I,7,FALSE),"")</f>
        <v/>
      </c>
      <c r="AH386" s="151" t="str">
        <f t="shared" si="120"/>
        <v/>
      </c>
      <c r="AI386" s="220" t="str">
        <f>IFERROR(AH386*Intern!H$2,"")</f>
        <v/>
      </c>
      <c r="AJ386" s="171"/>
      <c r="AK386" s="219">
        <f t="shared" si="121"/>
        <v>0</v>
      </c>
      <c r="AL386" s="206"/>
      <c r="AM386" s="151" t="str">
        <f>IFERROR(VLOOKUP(AJ386,Mobilität!A:I,7,FALSE),"")</f>
        <v/>
      </c>
      <c r="AN386" s="151" t="str">
        <f t="shared" si="122"/>
        <v/>
      </c>
      <c r="AO386" s="154" t="str">
        <f>IFERROR(AN386*Intern!H$2,"")</f>
        <v/>
      </c>
      <c r="AP386" s="171"/>
      <c r="AQ386" s="151">
        <f t="shared" si="123"/>
        <v>0</v>
      </c>
      <c r="AR386" s="209"/>
      <c r="AS386" s="151" t="str">
        <f>IFERROR(VLOOKUP(AP386,Mobilität!A:I,7,FALSE),"")</f>
        <v/>
      </c>
      <c r="AT386" s="151" t="str">
        <f t="shared" si="138"/>
        <v/>
      </c>
      <c r="AU386" s="154" t="str">
        <f>IFERROR(AT386*Intern!H$2,"")</f>
        <v/>
      </c>
      <c r="AV386" s="171"/>
      <c r="AW386" s="151">
        <f t="shared" si="124"/>
        <v>0</v>
      </c>
      <c r="AX386" s="206"/>
      <c r="AY386" s="151" t="str">
        <f>IFERROR(VLOOKUP(AV386,Mobilität!A:O,7,FALSE),"")</f>
        <v/>
      </c>
      <c r="AZ386" s="151" t="str">
        <f t="shared" si="125"/>
        <v/>
      </c>
      <c r="BA386" s="220" t="str">
        <f>IFERROR(AZ386*Intern!H$2,"")</f>
        <v/>
      </c>
      <c r="BB386" s="338"/>
      <c r="BC386" s="339"/>
      <c r="BD386" s="340"/>
      <c r="BE386" s="222">
        <f t="shared" si="126"/>
        <v>0</v>
      </c>
      <c r="BF386" s="223">
        <f>IFERROR(BE386*Intern!H$2,"")</f>
        <v>0</v>
      </c>
      <c r="BG386" s="210">
        <f t="shared" si="127"/>
        <v>0</v>
      </c>
      <c r="BH386" s="226">
        <f t="shared" si="128"/>
        <v>0</v>
      </c>
      <c r="BI386" s="363"/>
      <c r="BJ386" s="210" t="e">
        <f t="shared" si="129"/>
        <v>#DIV/0!</v>
      </c>
      <c r="BK386" s="227" t="e">
        <f t="shared" si="130"/>
        <v>#DIV/0!</v>
      </c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</row>
    <row r="387" spans="1:128" s="153" customFormat="1">
      <c r="A387" s="164"/>
      <c r="B387" s="165"/>
      <c r="C387" s="165"/>
      <c r="D387" s="149" t="str">
        <f t="shared" si="131"/>
        <v/>
      </c>
      <c r="E387" s="166"/>
      <c r="F387" s="167"/>
      <c r="G387" s="334" t="str">
        <f t="shared" si="132"/>
        <v/>
      </c>
      <c r="H387" s="150" t="str">
        <f>IFERROR(VLOOKUP(F387,'Mahlzeit-Übernachtung'!C:AA,5,FALSE),"")</f>
        <v/>
      </c>
      <c r="I387" s="150" t="str">
        <f t="shared" si="133"/>
        <v/>
      </c>
      <c r="J387" s="221" t="str">
        <f>IFERROR(I387*Intern!H$2,"")</f>
        <v/>
      </c>
      <c r="K387" s="167"/>
      <c r="L387" s="331" t="str">
        <f t="shared" si="134"/>
        <v/>
      </c>
      <c r="M387" s="150" t="str">
        <f>IFERROR(VLOOKUP(K387,'Mahlzeit-Übernachtung'!C:AA,5,FALSE),"")</f>
        <v/>
      </c>
      <c r="N387" s="151" t="str">
        <f t="shared" si="135"/>
        <v/>
      </c>
      <c r="O387" s="221" t="str">
        <f>IFERROR(N387*Intern!H$2,"")</f>
        <v/>
      </c>
      <c r="P387" s="168"/>
      <c r="Q387" s="169"/>
      <c r="R387" s="169"/>
      <c r="S387" s="169"/>
      <c r="T387" s="151" t="str">
        <f t="shared" si="139"/>
        <v>---</v>
      </c>
      <c r="U387" s="331" t="e">
        <f>VLOOKUP(TEXT(T387,"@"),'Mahlzeit-Übernachtung'!A$30:G$111,7,FALSE)</f>
        <v>#N/A</v>
      </c>
      <c r="V387" s="151" t="str">
        <f t="shared" si="136"/>
        <v/>
      </c>
      <c r="W387" s="220" t="str">
        <f>IFERROR(V387*Intern!H$2,"")</f>
        <v/>
      </c>
      <c r="X387" s="167"/>
      <c r="Y387" s="170"/>
      <c r="Z387" s="164"/>
      <c r="AA387" s="151" t="str">
        <f>IFERROR(VLOOKUP(X387,Mobilität!A:I,7,FALSE),"")</f>
        <v/>
      </c>
      <c r="AB387" s="151" t="str">
        <f t="shared" si="137"/>
        <v/>
      </c>
      <c r="AC387" s="220" t="str">
        <f>IFERROR(AB387*Intern!H$2,"")</f>
        <v/>
      </c>
      <c r="AD387" s="167"/>
      <c r="AE387" s="170"/>
      <c r="AF387" s="164"/>
      <c r="AG387" s="151" t="str">
        <f>IFERROR(VLOOKUP(AD387,Mobilität!A:I,7,FALSE),"")</f>
        <v/>
      </c>
      <c r="AH387" s="151" t="str">
        <f t="shared" si="120"/>
        <v/>
      </c>
      <c r="AI387" s="220" t="str">
        <f>IFERROR(AH387*Intern!H$2,"")</f>
        <v/>
      </c>
      <c r="AJ387" s="171"/>
      <c r="AK387" s="219">
        <f t="shared" si="121"/>
        <v>0</v>
      </c>
      <c r="AL387" s="206"/>
      <c r="AM387" s="151" t="str">
        <f>IFERROR(VLOOKUP(AJ387,Mobilität!A:I,7,FALSE),"")</f>
        <v/>
      </c>
      <c r="AN387" s="151" t="str">
        <f t="shared" si="122"/>
        <v/>
      </c>
      <c r="AO387" s="154" t="str">
        <f>IFERROR(AN387*Intern!H$2,"")</f>
        <v/>
      </c>
      <c r="AP387" s="171"/>
      <c r="AQ387" s="151">
        <f t="shared" si="123"/>
        <v>0</v>
      </c>
      <c r="AR387" s="209"/>
      <c r="AS387" s="151" t="str">
        <f>IFERROR(VLOOKUP(AP387,Mobilität!A:I,7,FALSE),"")</f>
        <v/>
      </c>
      <c r="AT387" s="151" t="str">
        <f t="shared" si="138"/>
        <v/>
      </c>
      <c r="AU387" s="154" t="str">
        <f>IFERROR(AT387*Intern!H$2,"")</f>
        <v/>
      </c>
      <c r="AV387" s="171"/>
      <c r="AW387" s="151">
        <f t="shared" si="124"/>
        <v>0</v>
      </c>
      <c r="AX387" s="206"/>
      <c r="AY387" s="151" t="str">
        <f>IFERROR(VLOOKUP(AV387,Mobilität!A:O,7,FALSE),"")</f>
        <v/>
      </c>
      <c r="AZ387" s="151" t="str">
        <f t="shared" si="125"/>
        <v/>
      </c>
      <c r="BA387" s="220" t="str">
        <f>IFERROR(AZ387*Intern!H$2,"")</f>
        <v/>
      </c>
      <c r="BB387" s="338"/>
      <c r="BC387" s="339"/>
      <c r="BD387" s="340"/>
      <c r="BE387" s="222">
        <f t="shared" si="126"/>
        <v>0</v>
      </c>
      <c r="BF387" s="223">
        <f>IFERROR(BE387*Intern!H$2,"")</f>
        <v>0</v>
      </c>
      <c r="BG387" s="210">
        <f t="shared" si="127"/>
        <v>0</v>
      </c>
      <c r="BH387" s="226">
        <f t="shared" si="128"/>
        <v>0</v>
      </c>
      <c r="BI387" s="363"/>
      <c r="BJ387" s="210" t="e">
        <f t="shared" si="129"/>
        <v>#DIV/0!</v>
      </c>
      <c r="BK387" s="227" t="e">
        <f t="shared" si="130"/>
        <v>#DIV/0!</v>
      </c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</row>
    <row r="388" spans="1:128" s="153" customFormat="1">
      <c r="A388" s="164"/>
      <c r="B388" s="165"/>
      <c r="C388" s="165"/>
      <c r="D388" s="149" t="str">
        <f t="shared" si="131"/>
        <v/>
      </c>
      <c r="E388" s="166"/>
      <c r="F388" s="167"/>
      <c r="G388" s="334" t="str">
        <f t="shared" si="132"/>
        <v/>
      </c>
      <c r="H388" s="150" t="str">
        <f>IFERROR(VLOOKUP(F388,'Mahlzeit-Übernachtung'!C:AA,5,FALSE),"")</f>
        <v/>
      </c>
      <c r="I388" s="150" t="str">
        <f t="shared" si="133"/>
        <v/>
      </c>
      <c r="J388" s="221" t="str">
        <f>IFERROR(I388*Intern!H$2,"")</f>
        <v/>
      </c>
      <c r="K388" s="167"/>
      <c r="L388" s="331" t="str">
        <f t="shared" si="134"/>
        <v/>
      </c>
      <c r="M388" s="150" t="str">
        <f>IFERROR(VLOOKUP(K388,'Mahlzeit-Übernachtung'!C:AA,5,FALSE),"")</f>
        <v/>
      </c>
      <c r="N388" s="151" t="str">
        <f t="shared" si="135"/>
        <v/>
      </c>
      <c r="O388" s="221" t="str">
        <f>IFERROR(N388*Intern!H$2,"")</f>
        <v/>
      </c>
      <c r="P388" s="168"/>
      <c r="Q388" s="169"/>
      <c r="R388" s="169"/>
      <c r="S388" s="169"/>
      <c r="T388" s="151" t="str">
        <f t="shared" si="139"/>
        <v>---</v>
      </c>
      <c r="U388" s="331" t="e">
        <f>VLOOKUP(TEXT(T388,"@"),'Mahlzeit-Übernachtung'!A$30:G$111,7,FALSE)</f>
        <v>#N/A</v>
      </c>
      <c r="V388" s="151" t="str">
        <f t="shared" si="136"/>
        <v/>
      </c>
      <c r="W388" s="220" t="str">
        <f>IFERROR(V388*Intern!H$2,"")</f>
        <v/>
      </c>
      <c r="X388" s="167"/>
      <c r="Y388" s="170"/>
      <c r="Z388" s="164"/>
      <c r="AA388" s="151" t="str">
        <f>IFERROR(VLOOKUP(X388,Mobilität!A:I,7,FALSE),"")</f>
        <v/>
      </c>
      <c r="AB388" s="151" t="str">
        <f t="shared" si="137"/>
        <v/>
      </c>
      <c r="AC388" s="220" t="str">
        <f>IFERROR(AB388*Intern!H$2,"")</f>
        <v/>
      </c>
      <c r="AD388" s="167"/>
      <c r="AE388" s="170"/>
      <c r="AF388" s="164"/>
      <c r="AG388" s="151" t="str">
        <f>IFERROR(VLOOKUP(AD388,Mobilität!A:I,7,FALSE),"")</f>
        <v/>
      </c>
      <c r="AH388" s="151" t="str">
        <f t="shared" si="120"/>
        <v/>
      </c>
      <c r="AI388" s="220" t="str">
        <f>IFERROR(AH388*Intern!H$2,"")</f>
        <v/>
      </c>
      <c r="AJ388" s="171"/>
      <c r="AK388" s="219">
        <f t="shared" si="121"/>
        <v>0</v>
      </c>
      <c r="AL388" s="206"/>
      <c r="AM388" s="151" t="str">
        <f>IFERROR(VLOOKUP(AJ388,Mobilität!A:I,7,FALSE),"")</f>
        <v/>
      </c>
      <c r="AN388" s="151" t="str">
        <f t="shared" si="122"/>
        <v/>
      </c>
      <c r="AO388" s="154" t="str">
        <f>IFERROR(AN388*Intern!H$2,"")</f>
        <v/>
      </c>
      <c r="AP388" s="171"/>
      <c r="AQ388" s="151">
        <f t="shared" si="123"/>
        <v>0</v>
      </c>
      <c r="AR388" s="209"/>
      <c r="AS388" s="151" t="str">
        <f>IFERROR(VLOOKUP(AP388,Mobilität!A:I,7,FALSE),"")</f>
        <v/>
      </c>
      <c r="AT388" s="151" t="str">
        <f t="shared" si="138"/>
        <v/>
      </c>
      <c r="AU388" s="154" t="str">
        <f>IFERROR(AT388*Intern!H$2,"")</f>
        <v/>
      </c>
      <c r="AV388" s="171"/>
      <c r="AW388" s="151">
        <f t="shared" si="124"/>
        <v>0</v>
      </c>
      <c r="AX388" s="206"/>
      <c r="AY388" s="151" t="str">
        <f>IFERROR(VLOOKUP(AV388,Mobilität!A:O,7,FALSE),"")</f>
        <v/>
      </c>
      <c r="AZ388" s="151" t="str">
        <f t="shared" si="125"/>
        <v/>
      </c>
      <c r="BA388" s="220" t="str">
        <f>IFERROR(AZ388*Intern!H$2,"")</f>
        <v/>
      </c>
      <c r="BB388" s="338"/>
      <c r="BC388" s="339"/>
      <c r="BD388" s="340"/>
      <c r="BE388" s="222">
        <f t="shared" si="126"/>
        <v>0</v>
      </c>
      <c r="BF388" s="223">
        <f>IFERROR(BE388*Intern!H$2,"")</f>
        <v>0</v>
      </c>
      <c r="BG388" s="210">
        <f t="shared" si="127"/>
        <v>0</v>
      </c>
      <c r="BH388" s="226">
        <f t="shared" si="128"/>
        <v>0</v>
      </c>
      <c r="BI388" s="363"/>
      <c r="BJ388" s="210" t="e">
        <f t="shared" si="129"/>
        <v>#DIV/0!</v>
      </c>
      <c r="BK388" s="227" t="e">
        <f t="shared" si="130"/>
        <v>#DIV/0!</v>
      </c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</row>
    <row r="389" spans="1:128" s="153" customFormat="1">
      <c r="A389" s="164"/>
      <c r="B389" s="165"/>
      <c r="C389" s="165"/>
      <c r="D389" s="149" t="str">
        <f t="shared" si="131"/>
        <v/>
      </c>
      <c r="E389" s="166"/>
      <c r="F389" s="167"/>
      <c r="G389" s="334" t="str">
        <f t="shared" si="132"/>
        <v/>
      </c>
      <c r="H389" s="150" t="str">
        <f>IFERROR(VLOOKUP(F389,'Mahlzeit-Übernachtung'!C:AA,5,FALSE),"")</f>
        <v/>
      </c>
      <c r="I389" s="150" t="str">
        <f t="shared" si="133"/>
        <v/>
      </c>
      <c r="J389" s="221" t="str">
        <f>IFERROR(I389*Intern!H$2,"")</f>
        <v/>
      </c>
      <c r="K389" s="167"/>
      <c r="L389" s="331" t="str">
        <f t="shared" si="134"/>
        <v/>
      </c>
      <c r="M389" s="150" t="str">
        <f>IFERROR(VLOOKUP(K389,'Mahlzeit-Übernachtung'!C:AA,5,FALSE),"")</f>
        <v/>
      </c>
      <c r="N389" s="151" t="str">
        <f t="shared" si="135"/>
        <v/>
      </c>
      <c r="O389" s="221" t="str">
        <f>IFERROR(N389*Intern!H$2,"")</f>
        <v/>
      </c>
      <c r="P389" s="168"/>
      <c r="Q389" s="169"/>
      <c r="R389" s="169"/>
      <c r="S389" s="169"/>
      <c r="T389" s="151" t="str">
        <f t="shared" si="139"/>
        <v>---</v>
      </c>
      <c r="U389" s="331" t="e">
        <f>VLOOKUP(TEXT(T389,"@"),'Mahlzeit-Übernachtung'!A$30:G$111,7,FALSE)</f>
        <v>#N/A</v>
      </c>
      <c r="V389" s="151" t="str">
        <f t="shared" si="136"/>
        <v/>
      </c>
      <c r="W389" s="220" t="str">
        <f>IFERROR(V389*Intern!H$2,"")</f>
        <v/>
      </c>
      <c r="X389" s="167"/>
      <c r="Y389" s="170"/>
      <c r="Z389" s="164"/>
      <c r="AA389" s="151" t="str">
        <f>IFERROR(VLOOKUP(X389,Mobilität!A:I,7,FALSE),"")</f>
        <v/>
      </c>
      <c r="AB389" s="151" t="str">
        <f t="shared" si="137"/>
        <v/>
      </c>
      <c r="AC389" s="220" t="str">
        <f>IFERROR(AB389*Intern!H$2,"")</f>
        <v/>
      </c>
      <c r="AD389" s="167"/>
      <c r="AE389" s="170"/>
      <c r="AF389" s="164"/>
      <c r="AG389" s="151" t="str">
        <f>IFERROR(VLOOKUP(AD389,Mobilität!A:I,7,FALSE),"")</f>
        <v/>
      </c>
      <c r="AH389" s="151" t="str">
        <f t="shared" si="120"/>
        <v/>
      </c>
      <c r="AI389" s="220" t="str">
        <f>IFERROR(AH389*Intern!H$2,"")</f>
        <v/>
      </c>
      <c r="AJ389" s="171"/>
      <c r="AK389" s="219">
        <f t="shared" si="121"/>
        <v>0</v>
      </c>
      <c r="AL389" s="206"/>
      <c r="AM389" s="151" t="str">
        <f>IFERROR(VLOOKUP(AJ389,Mobilität!A:I,7,FALSE),"")</f>
        <v/>
      </c>
      <c r="AN389" s="151" t="str">
        <f t="shared" si="122"/>
        <v/>
      </c>
      <c r="AO389" s="154" t="str">
        <f>IFERROR(AN389*Intern!H$2,"")</f>
        <v/>
      </c>
      <c r="AP389" s="171"/>
      <c r="AQ389" s="151">
        <f t="shared" si="123"/>
        <v>0</v>
      </c>
      <c r="AR389" s="209"/>
      <c r="AS389" s="151" t="str">
        <f>IFERROR(VLOOKUP(AP389,Mobilität!A:I,7,FALSE),"")</f>
        <v/>
      </c>
      <c r="AT389" s="151" t="str">
        <f t="shared" si="138"/>
        <v/>
      </c>
      <c r="AU389" s="154" t="str">
        <f>IFERROR(AT389*Intern!H$2,"")</f>
        <v/>
      </c>
      <c r="AV389" s="171"/>
      <c r="AW389" s="151">
        <f t="shared" si="124"/>
        <v>0</v>
      </c>
      <c r="AX389" s="206"/>
      <c r="AY389" s="151" t="str">
        <f>IFERROR(VLOOKUP(AV389,Mobilität!A:O,7,FALSE),"")</f>
        <v/>
      </c>
      <c r="AZ389" s="151" t="str">
        <f t="shared" si="125"/>
        <v/>
      </c>
      <c r="BA389" s="220" t="str">
        <f>IFERROR(AZ389*Intern!H$2,"")</f>
        <v/>
      </c>
      <c r="BB389" s="338"/>
      <c r="BC389" s="339"/>
      <c r="BD389" s="340"/>
      <c r="BE389" s="222">
        <f t="shared" si="126"/>
        <v>0</v>
      </c>
      <c r="BF389" s="223">
        <f>IFERROR(BE389*Intern!H$2,"")</f>
        <v>0</v>
      </c>
      <c r="BG389" s="210">
        <f t="shared" si="127"/>
        <v>0</v>
      </c>
      <c r="BH389" s="226">
        <f t="shared" si="128"/>
        <v>0</v>
      </c>
      <c r="BI389" s="363"/>
      <c r="BJ389" s="210" t="e">
        <f t="shared" si="129"/>
        <v>#DIV/0!</v>
      </c>
      <c r="BK389" s="227" t="e">
        <f t="shared" si="130"/>
        <v>#DIV/0!</v>
      </c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</row>
    <row r="390" spans="1:128" s="153" customFormat="1">
      <c r="A390" s="164"/>
      <c r="B390" s="165"/>
      <c r="C390" s="165"/>
      <c r="D390" s="149" t="str">
        <f t="shared" si="131"/>
        <v/>
      </c>
      <c r="E390" s="166"/>
      <c r="F390" s="167"/>
      <c r="G390" s="334" t="str">
        <f t="shared" si="132"/>
        <v/>
      </c>
      <c r="H390" s="150" t="str">
        <f>IFERROR(VLOOKUP(F390,'Mahlzeit-Übernachtung'!C:AA,5,FALSE),"")</f>
        <v/>
      </c>
      <c r="I390" s="150" t="str">
        <f t="shared" si="133"/>
        <v/>
      </c>
      <c r="J390" s="221" t="str">
        <f>IFERROR(I390*Intern!H$2,"")</f>
        <v/>
      </c>
      <c r="K390" s="167"/>
      <c r="L390" s="331" t="str">
        <f t="shared" si="134"/>
        <v/>
      </c>
      <c r="M390" s="150" t="str">
        <f>IFERROR(VLOOKUP(K390,'Mahlzeit-Übernachtung'!C:AA,5,FALSE),"")</f>
        <v/>
      </c>
      <c r="N390" s="151" t="str">
        <f t="shared" si="135"/>
        <v/>
      </c>
      <c r="O390" s="221" t="str">
        <f>IFERROR(N390*Intern!H$2,"")</f>
        <v/>
      </c>
      <c r="P390" s="168"/>
      <c r="Q390" s="169"/>
      <c r="R390" s="169"/>
      <c r="S390" s="169"/>
      <c r="T390" s="151" t="str">
        <f t="shared" si="139"/>
        <v>---</v>
      </c>
      <c r="U390" s="331" t="e">
        <f>VLOOKUP(TEXT(T390,"@"),'Mahlzeit-Übernachtung'!A$30:G$111,7,FALSE)</f>
        <v>#N/A</v>
      </c>
      <c r="V390" s="151" t="str">
        <f t="shared" si="136"/>
        <v/>
      </c>
      <c r="W390" s="220" t="str">
        <f>IFERROR(V390*Intern!H$2,"")</f>
        <v/>
      </c>
      <c r="X390" s="167"/>
      <c r="Y390" s="170"/>
      <c r="Z390" s="164"/>
      <c r="AA390" s="151" t="str">
        <f>IFERROR(VLOOKUP(X390,Mobilität!A:I,7,FALSE),"")</f>
        <v/>
      </c>
      <c r="AB390" s="151" t="str">
        <f t="shared" si="137"/>
        <v/>
      </c>
      <c r="AC390" s="220" t="str">
        <f>IFERROR(AB390*Intern!H$2,"")</f>
        <v/>
      </c>
      <c r="AD390" s="167"/>
      <c r="AE390" s="170"/>
      <c r="AF390" s="164"/>
      <c r="AG390" s="151" t="str">
        <f>IFERROR(VLOOKUP(AD390,Mobilität!A:I,7,FALSE),"")</f>
        <v/>
      </c>
      <c r="AH390" s="151" t="str">
        <f t="shared" ref="AH390:AH453" si="140">IFERROR(AG390*AF390*AE390/1000,"")</f>
        <v/>
      </c>
      <c r="AI390" s="220" t="str">
        <f>IFERROR(AH390*Intern!H$2,"")</f>
        <v/>
      </c>
      <c r="AJ390" s="171"/>
      <c r="AK390" s="219">
        <f t="shared" ref="AK390:AK453" si="141">E390</f>
        <v>0</v>
      </c>
      <c r="AL390" s="206"/>
      <c r="AM390" s="151" t="str">
        <f>IFERROR(VLOOKUP(AJ390,Mobilität!A:I,7,FALSE),"")</f>
        <v/>
      </c>
      <c r="AN390" s="151" t="str">
        <f t="shared" ref="AN390:AN453" si="142">IFERROR(AM390*AL390*AK390/1000,"")</f>
        <v/>
      </c>
      <c r="AO390" s="154" t="str">
        <f>IFERROR(AN390*Intern!H$2,"")</f>
        <v/>
      </c>
      <c r="AP390" s="171"/>
      <c r="AQ390" s="151">
        <f t="shared" ref="AQ390:AQ453" si="143">E390</f>
        <v>0</v>
      </c>
      <c r="AR390" s="209"/>
      <c r="AS390" s="151" t="str">
        <f>IFERROR(VLOOKUP(AP390,Mobilität!A:I,7,FALSE),"")</f>
        <v/>
      </c>
      <c r="AT390" s="151" t="str">
        <f t="shared" si="138"/>
        <v/>
      </c>
      <c r="AU390" s="154" t="str">
        <f>IFERROR(AT390*Intern!H$2,"")</f>
        <v/>
      </c>
      <c r="AV390" s="171"/>
      <c r="AW390" s="151">
        <f t="shared" ref="AW390:AW453" si="144">E390</f>
        <v>0</v>
      </c>
      <c r="AX390" s="206"/>
      <c r="AY390" s="151" t="str">
        <f>IFERROR(VLOOKUP(AV390,Mobilität!A:O,7,FALSE),"")</f>
        <v/>
      </c>
      <c r="AZ390" s="151" t="str">
        <f t="shared" ref="AZ390:AZ453" si="145">IFERROR(AY390*AW390*AX390/1000,"")</f>
        <v/>
      </c>
      <c r="BA390" s="220" t="str">
        <f>IFERROR(AZ390*Intern!H$2,"")</f>
        <v/>
      </c>
      <c r="BB390" s="338"/>
      <c r="BC390" s="339"/>
      <c r="BD390" s="340"/>
      <c r="BE390" s="222">
        <f t="shared" ref="BE390:BE453" si="146">IFERROR(BD390*BC390,"")</f>
        <v>0</v>
      </c>
      <c r="BF390" s="223">
        <f>IFERROR(BE390*Intern!H$2,"")</f>
        <v>0</v>
      </c>
      <c r="BG390" s="210">
        <f t="shared" ref="BG390:BG453" si="147">SUM(IF(ISERROR(AT390),0,AT390),IF(ISERROR(AZ390),0,AZ390),IF(ISERROR(AB390),0,AB390),IF(ISERROR(AN390),0,AN390),IF(ISERROR(V390),0,V390),IF(ISERROR(N390),0,N390),IF(ISERROR(I390),0,I390))</f>
        <v>0</v>
      </c>
      <c r="BH390" s="226">
        <f t="shared" ref="BH390:BH453" si="148">SUM(IF(ISERROR(AU390),0,AU390),IF(ISERROR(BA390),0,BA390),IF(ISERROR(AC390),0,AC390),IF(ISERROR(AI390),0,AI390),IF(ISERROR(AO390),0,AO390),IF(ISERROR(W390),0,W390),IF(ISERROR(O390),0,O390),IF(ISERROR(J390),0,J390))</f>
        <v>0</v>
      </c>
      <c r="BI390" s="363"/>
      <c r="BJ390" s="210" t="e">
        <f t="shared" ref="BJ390:BJ453" si="149">SUM(IF(ISERROR(AT390),0,AT390),IF(ISERROR(AZ390),0,AZ390),IF(ISERROR(AB390),0,AB390),IF(ISERROR(AN390),0,AN390),IF(ISERROR(V390),0,V390),IF(ISERROR(N390),0,N390),IF(ISERROR(I390),0,I390))/E390</f>
        <v>#DIV/0!</v>
      </c>
      <c r="BK390" s="227" t="e">
        <f t="shared" ref="BK390:BK453" si="150">SUM(IF(ISERROR(AU390),0,AU390),IF(ISERROR(BA390),0,BA390),IF(ISERROR(AC390),0,AC390),IF(ISERROR(AI390),0,AI390),IF(ISERROR(AO390),0,AO390),IF(ISERROR(W390),0,W390),IF(ISERROR(O390),0,O390),IF(ISERROR(J390),0,J390))/E390</f>
        <v>#DIV/0!</v>
      </c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</row>
    <row r="391" spans="1:128" s="153" customFormat="1">
      <c r="A391" s="164"/>
      <c r="B391" s="165"/>
      <c r="C391" s="165"/>
      <c r="D391" s="149" t="str">
        <f t="shared" si="131"/>
        <v/>
      </c>
      <c r="E391" s="166"/>
      <c r="F391" s="167"/>
      <c r="G391" s="334" t="str">
        <f t="shared" si="132"/>
        <v/>
      </c>
      <c r="H391" s="150" t="str">
        <f>IFERROR(VLOOKUP(F391,'Mahlzeit-Übernachtung'!C:AA,5,FALSE),"")</f>
        <v/>
      </c>
      <c r="I391" s="150" t="str">
        <f t="shared" si="133"/>
        <v/>
      </c>
      <c r="J391" s="221" t="str">
        <f>IFERROR(I391*Intern!H$2,"")</f>
        <v/>
      </c>
      <c r="K391" s="167"/>
      <c r="L391" s="331" t="str">
        <f t="shared" si="134"/>
        <v/>
      </c>
      <c r="M391" s="150" t="str">
        <f>IFERROR(VLOOKUP(K391,'Mahlzeit-Übernachtung'!C:AA,5,FALSE),"")</f>
        <v/>
      </c>
      <c r="N391" s="151" t="str">
        <f t="shared" si="135"/>
        <v/>
      </c>
      <c r="O391" s="221" t="str">
        <f>IFERROR(N391*Intern!H$2,"")</f>
        <v/>
      </c>
      <c r="P391" s="168"/>
      <c r="Q391" s="169"/>
      <c r="R391" s="169"/>
      <c r="S391" s="169"/>
      <c r="T391" s="151" t="str">
        <f t="shared" si="139"/>
        <v>---</v>
      </c>
      <c r="U391" s="331" t="e">
        <f>VLOOKUP(TEXT(T391,"@"),'Mahlzeit-Übernachtung'!A$30:G$111,7,FALSE)</f>
        <v>#N/A</v>
      </c>
      <c r="V391" s="151" t="str">
        <f t="shared" si="136"/>
        <v/>
      </c>
      <c r="W391" s="220" t="str">
        <f>IFERROR(V391*Intern!H$2,"")</f>
        <v/>
      </c>
      <c r="X391" s="167"/>
      <c r="Y391" s="170"/>
      <c r="Z391" s="164"/>
      <c r="AA391" s="151" t="str">
        <f>IFERROR(VLOOKUP(X391,Mobilität!A:I,7,FALSE),"")</f>
        <v/>
      </c>
      <c r="AB391" s="151" t="str">
        <f t="shared" si="137"/>
        <v/>
      </c>
      <c r="AC391" s="220" t="str">
        <f>IFERROR(AB391*Intern!H$2,"")</f>
        <v/>
      </c>
      <c r="AD391" s="167"/>
      <c r="AE391" s="170"/>
      <c r="AF391" s="164"/>
      <c r="AG391" s="151" t="str">
        <f>IFERROR(VLOOKUP(AD391,Mobilität!A:I,7,FALSE),"")</f>
        <v/>
      </c>
      <c r="AH391" s="151" t="str">
        <f t="shared" si="140"/>
        <v/>
      </c>
      <c r="AI391" s="220" t="str">
        <f>IFERROR(AH391*Intern!H$2,"")</f>
        <v/>
      </c>
      <c r="AJ391" s="171"/>
      <c r="AK391" s="219">
        <f t="shared" si="141"/>
        <v>0</v>
      </c>
      <c r="AL391" s="206"/>
      <c r="AM391" s="151" t="str">
        <f>IFERROR(VLOOKUP(AJ391,Mobilität!A:I,7,FALSE),"")</f>
        <v/>
      </c>
      <c r="AN391" s="151" t="str">
        <f t="shared" si="142"/>
        <v/>
      </c>
      <c r="AO391" s="154" t="str">
        <f>IFERROR(AN391*Intern!H$2,"")</f>
        <v/>
      </c>
      <c r="AP391" s="171"/>
      <c r="AQ391" s="151">
        <f t="shared" si="143"/>
        <v>0</v>
      </c>
      <c r="AR391" s="209"/>
      <c r="AS391" s="151" t="str">
        <f>IFERROR(VLOOKUP(AP391,Mobilität!A:I,7,FALSE),"")</f>
        <v/>
      </c>
      <c r="AT391" s="151" t="str">
        <f t="shared" si="138"/>
        <v/>
      </c>
      <c r="AU391" s="154" t="str">
        <f>IFERROR(AT391*Intern!H$2,"")</f>
        <v/>
      </c>
      <c r="AV391" s="171"/>
      <c r="AW391" s="151">
        <f t="shared" si="144"/>
        <v>0</v>
      </c>
      <c r="AX391" s="206"/>
      <c r="AY391" s="151" t="str">
        <f>IFERROR(VLOOKUP(AV391,Mobilität!A:O,7,FALSE),"")</f>
        <v/>
      </c>
      <c r="AZ391" s="151" t="str">
        <f t="shared" si="145"/>
        <v/>
      </c>
      <c r="BA391" s="220" t="str">
        <f>IFERROR(AZ391*Intern!H$2,"")</f>
        <v/>
      </c>
      <c r="BB391" s="338"/>
      <c r="BC391" s="339"/>
      <c r="BD391" s="340"/>
      <c r="BE391" s="222">
        <f t="shared" si="146"/>
        <v>0</v>
      </c>
      <c r="BF391" s="223">
        <f>IFERROR(BE391*Intern!H$2,"")</f>
        <v>0</v>
      </c>
      <c r="BG391" s="210">
        <f t="shared" si="147"/>
        <v>0</v>
      </c>
      <c r="BH391" s="226">
        <f t="shared" si="148"/>
        <v>0</v>
      </c>
      <c r="BI391" s="363"/>
      <c r="BJ391" s="210" t="e">
        <f t="shared" si="149"/>
        <v>#DIV/0!</v>
      </c>
      <c r="BK391" s="227" t="e">
        <f t="shared" si="150"/>
        <v>#DIV/0!</v>
      </c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</row>
    <row r="392" spans="1:128" s="153" customFormat="1">
      <c r="A392" s="164"/>
      <c r="B392" s="165"/>
      <c r="C392" s="165"/>
      <c r="D392" s="149" t="str">
        <f t="shared" si="131"/>
        <v/>
      </c>
      <c r="E392" s="166"/>
      <c r="F392" s="167"/>
      <c r="G392" s="334" t="str">
        <f t="shared" si="132"/>
        <v/>
      </c>
      <c r="H392" s="150" t="str">
        <f>IFERROR(VLOOKUP(F392,'Mahlzeit-Übernachtung'!C:AA,5,FALSE),"")</f>
        <v/>
      </c>
      <c r="I392" s="150" t="str">
        <f t="shared" si="133"/>
        <v/>
      </c>
      <c r="J392" s="221" t="str">
        <f>IFERROR(I392*Intern!H$2,"")</f>
        <v/>
      </c>
      <c r="K392" s="167"/>
      <c r="L392" s="331" t="str">
        <f t="shared" si="134"/>
        <v/>
      </c>
      <c r="M392" s="150" t="str">
        <f>IFERROR(VLOOKUP(K392,'Mahlzeit-Übernachtung'!C:AA,5,FALSE),"")</f>
        <v/>
      </c>
      <c r="N392" s="151" t="str">
        <f t="shared" si="135"/>
        <v/>
      </c>
      <c r="O392" s="221" t="str">
        <f>IFERROR(N392*Intern!H$2,"")</f>
        <v/>
      </c>
      <c r="P392" s="168"/>
      <c r="Q392" s="169"/>
      <c r="R392" s="169"/>
      <c r="S392" s="169"/>
      <c r="T392" s="151" t="str">
        <f t="shared" si="139"/>
        <v>---</v>
      </c>
      <c r="U392" s="331" t="e">
        <f>VLOOKUP(TEXT(T392,"@"),'Mahlzeit-Übernachtung'!A$30:G$111,7,FALSE)</f>
        <v>#N/A</v>
      </c>
      <c r="V392" s="151" t="str">
        <f t="shared" si="136"/>
        <v/>
      </c>
      <c r="W392" s="220" t="str">
        <f>IFERROR(V392*Intern!H$2,"")</f>
        <v/>
      </c>
      <c r="X392" s="167"/>
      <c r="Y392" s="170"/>
      <c r="Z392" s="164"/>
      <c r="AA392" s="151" t="str">
        <f>IFERROR(VLOOKUP(X392,Mobilität!A:I,7,FALSE),"")</f>
        <v/>
      </c>
      <c r="AB392" s="151" t="str">
        <f t="shared" si="137"/>
        <v/>
      </c>
      <c r="AC392" s="220" t="str">
        <f>IFERROR(AB392*Intern!H$2,"")</f>
        <v/>
      </c>
      <c r="AD392" s="167"/>
      <c r="AE392" s="170"/>
      <c r="AF392" s="164"/>
      <c r="AG392" s="151" t="str">
        <f>IFERROR(VLOOKUP(AD392,Mobilität!A:I,7,FALSE),"")</f>
        <v/>
      </c>
      <c r="AH392" s="151" t="str">
        <f t="shared" si="140"/>
        <v/>
      </c>
      <c r="AI392" s="220" t="str">
        <f>IFERROR(AH392*Intern!H$2,"")</f>
        <v/>
      </c>
      <c r="AJ392" s="171"/>
      <c r="AK392" s="219">
        <f t="shared" si="141"/>
        <v>0</v>
      </c>
      <c r="AL392" s="206"/>
      <c r="AM392" s="151" t="str">
        <f>IFERROR(VLOOKUP(AJ392,Mobilität!A:I,7,FALSE),"")</f>
        <v/>
      </c>
      <c r="AN392" s="151" t="str">
        <f t="shared" si="142"/>
        <v/>
      </c>
      <c r="AO392" s="154" t="str">
        <f>IFERROR(AN392*Intern!H$2,"")</f>
        <v/>
      </c>
      <c r="AP392" s="171"/>
      <c r="AQ392" s="151">
        <f t="shared" si="143"/>
        <v>0</v>
      </c>
      <c r="AR392" s="209"/>
      <c r="AS392" s="151" t="str">
        <f>IFERROR(VLOOKUP(AP392,Mobilität!A:I,7,FALSE),"")</f>
        <v/>
      </c>
      <c r="AT392" s="151" t="str">
        <f t="shared" si="138"/>
        <v/>
      </c>
      <c r="AU392" s="154" t="str">
        <f>IFERROR(AT392*Intern!H$2,"")</f>
        <v/>
      </c>
      <c r="AV392" s="171"/>
      <c r="AW392" s="151">
        <f t="shared" si="144"/>
        <v>0</v>
      </c>
      <c r="AX392" s="206"/>
      <c r="AY392" s="151" t="str">
        <f>IFERROR(VLOOKUP(AV392,Mobilität!A:O,7,FALSE),"")</f>
        <v/>
      </c>
      <c r="AZ392" s="151" t="str">
        <f t="shared" si="145"/>
        <v/>
      </c>
      <c r="BA392" s="220" t="str">
        <f>IFERROR(AZ392*Intern!H$2,"")</f>
        <v/>
      </c>
      <c r="BB392" s="338"/>
      <c r="BC392" s="339"/>
      <c r="BD392" s="340"/>
      <c r="BE392" s="222">
        <f t="shared" si="146"/>
        <v>0</v>
      </c>
      <c r="BF392" s="223">
        <f>IFERROR(BE392*Intern!H$2,"")</f>
        <v>0</v>
      </c>
      <c r="BG392" s="210">
        <f t="shared" si="147"/>
        <v>0</v>
      </c>
      <c r="BH392" s="226">
        <f t="shared" si="148"/>
        <v>0</v>
      </c>
      <c r="BI392" s="363"/>
      <c r="BJ392" s="210" t="e">
        <f t="shared" si="149"/>
        <v>#DIV/0!</v>
      </c>
      <c r="BK392" s="227" t="e">
        <f t="shared" si="150"/>
        <v>#DIV/0!</v>
      </c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</row>
    <row r="393" spans="1:128" s="153" customFormat="1">
      <c r="A393" s="164"/>
      <c r="B393" s="165"/>
      <c r="C393" s="165"/>
      <c r="D393" s="149" t="str">
        <f t="shared" ref="D393:D456" si="151">IF(B393="","",C393-B393+1)</f>
        <v/>
      </c>
      <c r="E393" s="166"/>
      <c r="F393" s="167"/>
      <c r="G393" s="334" t="str">
        <f t="shared" ref="G393:G456" si="152">IFERROR(IF(B393="","",C393-B393)*E393,"")</f>
        <v/>
      </c>
      <c r="H393" s="150" t="str">
        <f>IFERROR(VLOOKUP(F393,'Mahlzeit-Übernachtung'!C:AA,5,FALSE),"")</f>
        <v/>
      </c>
      <c r="I393" s="150" t="str">
        <f t="shared" ref="I393:I456" si="153">IFERROR(G393*H393,"")</f>
        <v/>
      </c>
      <c r="J393" s="221" t="str">
        <f>IFERROR(I393*Intern!H$2,"")</f>
        <v/>
      </c>
      <c r="K393" s="167"/>
      <c r="L393" s="331" t="str">
        <f t="shared" ref="L393:L456" si="154">IFERROR(G393*2,"")</f>
        <v/>
      </c>
      <c r="M393" s="150" t="str">
        <f>IFERROR(VLOOKUP(K393,'Mahlzeit-Übernachtung'!C:AA,5,FALSE),"")</f>
        <v/>
      </c>
      <c r="N393" s="151" t="str">
        <f t="shared" ref="N393:N456" si="155">IFERROR(L393*M393,"")</f>
        <v/>
      </c>
      <c r="O393" s="221" t="str">
        <f>IFERROR(N393*Intern!H$2,"")</f>
        <v/>
      </c>
      <c r="P393" s="168"/>
      <c r="Q393" s="169"/>
      <c r="R393" s="169"/>
      <c r="S393" s="169"/>
      <c r="T393" s="151" t="str">
        <f t="shared" si="139"/>
        <v>---</v>
      </c>
      <c r="U393" s="331" t="e">
        <f>VLOOKUP(TEXT(T393,"@"),'Mahlzeit-Übernachtung'!A$30:G$111,7,FALSE)</f>
        <v>#N/A</v>
      </c>
      <c r="V393" s="151" t="str">
        <f t="shared" ref="V393:V456" si="156">IFERROR(U393*L393,"")</f>
        <v/>
      </c>
      <c r="W393" s="220" t="str">
        <f>IFERROR(V393*Intern!H$2,"")</f>
        <v/>
      </c>
      <c r="X393" s="167"/>
      <c r="Y393" s="170"/>
      <c r="Z393" s="164"/>
      <c r="AA393" s="151" t="str">
        <f>IFERROR(VLOOKUP(X393,Mobilität!A:I,7,FALSE),"")</f>
        <v/>
      </c>
      <c r="AB393" s="151" t="str">
        <f t="shared" ref="AB393:AB456" si="157">IFERROR(AA393*Z393*Y393/1000,"")</f>
        <v/>
      </c>
      <c r="AC393" s="220" t="str">
        <f>IFERROR(AB393*Intern!H$2,"")</f>
        <v/>
      </c>
      <c r="AD393" s="167"/>
      <c r="AE393" s="170"/>
      <c r="AF393" s="164"/>
      <c r="AG393" s="151" t="str">
        <f>IFERROR(VLOOKUP(AD393,Mobilität!A:I,7,FALSE),"")</f>
        <v/>
      </c>
      <c r="AH393" s="151" t="str">
        <f t="shared" si="140"/>
        <v/>
      </c>
      <c r="AI393" s="220" t="str">
        <f>IFERROR(AH393*Intern!H$2,"")</f>
        <v/>
      </c>
      <c r="AJ393" s="171"/>
      <c r="AK393" s="219">
        <f t="shared" si="141"/>
        <v>0</v>
      </c>
      <c r="AL393" s="206"/>
      <c r="AM393" s="151" t="str">
        <f>IFERROR(VLOOKUP(AJ393,Mobilität!A:I,7,FALSE),"")</f>
        <v/>
      </c>
      <c r="AN393" s="151" t="str">
        <f t="shared" si="142"/>
        <v/>
      </c>
      <c r="AO393" s="154" t="str">
        <f>IFERROR(AN393*Intern!H$2,"")</f>
        <v/>
      </c>
      <c r="AP393" s="171"/>
      <c r="AQ393" s="151">
        <f t="shared" si="143"/>
        <v>0</v>
      </c>
      <c r="AR393" s="209"/>
      <c r="AS393" s="151" t="str">
        <f>IFERROR(VLOOKUP(AP393,Mobilität!A:I,7,FALSE),"")</f>
        <v/>
      </c>
      <c r="AT393" s="151" t="str">
        <f t="shared" ref="AT393:AT456" si="158">IFERROR(AQ393*AR393*AS393/1000,"")</f>
        <v/>
      </c>
      <c r="AU393" s="154" t="str">
        <f>IFERROR(AT393*Intern!H$2,"")</f>
        <v/>
      </c>
      <c r="AV393" s="171"/>
      <c r="AW393" s="151">
        <f t="shared" si="144"/>
        <v>0</v>
      </c>
      <c r="AX393" s="206"/>
      <c r="AY393" s="151" t="str">
        <f>IFERROR(VLOOKUP(AV393,Mobilität!A:O,7,FALSE),"")</f>
        <v/>
      </c>
      <c r="AZ393" s="151" t="str">
        <f t="shared" si="145"/>
        <v/>
      </c>
      <c r="BA393" s="220" t="str">
        <f>IFERROR(AZ393*Intern!H$2,"")</f>
        <v/>
      </c>
      <c r="BB393" s="338"/>
      <c r="BC393" s="339"/>
      <c r="BD393" s="340"/>
      <c r="BE393" s="222">
        <f t="shared" si="146"/>
        <v>0</v>
      </c>
      <c r="BF393" s="223">
        <f>IFERROR(BE393*Intern!H$2,"")</f>
        <v>0</v>
      </c>
      <c r="BG393" s="210">
        <f t="shared" si="147"/>
        <v>0</v>
      </c>
      <c r="BH393" s="226">
        <f t="shared" si="148"/>
        <v>0</v>
      </c>
      <c r="BI393" s="363"/>
      <c r="BJ393" s="210" t="e">
        <f t="shared" si="149"/>
        <v>#DIV/0!</v>
      </c>
      <c r="BK393" s="227" t="e">
        <f t="shared" si="150"/>
        <v>#DIV/0!</v>
      </c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</row>
    <row r="394" spans="1:128" s="153" customFormat="1">
      <c r="A394" s="164"/>
      <c r="B394" s="165"/>
      <c r="C394" s="165"/>
      <c r="D394" s="149" t="str">
        <f t="shared" si="151"/>
        <v/>
      </c>
      <c r="E394" s="166"/>
      <c r="F394" s="167"/>
      <c r="G394" s="334" t="str">
        <f t="shared" si="152"/>
        <v/>
      </c>
      <c r="H394" s="150" t="str">
        <f>IFERROR(VLOOKUP(F394,'Mahlzeit-Übernachtung'!C:AA,5,FALSE),"")</f>
        <v/>
      </c>
      <c r="I394" s="150" t="str">
        <f t="shared" si="153"/>
        <v/>
      </c>
      <c r="J394" s="221" t="str">
        <f>IFERROR(I394*Intern!H$2,"")</f>
        <v/>
      </c>
      <c r="K394" s="167"/>
      <c r="L394" s="331" t="str">
        <f t="shared" si="154"/>
        <v/>
      </c>
      <c r="M394" s="150" t="str">
        <f>IFERROR(VLOOKUP(K394,'Mahlzeit-Übernachtung'!C:AA,5,FALSE),"")</f>
        <v/>
      </c>
      <c r="N394" s="151" t="str">
        <f t="shared" si="155"/>
        <v/>
      </c>
      <c r="O394" s="221" t="str">
        <f>IFERROR(N394*Intern!H$2,"")</f>
        <v/>
      </c>
      <c r="P394" s="168"/>
      <c r="Q394" s="169"/>
      <c r="R394" s="169"/>
      <c r="S394" s="169"/>
      <c r="T394" s="151" t="str">
        <f t="shared" ref="T394:T457" si="159">CONCATENATE(P394,"-",Q394,"-",R394,"-",S394)</f>
        <v>---</v>
      </c>
      <c r="U394" s="331" t="e">
        <f>VLOOKUP(TEXT(T394,"@"),'Mahlzeit-Übernachtung'!A$30:G$111,7,FALSE)</f>
        <v>#N/A</v>
      </c>
      <c r="V394" s="151" t="str">
        <f t="shared" si="156"/>
        <v/>
      </c>
      <c r="W394" s="220" t="str">
        <f>IFERROR(V394*Intern!H$2,"")</f>
        <v/>
      </c>
      <c r="X394" s="167"/>
      <c r="Y394" s="170"/>
      <c r="Z394" s="164"/>
      <c r="AA394" s="151" t="str">
        <f>IFERROR(VLOOKUP(X394,Mobilität!A:I,7,FALSE),"")</f>
        <v/>
      </c>
      <c r="AB394" s="151" t="str">
        <f t="shared" si="157"/>
        <v/>
      </c>
      <c r="AC394" s="220" t="str">
        <f>IFERROR(AB394*Intern!H$2,"")</f>
        <v/>
      </c>
      <c r="AD394" s="167"/>
      <c r="AE394" s="170"/>
      <c r="AF394" s="164"/>
      <c r="AG394" s="151" t="str">
        <f>IFERROR(VLOOKUP(AD394,Mobilität!A:I,7,FALSE),"")</f>
        <v/>
      </c>
      <c r="AH394" s="151" t="str">
        <f t="shared" si="140"/>
        <v/>
      </c>
      <c r="AI394" s="220" t="str">
        <f>IFERROR(AH394*Intern!H$2,"")</f>
        <v/>
      </c>
      <c r="AJ394" s="171"/>
      <c r="AK394" s="219">
        <f t="shared" si="141"/>
        <v>0</v>
      </c>
      <c r="AL394" s="206"/>
      <c r="AM394" s="151" t="str">
        <f>IFERROR(VLOOKUP(AJ394,Mobilität!A:I,7,FALSE),"")</f>
        <v/>
      </c>
      <c r="AN394" s="151" t="str">
        <f t="shared" si="142"/>
        <v/>
      </c>
      <c r="AO394" s="154" t="str">
        <f>IFERROR(AN394*Intern!H$2,"")</f>
        <v/>
      </c>
      <c r="AP394" s="171"/>
      <c r="AQ394" s="151">
        <f t="shared" si="143"/>
        <v>0</v>
      </c>
      <c r="AR394" s="209"/>
      <c r="AS394" s="151" t="str">
        <f>IFERROR(VLOOKUP(AP394,Mobilität!A:I,7,FALSE),"")</f>
        <v/>
      </c>
      <c r="AT394" s="151" t="str">
        <f t="shared" si="158"/>
        <v/>
      </c>
      <c r="AU394" s="154" t="str">
        <f>IFERROR(AT394*Intern!H$2,"")</f>
        <v/>
      </c>
      <c r="AV394" s="171"/>
      <c r="AW394" s="151">
        <f t="shared" si="144"/>
        <v>0</v>
      </c>
      <c r="AX394" s="206"/>
      <c r="AY394" s="151" t="str">
        <f>IFERROR(VLOOKUP(AV394,Mobilität!A:O,7,FALSE),"")</f>
        <v/>
      </c>
      <c r="AZ394" s="151" t="str">
        <f t="shared" si="145"/>
        <v/>
      </c>
      <c r="BA394" s="220" t="str">
        <f>IFERROR(AZ394*Intern!H$2,"")</f>
        <v/>
      </c>
      <c r="BB394" s="338"/>
      <c r="BC394" s="339"/>
      <c r="BD394" s="340"/>
      <c r="BE394" s="222">
        <f t="shared" si="146"/>
        <v>0</v>
      </c>
      <c r="BF394" s="223">
        <f>IFERROR(BE394*Intern!H$2,"")</f>
        <v>0</v>
      </c>
      <c r="BG394" s="210">
        <f t="shared" si="147"/>
        <v>0</v>
      </c>
      <c r="BH394" s="226">
        <f t="shared" si="148"/>
        <v>0</v>
      </c>
      <c r="BI394" s="363"/>
      <c r="BJ394" s="210" t="e">
        <f t="shared" si="149"/>
        <v>#DIV/0!</v>
      </c>
      <c r="BK394" s="227" t="e">
        <f t="shared" si="150"/>
        <v>#DIV/0!</v>
      </c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</row>
    <row r="395" spans="1:128" s="153" customFormat="1">
      <c r="A395" s="164"/>
      <c r="B395" s="165"/>
      <c r="C395" s="165"/>
      <c r="D395" s="149" t="str">
        <f t="shared" si="151"/>
        <v/>
      </c>
      <c r="E395" s="166"/>
      <c r="F395" s="167"/>
      <c r="G395" s="334" t="str">
        <f t="shared" si="152"/>
        <v/>
      </c>
      <c r="H395" s="150" t="str">
        <f>IFERROR(VLOOKUP(F395,'Mahlzeit-Übernachtung'!C:AA,5,FALSE),"")</f>
        <v/>
      </c>
      <c r="I395" s="150" t="str">
        <f t="shared" si="153"/>
        <v/>
      </c>
      <c r="J395" s="221" t="str">
        <f>IFERROR(I395*Intern!H$2,"")</f>
        <v/>
      </c>
      <c r="K395" s="167"/>
      <c r="L395" s="331" t="str">
        <f t="shared" si="154"/>
        <v/>
      </c>
      <c r="M395" s="150" t="str">
        <f>IFERROR(VLOOKUP(K395,'Mahlzeit-Übernachtung'!C:AA,5,FALSE),"")</f>
        <v/>
      </c>
      <c r="N395" s="151" t="str">
        <f t="shared" si="155"/>
        <v/>
      </c>
      <c r="O395" s="221" t="str">
        <f>IFERROR(N395*Intern!H$2,"")</f>
        <v/>
      </c>
      <c r="P395" s="168"/>
      <c r="Q395" s="169"/>
      <c r="R395" s="169"/>
      <c r="S395" s="169"/>
      <c r="T395" s="151" t="str">
        <f t="shared" si="159"/>
        <v>---</v>
      </c>
      <c r="U395" s="331" t="e">
        <f>VLOOKUP(TEXT(T395,"@"),'Mahlzeit-Übernachtung'!A$30:G$111,7,FALSE)</f>
        <v>#N/A</v>
      </c>
      <c r="V395" s="151" t="str">
        <f t="shared" si="156"/>
        <v/>
      </c>
      <c r="W395" s="220" t="str">
        <f>IFERROR(V395*Intern!H$2,"")</f>
        <v/>
      </c>
      <c r="X395" s="167"/>
      <c r="Y395" s="170"/>
      <c r="Z395" s="164"/>
      <c r="AA395" s="151" t="str">
        <f>IFERROR(VLOOKUP(X395,Mobilität!A:I,7,FALSE),"")</f>
        <v/>
      </c>
      <c r="AB395" s="151" t="str">
        <f t="shared" si="157"/>
        <v/>
      </c>
      <c r="AC395" s="220" t="str">
        <f>IFERROR(AB395*Intern!H$2,"")</f>
        <v/>
      </c>
      <c r="AD395" s="167"/>
      <c r="AE395" s="170"/>
      <c r="AF395" s="164"/>
      <c r="AG395" s="151" t="str">
        <f>IFERROR(VLOOKUP(AD395,Mobilität!A:I,7,FALSE),"")</f>
        <v/>
      </c>
      <c r="AH395" s="151" t="str">
        <f t="shared" si="140"/>
        <v/>
      </c>
      <c r="AI395" s="220" t="str">
        <f>IFERROR(AH395*Intern!H$2,"")</f>
        <v/>
      </c>
      <c r="AJ395" s="171"/>
      <c r="AK395" s="219">
        <f t="shared" si="141"/>
        <v>0</v>
      </c>
      <c r="AL395" s="206"/>
      <c r="AM395" s="151" t="str">
        <f>IFERROR(VLOOKUP(AJ395,Mobilität!A:I,7,FALSE),"")</f>
        <v/>
      </c>
      <c r="AN395" s="151" t="str">
        <f t="shared" si="142"/>
        <v/>
      </c>
      <c r="AO395" s="154" t="str">
        <f>IFERROR(AN395*Intern!H$2,"")</f>
        <v/>
      </c>
      <c r="AP395" s="171"/>
      <c r="AQ395" s="151">
        <f t="shared" si="143"/>
        <v>0</v>
      </c>
      <c r="AR395" s="209"/>
      <c r="AS395" s="151" t="str">
        <f>IFERROR(VLOOKUP(AP395,Mobilität!A:I,7,FALSE),"")</f>
        <v/>
      </c>
      <c r="AT395" s="151" t="str">
        <f t="shared" si="158"/>
        <v/>
      </c>
      <c r="AU395" s="154" t="str">
        <f>IFERROR(AT395*Intern!H$2,"")</f>
        <v/>
      </c>
      <c r="AV395" s="171"/>
      <c r="AW395" s="151">
        <f t="shared" si="144"/>
        <v>0</v>
      </c>
      <c r="AX395" s="206"/>
      <c r="AY395" s="151" t="str">
        <f>IFERROR(VLOOKUP(AV395,Mobilität!A:O,7,FALSE),"")</f>
        <v/>
      </c>
      <c r="AZ395" s="151" t="str">
        <f t="shared" si="145"/>
        <v/>
      </c>
      <c r="BA395" s="220" t="str">
        <f>IFERROR(AZ395*Intern!H$2,"")</f>
        <v/>
      </c>
      <c r="BB395" s="338"/>
      <c r="BC395" s="339"/>
      <c r="BD395" s="340"/>
      <c r="BE395" s="222">
        <f t="shared" si="146"/>
        <v>0</v>
      </c>
      <c r="BF395" s="223">
        <f>IFERROR(BE395*Intern!H$2,"")</f>
        <v>0</v>
      </c>
      <c r="BG395" s="210">
        <f t="shared" si="147"/>
        <v>0</v>
      </c>
      <c r="BH395" s="226">
        <f t="shared" si="148"/>
        <v>0</v>
      </c>
      <c r="BI395" s="363"/>
      <c r="BJ395" s="210" t="e">
        <f t="shared" si="149"/>
        <v>#DIV/0!</v>
      </c>
      <c r="BK395" s="227" t="e">
        <f t="shared" si="150"/>
        <v>#DIV/0!</v>
      </c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</row>
    <row r="396" spans="1:128" s="153" customFormat="1">
      <c r="A396" s="164"/>
      <c r="B396" s="165"/>
      <c r="C396" s="165"/>
      <c r="D396" s="149" t="str">
        <f t="shared" si="151"/>
        <v/>
      </c>
      <c r="E396" s="166"/>
      <c r="F396" s="167"/>
      <c r="G396" s="334" t="str">
        <f t="shared" si="152"/>
        <v/>
      </c>
      <c r="H396" s="150" t="str">
        <f>IFERROR(VLOOKUP(F396,'Mahlzeit-Übernachtung'!C:AA,5,FALSE),"")</f>
        <v/>
      </c>
      <c r="I396" s="150" t="str">
        <f t="shared" si="153"/>
        <v/>
      </c>
      <c r="J396" s="221" t="str">
        <f>IFERROR(I396*Intern!H$2,"")</f>
        <v/>
      </c>
      <c r="K396" s="167"/>
      <c r="L396" s="331" t="str">
        <f t="shared" si="154"/>
        <v/>
      </c>
      <c r="M396" s="150" t="str">
        <f>IFERROR(VLOOKUP(K396,'Mahlzeit-Übernachtung'!C:AA,5,FALSE),"")</f>
        <v/>
      </c>
      <c r="N396" s="151" t="str">
        <f t="shared" si="155"/>
        <v/>
      </c>
      <c r="O396" s="221" t="str">
        <f>IFERROR(N396*Intern!H$2,"")</f>
        <v/>
      </c>
      <c r="P396" s="168"/>
      <c r="Q396" s="169"/>
      <c r="R396" s="169"/>
      <c r="S396" s="169"/>
      <c r="T396" s="151" t="str">
        <f t="shared" si="159"/>
        <v>---</v>
      </c>
      <c r="U396" s="331" t="e">
        <f>VLOOKUP(TEXT(T396,"@"),'Mahlzeit-Übernachtung'!A$30:G$111,7,FALSE)</f>
        <v>#N/A</v>
      </c>
      <c r="V396" s="151" t="str">
        <f t="shared" si="156"/>
        <v/>
      </c>
      <c r="W396" s="220" t="str">
        <f>IFERROR(V396*Intern!H$2,"")</f>
        <v/>
      </c>
      <c r="X396" s="167"/>
      <c r="Y396" s="170"/>
      <c r="Z396" s="164"/>
      <c r="AA396" s="151" t="str">
        <f>IFERROR(VLOOKUP(X396,Mobilität!A:I,7,FALSE),"")</f>
        <v/>
      </c>
      <c r="AB396" s="151" t="str">
        <f t="shared" si="157"/>
        <v/>
      </c>
      <c r="AC396" s="220" t="str">
        <f>IFERROR(AB396*Intern!H$2,"")</f>
        <v/>
      </c>
      <c r="AD396" s="167"/>
      <c r="AE396" s="170"/>
      <c r="AF396" s="164"/>
      <c r="AG396" s="151" t="str">
        <f>IFERROR(VLOOKUP(AD396,Mobilität!A:I,7,FALSE),"")</f>
        <v/>
      </c>
      <c r="AH396" s="151" t="str">
        <f t="shared" si="140"/>
        <v/>
      </c>
      <c r="AI396" s="220" t="str">
        <f>IFERROR(AH396*Intern!H$2,"")</f>
        <v/>
      </c>
      <c r="AJ396" s="171"/>
      <c r="AK396" s="219">
        <f t="shared" si="141"/>
        <v>0</v>
      </c>
      <c r="AL396" s="206"/>
      <c r="AM396" s="151" t="str">
        <f>IFERROR(VLOOKUP(AJ396,Mobilität!A:I,7,FALSE),"")</f>
        <v/>
      </c>
      <c r="AN396" s="151" t="str">
        <f t="shared" si="142"/>
        <v/>
      </c>
      <c r="AO396" s="154" t="str">
        <f>IFERROR(AN396*Intern!H$2,"")</f>
        <v/>
      </c>
      <c r="AP396" s="171"/>
      <c r="AQ396" s="151">
        <f t="shared" si="143"/>
        <v>0</v>
      </c>
      <c r="AR396" s="209"/>
      <c r="AS396" s="151" t="str">
        <f>IFERROR(VLOOKUP(AP396,Mobilität!A:I,7,FALSE),"")</f>
        <v/>
      </c>
      <c r="AT396" s="151" t="str">
        <f t="shared" si="158"/>
        <v/>
      </c>
      <c r="AU396" s="154" t="str">
        <f>IFERROR(AT396*Intern!H$2,"")</f>
        <v/>
      </c>
      <c r="AV396" s="171"/>
      <c r="AW396" s="151">
        <f t="shared" si="144"/>
        <v>0</v>
      </c>
      <c r="AX396" s="206"/>
      <c r="AY396" s="151" t="str">
        <f>IFERROR(VLOOKUP(AV396,Mobilität!A:O,7,FALSE),"")</f>
        <v/>
      </c>
      <c r="AZ396" s="151" t="str">
        <f t="shared" si="145"/>
        <v/>
      </c>
      <c r="BA396" s="220" t="str">
        <f>IFERROR(AZ396*Intern!H$2,"")</f>
        <v/>
      </c>
      <c r="BB396" s="338"/>
      <c r="BC396" s="339"/>
      <c r="BD396" s="340"/>
      <c r="BE396" s="222">
        <f t="shared" si="146"/>
        <v>0</v>
      </c>
      <c r="BF396" s="223">
        <f>IFERROR(BE396*Intern!H$2,"")</f>
        <v>0</v>
      </c>
      <c r="BG396" s="210">
        <f t="shared" si="147"/>
        <v>0</v>
      </c>
      <c r="BH396" s="226">
        <f t="shared" si="148"/>
        <v>0</v>
      </c>
      <c r="BI396" s="363"/>
      <c r="BJ396" s="210" t="e">
        <f t="shared" si="149"/>
        <v>#DIV/0!</v>
      </c>
      <c r="BK396" s="227" t="e">
        <f t="shared" si="150"/>
        <v>#DIV/0!</v>
      </c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</row>
    <row r="397" spans="1:128" s="153" customFormat="1">
      <c r="A397" s="164"/>
      <c r="B397" s="165"/>
      <c r="C397" s="165"/>
      <c r="D397" s="149" t="str">
        <f t="shared" si="151"/>
        <v/>
      </c>
      <c r="E397" s="166"/>
      <c r="F397" s="167"/>
      <c r="G397" s="334" t="str">
        <f t="shared" si="152"/>
        <v/>
      </c>
      <c r="H397" s="150" t="str">
        <f>IFERROR(VLOOKUP(F397,'Mahlzeit-Übernachtung'!C:AA,5,FALSE),"")</f>
        <v/>
      </c>
      <c r="I397" s="150" t="str">
        <f t="shared" si="153"/>
        <v/>
      </c>
      <c r="J397" s="221" t="str">
        <f>IFERROR(I397*Intern!H$2,"")</f>
        <v/>
      </c>
      <c r="K397" s="167"/>
      <c r="L397" s="331" t="str">
        <f t="shared" si="154"/>
        <v/>
      </c>
      <c r="M397" s="150" t="str">
        <f>IFERROR(VLOOKUP(K397,'Mahlzeit-Übernachtung'!C:AA,5,FALSE),"")</f>
        <v/>
      </c>
      <c r="N397" s="151" t="str">
        <f t="shared" si="155"/>
        <v/>
      </c>
      <c r="O397" s="221" t="str">
        <f>IFERROR(N397*Intern!H$2,"")</f>
        <v/>
      </c>
      <c r="P397" s="168"/>
      <c r="Q397" s="169"/>
      <c r="R397" s="169"/>
      <c r="S397" s="169"/>
      <c r="T397" s="151" t="str">
        <f t="shared" si="159"/>
        <v>---</v>
      </c>
      <c r="U397" s="331" t="e">
        <f>VLOOKUP(TEXT(T397,"@"),'Mahlzeit-Übernachtung'!A$30:G$111,7,FALSE)</f>
        <v>#N/A</v>
      </c>
      <c r="V397" s="151" t="str">
        <f t="shared" si="156"/>
        <v/>
      </c>
      <c r="W397" s="220" t="str">
        <f>IFERROR(V397*Intern!H$2,"")</f>
        <v/>
      </c>
      <c r="X397" s="167"/>
      <c r="Y397" s="170"/>
      <c r="Z397" s="164"/>
      <c r="AA397" s="151" t="str">
        <f>IFERROR(VLOOKUP(X397,Mobilität!A:I,7,FALSE),"")</f>
        <v/>
      </c>
      <c r="AB397" s="151" t="str">
        <f t="shared" si="157"/>
        <v/>
      </c>
      <c r="AC397" s="220" t="str">
        <f>IFERROR(AB397*Intern!H$2,"")</f>
        <v/>
      </c>
      <c r="AD397" s="167"/>
      <c r="AE397" s="170"/>
      <c r="AF397" s="164"/>
      <c r="AG397" s="151" t="str">
        <f>IFERROR(VLOOKUP(AD397,Mobilität!A:I,7,FALSE),"")</f>
        <v/>
      </c>
      <c r="AH397" s="151" t="str">
        <f t="shared" si="140"/>
        <v/>
      </c>
      <c r="AI397" s="220" t="str">
        <f>IFERROR(AH397*Intern!H$2,"")</f>
        <v/>
      </c>
      <c r="AJ397" s="171"/>
      <c r="AK397" s="219">
        <f t="shared" si="141"/>
        <v>0</v>
      </c>
      <c r="AL397" s="206"/>
      <c r="AM397" s="151" t="str">
        <f>IFERROR(VLOOKUP(AJ397,Mobilität!A:I,7,FALSE),"")</f>
        <v/>
      </c>
      <c r="AN397" s="151" t="str">
        <f t="shared" si="142"/>
        <v/>
      </c>
      <c r="AO397" s="154" t="str">
        <f>IFERROR(AN397*Intern!H$2,"")</f>
        <v/>
      </c>
      <c r="AP397" s="171"/>
      <c r="AQ397" s="151">
        <f t="shared" si="143"/>
        <v>0</v>
      </c>
      <c r="AR397" s="209"/>
      <c r="AS397" s="151" t="str">
        <f>IFERROR(VLOOKUP(AP397,Mobilität!A:I,7,FALSE),"")</f>
        <v/>
      </c>
      <c r="AT397" s="151" t="str">
        <f t="shared" si="158"/>
        <v/>
      </c>
      <c r="AU397" s="154" t="str">
        <f>IFERROR(AT397*Intern!H$2,"")</f>
        <v/>
      </c>
      <c r="AV397" s="171"/>
      <c r="AW397" s="151">
        <f t="shared" si="144"/>
        <v>0</v>
      </c>
      <c r="AX397" s="206"/>
      <c r="AY397" s="151" t="str">
        <f>IFERROR(VLOOKUP(AV397,Mobilität!A:O,7,FALSE),"")</f>
        <v/>
      </c>
      <c r="AZ397" s="151" t="str">
        <f t="shared" si="145"/>
        <v/>
      </c>
      <c r="BA397" s="220" t="str">
        <f>IFERROR(AZ397*Intern!H$2,"")</f>
        <v/>
      </c>
      <c r="BB397" s="338"/>
      <c r="BC397" s="339"/>
      <c r="BD397" s="340"/>
      <c r="BE397" s="222">
        <f t="shared" si="146"/>
        <v>0</v>
      </c>
      <c r="BF397" s="223">
        <f>IFERROR(BE397*Intern!H$2,"")</f>
        <v>0</v>
      </c>
      <c r="BG397" s="210">
        <f t="shared" si="147"/>
        <v>0</v>
      </c>
      <c r="BH397" s="226">
        <f t="shared" si="148"/>
        <v>0</v>
      </c>
      <c r="BI397" s="363"/>
      <c r="BJ397" s="210" t="e">
        <f t="shared" si="149"/>
        <v>#DIV/0!</v>
      </c>
      <c r="BK397" s="227" t="e">
        <f t="shared" si="150"/>
        <v>#DIV/0!</v>
      </c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</row>
    <row r="398" spans="1:128" s="153" customFormat="1">
      <c r="A398" s="164"/>
      <c r="B398" s="165"/>
      <c r="C398" s="165"/>
      <c r="D398" s="149" t="str">
        <f t="shared" si="151"/>
        <v/>
      </c>
      <c r="E398" s="166"/>
      <c r="F398" s="167"/>
      <c r="G398" s="334" t="str">
        <f t="shared" si="152"/>
        <v/>
      </c>
      <c r="H398" s="150" t="str">
        <f>IFERROR(VLOOKUP(F398,'Mahlzeit-Übernachtung'!C:AA,5,FALSE),"")</f>
        <v/>
      </c>
      <c r="I398" s="150" t="str">
        <f t="shared" si="153"/>
        <v/>
      </c>
      <c r="J398" s="221" t="str">
        <f>IFERROR(I398*Intern!H$2,"")</f>
        <v/>
      </c>
      <c r="K398" s="167"/>
      <c r="L398" s="331" t="str">
        <f t="shared" si="154"/>
        <v/>
      </c>
      <c r="M398" s="150" t="str">
        <f>IFERROR(VLOOKUP(K398,'Mahlzeit-Übernachtung'!C:AA,5,FALSE),"")</f>
        <v/>
      </c>
      <c r="N398" s="151" t="str">
        <f t="shared" si="155"/>
        <v/>
      </c>
      <c r="O398" s="221" t="str">
        <f>IFERROR(N398*Intern!H$2,"")</f>
        <v/>
      </c>
      <c r="P398" s="168"/>
      <c r="Q398" s="169"/>
      <c r="R398" s="169"/>
      <c r="S398" s="169"/>
      <c r="T398" s="151" t="str">
        <f t="shared" si="159"/>
        <v>---</v>
      </c>
      <c r="U398" s="331" t="e">
        <f>VLOOKUP(TEXT(T398,"@"),'Mahlzeit-Übernachtung'!A$30:G$111,7,FALSE)</f>
        <v>#N/A</v>
      </c>
      <c r="V398" s="151" t="str">
        <f t="shared" si="156"/>
        <v/>
      </c>
      <c r="W398" s="220" t="str">
        <f>IFERROR(V398*Intern!H$2,"")</f>
        <v/>
      </c>
      <c r="X398" s="167"/>
      <c r="Y398" s="170"/>
      <c r="Z398" s="164"/>
      <c r="AA398" s="151" t="str">
        <f>IFERROR(VLOOKUP(X398,Mobilität!A:I,7,FALSE),"")</f>
        <v/>
      </c>
      <c r="AB398" s="151" t="str">
        <f t="shared" si="157"/>
        <v/>
      </c>
      <c r="AC398" s="220" t="str">
        <f>IFERROR(AB398*Intern!H$2,"")</f>
        <v/>
      </c>
      <c r="AD398" s="167"/>
      <c r="AE398" s="170"/>
      <c r="AF398" s="164"/>
      <c r="AG398" s="151" t="str">
        <f>IFERROR(VLOOKUP(AD398,Mobilität!A:I,7,FALSE),"")</f>
        <v/>
      </c>
      <c r="AH398" s="151" t="str">
        <f t="shared" si="140"/>
        <v/>
      </c>
      <c r="AI398" s="220" t="str">
        <f>IFERROR(AH398*Intern!H$2,"")</f>
        <v/>
      </c>
      <c r="AJ398" s="171"/>
      <c r="AK398" s="219">
        <f t="shared" si="141"/>
        <v>0</v>
      </c>
      <c r="AL398" s="206"/>
      <c r="AM398" s="151" t="str">
        <f>IFERROR(VLOOKUP(AJ398,Mobilität!A:I,7,FALSE),"")</f>
        <v/>
      </c>
      <c r="AN398" s="151" t="str">
        <f t="shared" si="142"/>
        <v/>
      </c>
      <c r="AO398" s="154" t="str">
        <f>IFERROR(AN398*Intern!H$2,"")</f>
        <v/>
      </c>
      <c r="AP398" s="171"/>
      <c r="AQ398" s="151">
        <f t="shared" si="143"/>
        <v>0</v>
      </c>
      <c r="AR398" s="209"/>
      <c r="AS398" s="151" t="str">
        <f>IFERROR(VLOOKUP(AP398,Mobilität!A:I,7,FALSE),"")</f>
        <v/>
      </c>
      <c r="AT398" s="151" t="str">
        <f t="shared" si="158"/>
        <v/>
      </c>
      <c r="AU398" s="154" t="str">
        <f>IFERROR(AT398*Intern!H$2,"")</f>
        <v/>
      </c>
      <c r="AV398" s="171"/>
      <c r="AW398" s="151">
        <f t="shared" si="144"/>
        <v>0</v>
      </c>
      <c r="AX398" s="206"/>
      <c r="AY398" s="151" t="str">
        <f>IFERROR(VLOOKUP(AV398,Mobilität!A:O,7,FALSE),"")</f>
        <v/>
      </c>
      <c r="AZ398" s="151" t="str">
        <f t="shared" si="145"/>
        <v/>
      </c>
      <c r="BA398" s="220" t="str">
        <f>IFERROR(AZ398*Intern!H$2,"")</f>
        <v/>
      </c>
      <c r="BB398" s="338"/>
      <c r="BC398" s="339"/>
      <c r="BD398" s="340"/>
      <c r="BE398" s="222">
        <f t="shared" si="146"/>
        <v>0</v>
      </c>
      <c r="BF398" s="223">
        <f>IFERROR(BE398*Intern!H$2,"")</f>
        <v>0</v>
      </c>
      <c r="BG398" s="210">
        <f t="shared" si="147"/>
        <v>0</v>
      </c>
      <c r="BH398" s="226">
        <f t="shared" si="148"/>
        <v>0</v>
      </c>
      <c r="BI398" s="363"/>
      <c r="BJ398" s="210" t="e">
        <f t="shared" si="149"/>
        <v>#DIV/0!</v>
      </c>
      <c r="BK398" s="227" t="e">
        <f t="shared" si="150"/>
        <v>#DIV/0!</v>
      </c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</row>
    <row r="399" spans="1:128" s="153" customFormat="1">
      <c r="A399" s="164"/>
      <c r="B399" s="165"/>
      <c r="C399" s="165"/>
      <c r="D399" s="149" t="str">
        <f t="shared" si="151"/>
        <v/>
      </c>
      <c r="E399" s="166"/>
      <c r="F399" s="167"/>
      <c r="G399" s="334" t="str">
        <f t="shared" si="152"/>
        <v/>
      </c>
      <c r="H399" s="150" t="str">
        <f>IFERROR(VLOOKUP(F399,'Mahlzeit-Übernachtung'!C:AA,5,FALSE),"")</f>
        <v/>
      </c>
      <c r="I399" s="150" t="str">
        <f t="shared" si="153"/>
        <v/>
      </c>
      <c r="J399" s="221" t="str">
        <f>IFERROR(I399*Intern!H$2,"")</f>
        <v/>
      </c>
      <c r="K399" s="167"/>
      <c r="L399" s="331" t="str">
        <f t="shared" si="154"/>
        <v/>
      </c>
      <c r="M399" s="150" t="str">
        <f>IFERROR(VLOOKUP(K399,'Mahlzeit-Übernachtung'!C:AA,5,FALSE),"")</f>
        <v/>
      </c>
      <c r="N399" s="151" t="str">
        <f t="shared" si="155"/>
        <v/>
      </c>
      <c r="O399" s="221" t="str">
        <f>IFERROR(N399*Intern!H$2,"")</f>
        <v/>
      </c>
      <c r="P399" s="168"/>
      <c r="Q399" s="169"/>
      <c r="R399" s="169"/>
      <c r="S399" s="169"/>
      <c r="T399" s="151" t="str">
        <f t="shared" si="159"/>
        <v>---</v>
      </c>
      <c r="U399" s="331" t="e">
        <f>VLOOKUP(TEXT(T399,"@"),'Mahlzeit-Übernachtung'!A$30:G$111,7,FALSE)</f>
        <v>#N/A</v>
      </c>
      <c r="V399" s="151" t="str">
        <f t="shared" si="156"/>
        <v/>
      </c>
      <c r="W399" s="220" t="str">
        <f>IFERROR(V399*Intern!H$2,"")</f>
        <v/>
      </c>
      <c r="X399" s="167"/>
      <c r="Y399" s="170"/>
      <c r="Z399" s="164"/>
      <c r="AA399" s="151" t="str">
        <f>IFERROR(VLOOKUP(X399,Mobilität!A:I,7,FALSE),"")</f>
        <v/>
      </c>
      <c r="AB399" s="151" t="str">
        <f t="shared" si="157"/>
        <v/>
      </c>
      <c r="AC399" s="220" t="str">
        <f>IFERROR(AB399*Intern!H$2,"")</f>
        <v/>
      </c>
      <c r="AD399" s="167"/>
      <c r="AE399" s="170"/>
      <c r="AF399" s="164"/>
      <c r="AG399" s="151" t="str">
        <f>IFERROR(VLOOKUP(AD399,Mobilität!A:I,7,FALSE),"")</f>
        <v/>
      </c>
      <c r="AH399" s="151" t="str">
        <f t="shared" si="140"/>
        <v/>
      </c>
      <c r="AI399" s="220" t="str">
        <f>IFERROR(AH399*Intern!H$2,"")</f>
        <v/>
      </c>
      <c r="AJ399" s="171"/>
      <c r="AK399" s="219">
        <f t="shared" si="141"/>
        <v>0</v>
      </c>
      <c r="AL399" s="206"/>
      <c r="AM399" s="151" t="str">
        <f>IFERROR(VLOOKUP(AJ399,Mobilität!A:I,7,FALSE),"")</f>
        <v/>
      </c>
      <c r="AN399" s="151" t="str">
        <f t="shared" si="142"/>
        <v/>
      </c>
      <c r="AO399" s="154" t="str">
        <f>IFERROR(AN399*Intern!H$2,"")</f>
        <v/>
      </c>
      <c r="AP399" s="171"/>
      <c r="AQ399" s="151">
        <f t="shared" si="143"/>
        <v>0</v>
      </c>
      <c r="AR399" s="209"/>
      <c r="AS399" s="151" t="str">
        <f>IFERROR(VLOOKUP(AP399,Mobilität!A:I,7,FALSE),"")</f>
        <v/>
      </c>
      <c r="AT399" s="151" t="str">
        <f t="shared" si="158"/>
        <v/>
      </c>
      <c r="AU399" s="154" t="str">
        <f>IFERROR(AT399*Intern!H$2,"")</f>
        <v/>
      </c>
      <c r="AV399" s="171"/>
      <c r="AW399" s="151">
        <f t="shared" si="144"/>
        <v>0</v>
      </c>
      <c r="AX399" s="206"/>
      <c r="AY399" s="151" t="str">
        <f>IFERROR(VLOOKUP(AV399,Mobilität!A:O,7,FALSE),"")</f>
        <v/>
      </c>
      <c r="AZ399" s="151" t="str">
        <f t="shared" si="145"/>
        <v/>
      </c>
      <c r="BA399" s="220" t="str">
        <f>IFERROR(AZ399*Intern!H$2,"")</f>
        <v/>
      </c>
      <c r="BB399" s="338"/>
      <c r="BC399" s="339"/>
      <c r="BD399" s="340"/>
      <c r="BE399" s="222">
        <f t="shared" si="146"/>
        <v>0</v>
      </c>
      <c r="BF399" s="223">
        <f>IFERROR(BE399*Intern!H$2,"")</f>
        <v>0</v>
      </c>
      <c r="BG399" s="210">
        <f t="shared" si="147"/>
        <v>0</v>
      </c>
      <c r="BH399" s="226">
        <f t="shared" si="148"/>
        <v>0</v>
      </c>
      <c r="BI399" s="363"/>
      <c r="BJ399" s="210" t="e">
        <f t="shared" si="149"/>
        <v>#DIV/0!</v>
      </c>
      <c r="BK399" s="227" t="e">
        <f t="shared" si="150"/>
        <v>#DIV/0!</v>
      </c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</row>
    <row r="400" spans="1:128" s="153" customFormat="1">
      <c r="A400" s="164"/>
      <c r="B400" s="165"/>
      <c r="C400" s="165"/>
      <c r="D400" s="149" t="str">
        <f t="shared" si="151"/>
        <v/>
      </c>
      <c r="E400" s="166"/>
      <c r="F400" s="167"/>
      <c r="G400" s="334" t="str">
        <f t="shared" si="152"/>
        <v/>
      </c>
      <c r="H400" s="150" t="str">
        <f>IFERROR(VLOOKUP(F400,'Mahlzeit-Übernachtung'!C:AA,5,FALSE),"")</f>
        <v/>
      </c>
      <c r="I400" s="150" t="str">
        <f t="shared" si="153"/>
        <v/>
      </c>
      <c r="J400" s="221" t="str">
        <f>IFERROR(I400*Intern!H$2,"")</f>
        <v/>
      </c>
      <c r="K400" s="167"/>
      <c r="L400" s="331" t="str">
        <f t="shared" si="154"/>
        <v/>
      </c>
      <c r="M400" s="150" t="str">
        <f>IFERROR(VLOOKUP(K400,'Mahlzeit-Übernachtung'!C:AA,5,FALSE),"")</f>
        <v/>
      </c>
      <c r="N400" s="151" t="str">
        <f t="shared" si="155"/>
        <v/>
      </c>
      <c r="O400" s="221" t="str">
        <f>IFERROR(N400*Intern!H$2,"")</f>
        <v/>
      </c>
      <c r="P400" s="168"/>
      <c r="Q400" s="169"/>
      <c r="R400" s="169"/>
      <c r="S400" s="169"/>
      <c r="T400" s="151" t="str">
        <f t="shared" si="159"/>
        <v>---</v>
      </c>
      <c r="U400" s="331" t="e">
        <f>VLOOKUP(TEXT(T400,"@"),'Mahlzeit-Übernachtung'!A$30:G$111,7,FALSE)</f>
        <v>#N/A</v>
      </c>
      <c r="V400" s="151" t="str">
        <f t="shared" si="156"/>
        <v/>
      </c>
      <c r="W400" s="220" t="str">
        <f>IFERROR(V400*Intern!H$2,"")</f>
        <v/>
      </c>
      <c r="X400" s="167"/>
      <c r="Y400" s="170"/>
      <c r="Z400" s="164"/>
      <c r="AA400" s="151" t="str">
        <f>IFERROR(VLOOKUP(X400,Mobilität!A:I,7,FALSE),"")</f>
        <v/>
      </c>
      <c r="AB400" s="151" t="str">
        <f t="shared" si="157"/>
        <v/>
      </c>
      <c r="AC400" s="220" t="str">
        <f>IFERROR(AB400*Intern!H$2,"")</f>
        <v/>
      </c>
      <c r="AD400" s="167"/>
      <c r="AE400" s="170"/>
      <c r="AF400" s="164"/>
      <c r="AG400" s="151" t="str">
        <f>IFERROR(VLOOKUP(AD400,Mobilität!A:I,7,FALSE),"")</f>
        <v/>
      </c>
      <c r="AH400" s="151" t="str">
        <f t="shared" si="140"/>
        <v/>
      </c>
      <c r="AI400" s="220" t="str">
        <f>IFERROR(AH400*Intern!H$2,"")</f>
        <v/>
      </c>
      <c r="AJ400" s="171"/>
      <c r="AK400" s="219">
        <f t="shared" si="141"/>
        <v>0</v>
      </c>
      <c r="AL400" s="206"/>
      <c r="AM400" s="151" t="str">
        <f>IFERROR(VLOOKUP(AJ400,Mobilität!A:I,7,FALSE),"")</f>
        <v/>
      </c>
      <c r="AN400" s="151" t="str">
        <f t="shared" si="142"/>
        <v/>
      </c>
      <c r="AO400" s="154" t="str">
        <f>IFERROR(AN400*Intern!H$2,"")</f>
        <v/>
      </c>
      <c r="AP400" s="171"/>
      <c r="AQ400" s="151">
        <f t="shared" si="143"/>
        <v>0</v>
      </c>
      <c r="AR400" s="209"/>
      <c r="AS400" s="151" t="str">
        <f>IFERROR(VLOOKUP(AP400,Mobilität!A:I,7,FALSE),"")</f>
        <v/>
      </c>
      <c r="AT400" s="151" t="str">
        <f t="shared" si="158"/>
        <v/>
      </c>
      <c r="AU400" s="154" t="str">
        <f>IFERROR(AT400*Intern!H$2,"")</f>
        <v/>
      </c>
      <c r="AV400" s="171"/>
      <c r="AW400" s="151">
        <f t="shared" si="144"/>
        <v>0</v>
      </c>
      <c r="AX400" s="206"/>
      <c r="AY400" s="151" t="str">
        <f>IFERROR(VLOOKUP(AV400,Mobilität!A:O,7,FALSE),"")</f>
        <v/>
      </c>
      <c r="AZ400" s="151" t="str">
        <f t="shared" si="145"/>
        <v/>
      </c>
      <c r="BA400" s="220" t="str">
        <f>IFERROR(AZ400*Intern!H$2,"")</f>
        <v/>
      </c>
      <c r="BB400" s="338"/>
      <c r="BC400" s="339"/>
      <c r="BD400" s="340"/>
      <c r="BE400" s="222">
        <f t="shared" si="146"/>
        <v>0</v>
      </c>
      <c r="BF400" s="223">
        <f>IFERROR(BE400*Intern!H$2,"")</f>
        <v>0</v>
      </c>
      <c r="BG400" s="210">
        <f t="shared" si="147"/>
        <v>0</v>
      </c>
      <c r="BH400" s="226">
        <f t="shared" si="148"/>
        <v>0</v>
      </c>
      <c r="BI400" s="363"/>
      <c r="BJ400" s="210" t="e">
        <f t="shared" si="149"/>
        <v>#DIV/0!</v>
      </c>
      <c r="BK400" s="227" t="e">
        <f t="shared" si="150"/>
        <v>#DIV/0!</v>
      </c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</row>
    <row r="401" spans="1:128" s="153" customFormat="1">
      <c r="A401" s="164"/>
      <c r="B401" s="165"/>
      <c r="C401" s="165"/>
      <c r="D401" s="149" t="str">
        <f t="shared" si="151"/>
        <v/>
      </c>
      <c r="E401" s="166"/>
      <c r="F401" s="167"/>
      <c r="G401" s="334" t="str">
        <f t="shared" si="152"/>
        <v/>
      </c>
      <c r="H401" s="150" t="str">
        <f>IFERROR(VLOOKUP(F401,'Mahlzeit-Übernachtung'!C:AA,5,FALSE),"")</f>
        <v/>
      </c>
      <c r="I401" s="150" t="str">
        <f t="shared" si="153"/>
        <v/>
      </c>
      <c r="J401" s="221" t="str">
        <f>IFERROR(I401*Intern!H$2,"")</f>
        <v/>
      </c>
      <c r="K401" s="167"/>
      <c r="L401" s="331" t="str">
        <f t="shared" si="154"/>
        <v/>
      </c>
      <c r="M401" s="150" t="str">
        <f>IFERROR(VLOOKUP(K401,'Mahlzeit-Übernachtung'!C:AA,5,FALSE),"")</f>
        <v/>
      </c>
      <c r="N401" s="151" t="str">
        <f t="shared" si="155"/>
        <v/>
      </c>
      <c r="O401" s="221" t="str">
        <f>IFERROR(N401*Intern!H$2,"")</f>
        <v/>
      </c>
      <c r="P401" s="168"/>
      <c r="Q401" s="169"/>
      <c r="R401" s="169"/>
      <c r="S401" s="169"/>
      <c r="T401" s="151" t="str">
        <f t="shared" si="159"/>
        <v>---</v>
      </c>
      <c r="U401" s="331" t="e">
        <f>VLOOKUP(TEXT(T401,"@"),'Mahlzeit-Übernachtung'!A$30:G$111,7,FALSE)</f>
        <v>#N/A</v>
      </c>
      <c r="V401" s="151" t="str">
        <f t="shared" si="156"/>
        <v/>
      </c>
      <c r="W401" s="220" t="str">
        <f>IFERROR(V401*Intern!H$2,"")</f>
        <v/>
      </c>
      <c r="X401" s="167"/>
      <c r="Y401" s="170"/>
      <c r="Z401" s="164"/>
      <c r="AA401" s="151" t="str">
        <f>IFERROR(VLOOKUP(X401,Mobilität!A:I,7,FALSE),"")</f>
        <v/>
      </c>
      <c r="AB401" s="151" t="str">
        <f t="shared" si="157"/>
        <v/>
      </c>
      <c r="AC401" s="220" t="str">
        <f>IFERROR(AB401*Intern!H$2,"")</f>
        <v/>
      </c>
      <c r="AD401" s="167"/>
      <c r="AE401" s="170"/>
      <c r="AF401" s="164"/>
      <c r="AG401" s="151" t="str">
        <f>IFERROR(VLOOKUP(AD401,Mobilität!A:I,7,FALSE),"")</f>
        <v/>
      </c>
      <c r="AH401" s="151" t="str">
        <f t="shared" si="140"/>
        <v/>
      </c>
      <c r="AI401" s="220" t="str">
        <f>IFERROR(AH401*Intern!H$2,"")</f>
        <v/>
      </c>
      <c r="AJ401" s="171"/>
      <c r="AK401" s="219">
        <f t="shared" si="141"/>
        <v>0</v>
      </c>
      <c r="AL401" s="206"/>
      <c r="AM401" s="151" t="str">
        <f>IFERROR(VLOOKUP(AJ401,Mobilität!A:I,7,FALSE),"")</f>
        <v/>
      </c>
      <c r="AN401" s="151" t="str">
        <f t="shared" si="142"/>
        <v/>
      </c>
      <c r="AO401" s="154" t="str">
        <f>IFERROR(AN401*Intern!H$2,"")</f>
        <v/>
      </c>
      <c r="AP401" s="171"/>
      <c r="AQ401" s="151">
        <f t="shared" si="143"/>
        <v>0</v>
      </c>
      <c r="AR401" s="209"/>
      <c r="AS401" s="151" t="str">
        <f>IFERROR(VLOOKUP(AP401,Mobilität!A:I,7,FALSE),"")</f>
        <v/>
      </c>
      <c r="AT401" s="151" t="str">
        <f t="shared" si="158"/>
        <v/>
      </c>
      <c r="AU401" s="154" t="str">
        <f>IFERROR(AT401*Intern!H$2,"")</f>
        <v/>
      </c>
      <c r="AV401" s="171"/>
      <c r="AW401" s="151">
        <f t="shared" si="144"/>
        <v>0</v>
      </c>
      <c r="AX401" s="206"/>
      <c r="AY401" s="151" t="str">
        <f>IFERROR(VLOOKUP(AV401,Mobilität!A:O,7,FALSE),"")</f>
        <v/>
      </c>
      <c r="AZ401" s="151" t="str">
        <f t="shared" si="145"/>
        <v/>
      </c>
      <c r="BA401" s="220" t="str">
        <f>IFERROR(AZ401*Intern!H$2,"")</f>
        <v/>
      </c>
      <c r="BB401" s="338"/>
      <c r="BC401" s="339"/>
      <c r="BD401" s="340"/>
      <c r="BE401" s="222">
        <f t="shared" si="146"/>
        <v>0</v>
      </c>
      <c r="BF401" s="223">
        <f>IFERROR(BE401*Intern!H$2,"")</f>
        <v>0</v>
      </c>
      <c r="BG401" s="210">
        <f t="shared" si="147"/>
        <v>0</v>
      </c>
      <c r="BH401" s="226">
        <f t="shared" si="148"/>
        <v>0</v>
      </c>
      <c r="BI401" s="363"/>
      <c r="BJ401" s="210" t="e">
        <f t="shared" si="149"/>
        <v>#DIV/0!</v>
      </c>
      <c r="BK401" s="227" t="e">
        <f t="shared" si="150"/>
        <v>#DIV/0!</v>
      </c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</row>
    <row r="402" spans="1:128" s="153" customFormat="1">
      <c r="A402" s="164"/>
      <c r="B402" s="165"/>
      <c r="C402" s="165"/>
      <c r="D402" s="149" t="str">
        <f t="shared" si="151"/>
        <v/>
      </c>
      <c r="E402" s="166"/>
      <c r="F402" s="167"/>
      <c r="G402" s="334" t="str">
        <f t="shared" si="152"/>
        <v/>
      </c>
      <c r="H402" s="150" t="str">
        <f>IFERROR(VLOOKUP(F402,'Mahlzeit-Übernachtung'!C:AA,5,FALSE),"")</f>
        <v/>
      </c>
      <c r="I402" s="150" t="str">
        <f t="shared" si="153"/>
        <v/>
      </c>
      <c r="J402" s="221" t="str">
        <f>IFERROR(I402*Intern!H$2,"")</f>
        <v/>
      </c>
      <c r="K402" s="167"/>
      <c r="L402" s="331" t="str">
        <f t="shared" si="154"/>
        <v/>
      </c>
      <c r="M402" s="150" t="str">
        <f>IFERROR(VLOOKUP(K402,'Mahlzeit-Übernachtung'!C:AA,5,FALSE),"")</f>
        <v/>
      </c>
      <c r="N402" s="151" t="str">
        <f t="shared" si="155"/>
        <v/>
      </c>
      <c r="O402" s="221" t="str">
        <f>IFERROR(N402*Intern!H$2,"")</f>
        <v/>
      </c>
      <c r="P402" s="168"/>
      <c r="Q402" s="169"/>
      <c r="R402" s="169"/>
      <c r="S402" s="169"/>
      <c r="T402" s="151" t="str">
        <f t="shared" si="159"/>
        <v>---</v>
      </c>
      <c r="U402" s="331" t="e">
        <f>VLOOKUP(TEXT(T402,"@"),'Mahlzeit-Übernachtung'!A$30:G$111,7,FALSE)</f>
        <v>#N/A</v>
      </c>
      <c r="V402" s="151" t="str">
        <f t="shared" si="156"/>
        <v/>
      </c>
      <c r="W402" s="220" t="str">
        <f>IFERROR(V402*Intern!H$2,"")</f>
        <v/>
      </c>
      <c r="X402" s="167"/>
      <c r="Y402" s="170"/>
      <c r="Z402" s="164"/>
      <c r="AA402" s="151" t="str">
        <f>IFERROR(VLOOKUP(X402,Mobilität!A:I,7,FALSE),"")</f>
        <v/>
      </c>
      <c r="AB402" s="151" t="str">
        <f t="shared" si="157"/>
        <v/>
      </c>
      <c r="AC402" s="220" t="str">
        <f>IFERROR(AB402*Intern!H$2,"")</f>
        <v/>
      </c>
      <c r="AD402" s="167"/>
      <c r="AE402" s="170"/>
      <c r="AF402" s="164"/>
      <c r="AG402" s="151" t="str">
        <f>IFERROR(VLOOKUP(AD402,Mobilität!A:I,7,FALSE),"")</f>
        <v/>
      </c>
      <c r="AH402" s="151" t="str">
        <f t="shared" si="140"/>
        <v/>
      </c>
      <c r="AI402" s="220" t="str">
        <f>IFERROR(AH402*Intern!H$2,"")</f>
        <v/>
      </c>
      <c r="AJ402" s="171"/>
      <c r="AK402" s="219">
        <f t="shared" si="141"/>
        <v>0</v>
      </c>
      <c r="AL402" s="206"/>
      <c r="AM402" s="151" t="str">
        <f>IFERROR(VLOOKUP(AJ402,Mobilität!A:I,7,FALSE),"")</f>
        <v/>
      </c>
      <c r="AN402" s="151" t="str">
        <f t="shared" si="142"/>
        <v/>
      </c>
      <c r="AO402" s="154" t="str">
        <f>IFERROR(AN402*Intern!H$2,"")</f>
        <v/>
      </c>
      <c r="AP402" s="171"/>
      <c r="AQ402" s="151">
        <f t="shared" si="143"/>
        <v>0</v>
      </c>
      <c r="AR402" s="209"/>
      <c r="AS402" s="151" t="str">
        <f>IFERROR(VLOOKUP(AP402,Mobilität!A:I,7,FALSE),"")</f>
        <v/>
      </c>
      <c r="AT402" s="151" t="str">
        <f t="shared" si="158"/>
        <v/>
      </c>
      <c r="AU402" s="154" t="str">
        <f>IFERROR(AT402*Intern!H$2,"")</f>
        <v/>
      </c>
      <c r="AV402" s="171"/>
      <c r="AW402" s="151">
        <f t="shared" si="144"/>
        <v>0</v>
      </c>
      <c r="AX402" s="206"/>
      <c r="AY402" s="151" t="str">
        <f>IFERROR(VLOOKUP(AV402,Mobilität!A:O,7,FALSE),"")</f>
        <v/>
      </c>
      <c r="AZ402" s="151" t="str">
        <f t="shared" si="145"/>
        <v/>
      </c>
      <c r="BA402" s="220" t="str">
        <f>IFERROR(AZ402*Intern!H$2,"")</f>
        <v/>
      </c>
      <c r="BB402" s="338"/>
      <c r="BC402" s="339"/>
      <c r="BD402" s="340"/>
      <c r="BE402" s="222">
        <f t="shared" si="146"/>
        <v>0</v>
      </c>
      <c r="BF402" s="223">
        <f>IFERROR(BE402*Intern!H$2,"")</f>
        <v>0</v>
      </c>
      <c r="BG402" s="210">
        <f t="shared" si="147"/>
        <v>0</v>
      </c>
      <c r="BH402" s="226">
        <f t="shared" si="148"/>
        <v>0</v>
      </c>
      <c r="BI402" s="363"/>
      <c r="BJ402" s="210" t="e">
        <f t="shared" si="149"/>
        <v>#DIV/0!</v>
      </c>
      <c r="BK402" s="227" t="e">
        <f t="shared" si="150"/>
        <v>#DIV/0!</v>
      </c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</row>
    <row r="403" spans="1:128" s="153" customFormat="1">
      <c r="A403" s="164"/>
      <c r="B403" s="165"/>
      <c r="C403" s="165"/>
      <c r="D403" s="149" t="str">
        <f t="shared" si="151"/>
        <v/>
      </c>
      <c r="E403" s="166"/>
      <c r="F403" s="167"/>
      <c r="G403" s="334" t="str">
        <f t="shared" si="152"/>
        <v/>
      </c>
      <c r="H403" s="150" t="str">
        <f>IFERROR(VLOOKUP(F403,'Mahlzeit-Übernachtung'!C:AA,5,FALSE),"")</f>
        <v/>
      </c>
      <c r="I403" s="150" t="str">
        <f t="shared" si="153"/>
        <v/>
      </c>
      <c r="J403" s="221" t="str">
        <f>IFERROR(I403*Intern!H$2,"")</f>
        <v/>
      </c>
      <c r="K403" s="167"/>
      <c r="L403" s="331" t="str">
        <f t="shared" si="154"/>
        <v/>
      </c>
      <c r="M403" s="150" t="str">
        <f>IFERROR(VLOOKUP(K403,'Mahlzeit-Übernachtung'!C:AA,5,FALSE),"")</f>
        <v/>
      </c>
      <c r="N403" s="151" t="str">
        <f t="shared" si="155"/>
        <v/>
      </c>
      <c r="O403" s="221" t="str">
        <f>IFERROR(N403*Intern!H$2,"")</f>
        <v/>
      </c>
      <c r="P403" s="168"/>
      <c r="Q403" s="169"/>
      <c r="R403" s="169"/>
      <c r="S403" s="169"/>
      <c r="T403" s="151" t="str">
        <f t="shared" si="159"/>
        <v>---</v>
      </c>
      <c r="U403" s="331" t="e">
        <f>VLOOKUP(TEXT(T403,"@"),'Mahlzeit-Übernachtung'!A$30:G$111,7,FALSE)</f>
        <v>#N/A</v>
      </c>
      <c r="V403" s="151" t="str">
        <f t="shared" si="156"/>
        <v/>
      </c>
      <c r="W403" s="220" t="str">
        <f>IFERROR(V403*Intern!H$2,"")</f>
        <v/>
      </c>
      <c r="X403" s="167"/>
      <c r="Y403" s="170"/>
      <c r="Z403" s="164"/>
      <c r="AA403" s="151" t="str">
        <f>IFERROR(VLOOKUP(X403,Mobilität!A:I,7,FALSE),"")</f>
        <v/>
      </c>
      <c r="AB403" s="151" t="str">
        <f t="shared" si="157"/>
        <v/>
      </c>
      <c r="AC403" s="220" t="str">
        <f>IFERROR(AB403*Intern!H$2,"")</f>
        <v/>
      </c>
      <c r="AD403" s="167"/>
      <c r="AE403" s="170"/>
      <c r="AF403" s="164"/>
      <c r="AG403" s="151" t="str">
        <f>IFERROR(VLOOKUP(AD403,Mobilität!A:I,7,FALSE),"")</f>
        <v/>
      </c>
      <c r="AH403" s="151" t="str">
        <f t="shared" si="140"/>
        <v/>
      </c>
      <c r="AI403" s="220" t="str">
        <f>IFERROR(AH403*Intern!H$2,"")</f>
        <v/>
      </c>
      <c r="AJ403" s="171"/>
      <c r="AK403" s="219">
        <f t="shared" si="141"/>
        <v>0</v>
      </c>
      <c r="AL403" s="206"/>
      <c r="AM403" s="151" t="str">
        <f>IFERROR(VLOOKUP(AJ403,Mobilität!A:I,7,FALSE),"")</f>
        <v/>
      </c>
      <c r="AN403" s="151" t="str">
        <f t="shared" si="142"/>
        <v/>
      </c>
      <c r="AO403" s="154" t="str">
        <f>IFERROR(AN403*Intern!H$2,"")</f>
        <v/>
      </c>
      <c r="AP403" s="171"/>
      <c r="AQ403" s="151">
        <f t="shared" si="143"/>
        <v>0</v>
      </c>
      <c r="AR403" s="209"/>
      <c r="AS403" s="151" t="str">
        <f>IFERROR(VLOOKUP(AP403,Mobilität!A:I,7,FALSE),"")</f>
        <v/>
      </c>
      <c r="AT403" s="151" t="str">
        <f t="shared" si="158"/>
        <v/>
      </c>
      <c r="AU403" s="154" t="str">
        <f>IFERROR(AT403*Intern!H$2,"")</f>
        <v/>
      </c>
      <c r="AV403" s="171"/>
      <c r="AW403" s="151">
        <f t="shared" si="144"/>
        <v>0</v>
      </c>
      <c r="AX403" s="206"/>
      <c r="AY403" s="151" t="str">
        <f>IFERROR(VLOOKUP(AV403,Mobilität!A:O,7,FALSE),"")</f>
        <v/>
      </c>
      <c r="AZ403" s="151" t="str">
        <f t="shared" si="145"/>
        <v/>
      </c>
      <c r="BA403" s="220" t="str">
        <f>IFERROR(AZ403*Intern!H$2,"")</f>
        <v/>
      </c>
      <c r="BB403" s="338"/>
      <c r="BC403" s="339"/>
      <c r="BD403" s="340"/>
      <c r="BE403" s="222">
        <f t="shared" si="146"/>
        <v>0</v>
      </c>
      <c r="BF403" s="223">
        <f>IFERROR(BE403*Intern!H$2,"")</f>
        <v>0</v>
      </c>
      <c r="BG403" s="210">
        <f t="shared" si="147"/>
        <v>0</v>
      </c>
      <c r="BH403" s="226">
        <f t="shared" si="148"/>
        <v>0</v>
      </c>
      <c r="BI403" s="363"/>
      <c r="BJ403" s="210" t="e">
        <f t="shared" si="149"/>
        <v>#DIV/0!</v>
      </c>
      <c r="BK403" s="227" t="e">
        <f t="shared" si="150"/>
        <v>#DIV/0!</v>
      </c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</row>
    <row r="404" spans="1:128" s="153" customFormat="1">
      <c r="A404" s="164"/>
      <c r="B404" s="165"/>
      <c r="C404" s="165"/>
      <c r="D404" s="149" t="str">
        <f t="shared" si="151"/>
        <v/>
      </c>
      <c r="E404" s="166"/>
      <c r="F404" s="167"/>
      <c r="G404" s="334" t="str">
        <f t="shared" si="152"/>
        <v/>
      </c>
      <c r="H404" s="150" t="str">
        <f>IFERROR(VLOOKUP(F404,'Mahlzeit-Übernachtung'!C:AA,5,FALSE),"")</f>
        <v/>
      </c>
      <c r="I404" s="150" t="str">
        <f t="shared" si="153"/>
        <v/>
      </c>
      <c r="J404" s="221" t="str">
        <f>IFERROR(I404*Intern!H$2,"")</f>
        <v/>
      </c>
      <c r="K404" s="167"/>
      <c r="L404" s="331" t="str">
        <f t="shared" si="154"/>
        <v/>
      </c>
      <c r="M404" s="150" t="str">
        <f>IFERROR(VLOOKUP(K404,'Mahlzeit-Übernachtung'!C:AA,5,FALSE),"")</f>
        <v/>
      </c>
      <c r="N404" s="151" t="str">
        <f t="shared" si="155"/>
        <v/>
      </c>
      <c r="O404" s="221" t="str">
        <f>IFERROR(N404*Intern!H$2,"")</f>
        <v/>
      </c>
      <c r="P404" s="168"/>
      <c r="Q404" s="169"/>
      <c r="R404" s="169"/>
      <c r="S404" s="169"/>
      <c r="T404" s="151" t="str">
        <f t="shared" si="159"/>
        <v>---</v>
      </c>
      <c r="U404" s="331" t="e">
        <f>VLOOKUP(TEXT(T404,"@"),'Mahlzeit-Übernachtung'!A$30:G$111,7,FALSE)</f>
        <v>#N/A</v>
      </c>
      <c r="V404" s="151" t="str">
        <f t="shared" si="156"/>
        <v/>
      </c>
      <c r="W404" s="220" t="str">
        <f>IFERROR(V404*Intern!H$2,"")</f>
        <v/>
      </c>
      <c r="X404" s="167"/>
      <c r="Y404" s="170"/>
      <c r="Z404" s="164"/>
      <c r="AA404" s="151" t="str">
        <f>IFERROR(VLOOKUP(X404,Mobilität!A:I,7,FALSE),"")</f>
        <v/>
      </c>
      <c r="AB404" s="151" t="str">
        <f t="shared" si="157"/>
        <v/>
      </c>
      <c r="AC404" s="220" t="str">
        <f>IFERROR(AB404*Intern!H$2,"")</f>
        <v/>
      </c>
      <c r="AD404" s="167"/>
      <c r="AE404" s="170"/>
      <c r="AF404" s="164"/>
      <c r="AG404" s="151" t="str">
        <f>IFERROR(VLOOKUP(AD404,Mobilität!A:I,7,FALSE),"")</f>
        <v/>
      </c>
      <c r="AH404" s="151" t="str">
        <f t="shared" si="140"/>
        <v/>
      </c>
      <c r="AI404" s="220" t="str">
        <f>IFERROR(AH404*Intern!H$2,"")</f>
        <v/>
      </c>
      <c r="AJ404" s="171"/>
      <c r="AK404" s="219">
        <f t="shared" si="141"/>
        <v>0</v>
      </c>
      <c r="AL404" s="206"/>
      <c r="AM404" s="151" t="str">
        <f>IFERROR(VLOOKUP(AJ404,Mobilität!A:I,7,FALSE),"")</f>
        <v/>
      </c>
      <c r="AN404" s="151" t="str">
        <f t="shared" si="142"/>
        <v/>
      </c>
      <c r="AO404" s="154" t="str">
        <f>IFERROR(AN404*Intern!H$2,"")</f>
        <v/>
      </c>
      <c r="AP404" s="171"/>
      <c r="AQ404" s="151">
        <f t="shared" si="143"/>
        <v>0</v>
      </c>
      <c r="AR404" s="209"/>
      <c r="AS404" s="151" t="str">
        <f>IFERROR(VLOOKUP(AP404,Mobilität!A:I,7,FALSE),"")</f>
        <v/>
      </c>
      <c r="AT404" s="151" t="str">
        <f t="shared" si="158"/>
        <v/>
      </c>
      <c r="AU404" s="154" t="str">
        <f>IFERROR(AT404*Intern!H$2,"")</f>
        <v/>
      </c>
      <c r="AV404" s="171"/>
      <c r="AW404" s="151">
        <f t="shared" si="144"/>
        <v>0</v>
      </c>
      <c r="AX404" s="206"/>
      <c r="AY404" s="151" t="str">
        <f>IFERROR(VLOOKUP(AV404,Mobilität!A:O,7,FALSE),"")</f>
        <v/>
      </c>
      <c r="AZ404" s="151" t="str">
        <f t="shared" si="145"/>
        <v/>
      </c>
      <c r="BA404" s="220" t="str">
        <f>IFERROR(AZ404*Intern!H$2,"")</f>
        <v/>
      </c>
      <c r="BB404" s="338"/>
      <c r="BC404" s="339"/>
      <c r="BD404" s="340"/>
      <c r="BE404" s="222">
        <f t="shared" si="146"/>
        <v>0</v>
      </c>
      <c r="BF404" s="223">
        <f>IFERROR(BE404*Intern!H$2,"")</f>
        <v>0</v>
      </c>
      <c r="BG404" s="210">
        <f t="shared" si="147"/>
        <v>0</v>
      </c>
      <c r="BH404" s="226">
        <f t="shared" si="148"/>
        <v>0</v>
      </c>
      <c r="BI404" s="363"/>
      <c r="BJ404" s="210" t="e">
        <f t="shared" si="149"/>
        <v>#DIV/0!</v>
      </c>
      <c r="BK404" s="227" t="e">
        <f t="shared" si="150"/>
        <v>#DIV/0!</v>
      </c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</row>
    <row r="405" spans="1:128" s="153" customFormat="1">
      <c r="A405" s="164"/>
      <c r="B405" s="165"/>
      <c r="C405" s="165"/>
      <c r="D405" s="149" t="str">
        <f t="shared" si="151"/>
        <v/>
      </c>
      <c r="E405" s="166"/>
      <c r="F405" s="167"/>
      <c r="G405" s="334" t="str">
        <f t="shared" si="152"/>
        <v/>
      </c>
      <c r="H405" s="150" t="str">
        <f>IFERROR(VLOOKUP(F405,'Mahlzeit-Übernachtung'!C:AA,5,FALSE),"")</f>
        <v/>
      </c>
      <c r="I405" s="150" t="str">
        <f t="shared" si="153"/>
        <v/>
      </c>
      <c r="J405" s="221" t="str">
        <f>IFERROR(I405*Intern!H$2,"")</f>
        <v/>
      </c>
      <c r="K405" s="167"/>
      <c r="L405" s="331" t="str">
        <f t="shared" si="154"/>
        <v/>
      </c>
      <c r="M405" s="150" t="str">
        <f>IFERROR(VLOOKUP(K405,'Mahlzeit-Übernachtung'!C:AA,5,FALSE),"")</f>
        <v/>
      </c>
      <c r="N405" s="151" t="str">
        <f t="shared" si="155"/>
        <v/>
      </c>
      <c r="O405" s="221" t="str">
        <f>IFERROR(N405*Intern!H$2,"")</f>
        <v/>
      </c>
      <c r="P405" s="168"/>
      <c r="Q405" s="169"/>
      <c r="R405" s="169"/>
      <c r="S405" s="169"/>
      <c r="T405" s="151" t="str">
        <f t="shared" si="159"/>
        <v>---</v>
      </c>
      <c r="U405" s="331" t="e">
        <f>VLOOKUP(TEXT(T405,"@"),'Mahlzeit-Übernachtung'!A$30:G$111,7,FALSE)</f>
        <v>#N/A</v>
      </c>
      <c r="V405" s="151" t="str">
        <f t="shared" si="156"/>
        <v/>
      </c>
      <c r="W405" s="220" t="str">
        <f>IFERROR(V405*Intern!H$2,"")</f>
        <v/>
      </c>
      <c r="X405" s="167"/>
      <c r="Y405" s="170"/>
      <c r="Z405" s="164"/>
      <c r="AA405" s="151" t="str">
        <f>IFERROR(VLOOKUP(X405,Mobilität!A:I,7,FALSE),"")</f>
        <v/>
      </c>
      <c r="AB405" s="151" t="str">
        <f t="shared" si="157"/>
        <v/>
      </c>
      <c r="AC405" s="220" t="str">
        <f>IFERROR(AB405*Intern!H$2,"")</f>
        <v/>
      </c>
      <c r="AD405" s="167"/>
      <c r="AE405" s="170"/>
      <c r="AF405" s="164"/>
      <c r="AG405" s="151" t="str">
        <f>IFERROR(VLOOKUP(AD405,Mobilität!A:I,7,FALSE),"")</f>
        <v/>
      </c>
      <c r="AH405" s="151" t="str">
        <f t="shared" si="140"/>
        <v/>
      </c>
      <c r="AI405" s="220" t="str">
        <f>IFERROR(AH405*Intern!H$2,"")</f>
        <v/>
      </c>
      <c r="AJ405" s="171"/>
      <c r="AK405" s="219">
        <f t="shared" si="141"/>
        <v>0</v>
      </c>
      <c r="AL405" s="206"/>
      <c r="AM405" s="151" t="str">
        <f>IFERROR(VLOOKUP(AJ405,Mobilität!A:I,7,FALSE),"")</f>
        <v/>
      </c>
      <c r="AN405" s="151" t="str">
        <f t="shared" si="142"/>
        <v/>
      </c>
      <c r="AO405" s="154" t="str">
        <f>IFERROR(AN405*Intern!H$2,"")</f>
        <v/>
      </c>
      <c r="AP405" s="171"/>
      <c r="AQ405" s="151">
        <f t="shared" si="143"/>
        <v>0</v>
      </c>
      <c r="AR405" s="209"/>
      <c r="AS405" s="151" t="str">
        <f>IFERROR(VLOOKUP(AP405,Mobilität!A:I,7,FALSE),"")</f>
        <v/>
      </c>
      <c r="AT405" s="151" t="str">
        <f t="shared" si="158"/>
        <v/>
      </c>
      <c r="AU405" s="154" t="str">
        <f>IFERROR(AT405*Intern!H$2,"")</f>
        <v/>
      </c>
      <c r="AV405" s="171"/>
      <c r="AW405" s="151">
        <f t="shared" si="144"/>
        <v>0</v>
      </c>
      <c r="AX405" s="206"/>
      <c r="AY405" s="151" t="str">
        <f>IFERROR(VLOOKUP(AV405,Mobilität!A:O,7,FALSE),"")</f>
        <v/>
      </c>
      <c r="AZ405" s="151" t="str">
        <f t="shared" si="145"/>
        <v/>
      </c>
      <c r="BA405" s="220" t="str">
        <f>IFERROR(AZ405*Intern!H$2,"")</f>
        <v/>
      </c>
      <c r="BB405" s="338"/>
      <c r="BC405" s="339"/>
      <c r="BD405" s="340"/>
      <c r="BE405" s="222">
        <f t="shared" si="146"/>
        <v>0</v>
      </c>
      <c r="BF405" s="223">
        <f>IFERROR(BE405*Intern!H$2,"")</f>
        <v>0</v>
      </c>
      <c r="BG405" s="210">
        <f t="shared" si="147"/>
        <v>0</v>
      </c>
      <c r="BH405" s="226">
        <f t="shared" si="148"/>
        <v>0</v>
      </c>
      <c r="BI405" s="363"/>
      <c r="BJ405" s="210" t="e">
        <f t="shared" si="149"/>
        <v>#DIV/0!</v>
      </c>
      <c r="BK405" s="227" t="e">
        <f t="shared" si="150"/>
        <v>#DIV/0!</v>
      </c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</row>
    <row r="406" spans="1:128" s="153" customFormat="1">
      <c r="A406" s="164"/>
      <c r="B406" s="165"/>
      <c r="C406" s="165"/>
      <c r="D406" s="149" t="str">
        <f t="shared" si="151"/>
        <v/>
      </c>
      <c r="E406" s="166"/>
      <c r="F406" s="167"/>
      <c r="G406" s="334" t="str">
        <f t="shared" si="152"/>
        <v/>
      </c>
      <c r="H406" s="150" t="str">
        <f>IFERROR(VLOOKUP(F406,'Mahlzeit-Übernachtung'!C:AA,5,FALSE),"")</f>
        <v/>
      </c>
      <c r="I406" s="150" t="str">
        <f t="shared" si="153"/>
        <v/>
      </c>
      <c r="J406" s="221" t="str">
        <f>IFERROR(I406*Intern!H$2,"")</f>
        <v/>
      </c>
      <c r="K406" s="167"/>
      <c r="L406" s="331" t="str">
        <f t="shared" si="154"/>
        <v/>
      </c>
      <c r="M406" s="150" t="str">
        <f>IFERROR(VLOOKUP(K406,'Mahlzeit-Übernachtung'!C:AA,5,FALSE),"")</f>
        <v/>
      </c>
      <c r="N406" s="151" t="str">
        <f t="shared" si="155"/>
        <v/>
      </c>
      <c r="O406" s="221" t="str">
        <f>IFERROR(N406*Intern!H$2,"")</f>
        <v/>
      </c>
      <c r="P406" s="168"/>
      <c r="Q406" s="169"/>
      <c r="R406" s="169"/>
      <c r="S406" s="169"/>
      <c r="T406" s="151" t="str">
        <f t="shared" si="159"/>
        <v>---</v>
      </c>
      <c r="U406" s="331" t="e">
        <f>VLOOKUP(TEXT(T406,"@"),'Mahlzeit-Übernachtung'!A$30:G$111,7,FALSE)</f>
        <v>#N/A</v>
      </c>
      <c r="V406" s="151" t="str">
        <f t="shared" si="156"/>
        <v/>
      </c>
      <c r="W406" s="220" t="str">
        <f>IFERROR(V406*Intern!H$2,"")</f>
        <v/>
      </c>
      <c r="X406" s="167"/>
      <c r="Y406" s="170"/>
      <c r="Z406" s="164"/>
      <c r="AA406" s="151" t="str">
        <f>IFERROR(VLOOKUP(X406,Mobilität!A:I,7,FALSE),"")</f>
        <v/>
      </c>
      <c r="AB406" s="151" t="str">
        <f t="shared" si="157"/>
        <v/>
      </c>
      <c r="AC406" s="220" t="str">
        <f>IFERROR(AB406*Intern!H$2,"")</f>
        <v/>
      </c>
      <c r="AD406" s="167"/>
      <c r="AE406" s="170"/>
      <c r="AF406" s="164"/>
      <c r="AG406" s="151" t="str">
        <f>IFERROR(VLOOKUP(AD406,Mobilität!A:I,7,FALSE),"")</f>
        <v/>
      </c>
      <c r="AH406" s="151" t="str">
        <f t="shared" si="140"/>
        <v/>
      </c>
      <c r="AI406" s="220" t="str">
        <f>IFERROR(AH406*Intern!H$2,"")</f>
        <v/>
      </c>
      <c r="AJ406" s="171"/>
      <c r="AK406" s="219">
        <f t="shared" si="141"/>
        <v>0</v>
      </c>
      <c r="AL406" s="206"/>
      <c r="AM406" s="151" t="str">
        <f>IFERROR(VLOOKUP(AJ406,Mobilität!A:I,7,FALSE),"")</f>
        <v/>
      </c>
      <c r="AN406" s="151" t="str">
        <f t="shared" si="142"/>
        <v/>
      </c>
      <c r="AO406" s="154" t="str">
        <f>IFERROR(AN406*Intern!H$2,"")</f>
        <v/>
      </c>
      <c r="AP406" s="171"/>
      <c r="AQ406" s="151">
        <f t="shared" si="143"/>
        <v>0</v>
      </c>
      <c r="AR406" s="209"/>
      <c r="AS406" s="151" t="str">
        <f>IFERROR(VLOOKUP(AP406,Mobilität!A:I,7,FALSE),"")</f>
        <v/>
      </c>
      <c r="AT406" s="151" t="str">
        <f t="shared" si="158"/>
        <v/>
      </c>
      <c r="AU406" s="154" t="str">
        <f>IFERROR(AT406*Intern!H$2,"")</f>
        <v/>
      </c>
      <c r="AV406" s="171"/>
      <c r="AW406" s="151">
        <f t="shared" si="144"/>
        <v>0</v>
      </c>
      <c r="AX406" s="206"/>
      <c r="AY406" s="151" t="str">
        <f>IFERROR(VLOOKUP(AV406,Mobilität!A:O,7,FALSE),"")</f>
        <v/>
      </c>
      <c r="AZ406" s="151" t="str">
        <f t="shared" si="145"/>
        <v/>
      </c>
      <c r="BA406" s="220" t="str">
        <f>IFERROR(AZ406*Intern!H$2,"")</f>
        <v/>
      </c>
      <c r="BB406" s="338"/>
      <c r="BC406" s="339"/>
      <c r="BD406" s="340"/>
      <c r="BE406" s="222">
        <f t="shared" si="146"/>
        <v>0</v>
      </c>
      <c r="BF406" s="223">
        <f>IFERROR(BE406*Intern!H$2,"")</f>
        <v>0</v>
      </c>
      <c r="BG406" s="210">
        <f t="shared" si="147"/>
        <v>0</v>
      </c>
      <c r="BH406" s="226">
        <f t="shared" si="148"/>
        <v>0</v>
      </c>
      <c r="BI406" s="363"/>
      <c r="BJ406" s="210" t="e">
        <f t="shared" si="149"/>
        <v>#DIV/0!</v>
      </c>
      <c r="BK406" s="227" t="e">
        <f t="shared" si="150"/>
        <v>#DIV/0!</v>
      </c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</row>
    <row r="407" spans="1:128" s="153" customFormat="1">
      <c r="A407" s="164"/>
      <c r="B407" s="165"/>
      <c r="C407" s="165"/>
      <c r="D407" s="149" t="str">
        <f t="shared" si="151"/>
        <v/>
      </c>
      <c r="E407" s="166"/>
      <c r="F407" s="167"/>
      <c r="G407" s="334" t="str">
        <f t="shared" si="152"/>
        <v/>
      </c>
      <c r="H407" s="150" t="str">
        <f>IFERROR(VLOOKUP(F407,'Mahlzeit-Übernachtung'!C:AA,5,FALSE),"")</f>
        <v/>
      </c>
      <c r="I407" s="150" t="str">
        <f t="shared" si="153"/>
        <v/>
      </c>
      <c r="J407" s="221" t="str">
        <f>IFERROR(I407*Intern!H$2,"")</f>
        <v/>
      </c>
      <c r="K407" s="167"/>
      <c r="L407" s="331" t="str">
        <f t="shared" si="154"/>
        <v/>
      </c>
      <c r="M407" s="150" t="str">
        <f>IFERROR(VLOOKUP(K407,'Mahlzeit-Übernachtung'!C:AA,5,FALSE),"")</f>
        <v/>
      </c>
      <c r="N407" s="151" t="str">
        <f t="shared" si="155"/>
        <v/>
      </c>
      <c r="O407" s="221" t="str">
        <f>IFERROR(N407*Intern!H$2,"")</f>
        <v/>
      </c>
      <c r="P407" s="168"/>
      <c r="Q407" s="169"/>
      <c r="R407" s="169"/>
      <c r="S407" s="169"/>
      <c r="T407" s="151" t="str">
        <f t="shared" si="159"/>
        <v>---</v>
      </c>
      <c r="U407" s="331" t="e">
        <f>VLOOKUP(TEXT(T407,"@"),'Mahlzeit-Übernachtung'!A$30:G$111,7,FALSE)</f>
        <v>#N/A</v>
      </c>
      <c r="V407" s="151" t="str">
        <f t="shared" si="156"/>
        <v/>
      </c>
      <c r="W407" s="220" t="str">
        <f>IFERROR(V407*Intern!H$2,"")</f>
        <v/>
      </c>
      <c r="X407" s="167"/>
      <c r="Y407" s="170"/>
      <c r="Z407" s="164"/>
      <c r="AA407" s="151" t="str">
        <f>IFERROR(VLOOKUP(X407,Mobilität!A:I,7,FALSE),"")</f>
        <v/>
      </c>
      <c r="AB407" s="151" t="str">
        <f t="shared" si="157"/>
        <v/>
      </c>
      <c r="AC407" s="220" t="str">
        <f>IFERROR(AB407*Intern!H$2,"")</f>
        <v/>
      </c>
      <c r="AD407" s="167"/>
      <c r="AE407" s="170"/>
      <c r="AF407" s="164"/>
      <c r="AG407" s="151" t="str">
        <f>IFERROR(VLOOKUP(AD407,Mobilität!A:I,7,FALSE),"")</f>
        <v/>
      </c>
      <c r="AH407" s="151" t="str">
        <f t="shared" si="140"/>
        <v/>
      </c>
      <c r="AI407" s="220" t="str">
        <f>IFERROR(AH407*Intern!H$2,"")</f>
        <v/>
      </c>
      <c r="AJ407" s="171"/>
      <c r="AK407" s="219">
        <f t="shared" si="141"/>
        <v>0</v>
      </c>
      <c r="AL407" s="206"/>
      <c r="AM407" s="151" t="str">
        <f>IFERROR(VLOOKUP(AJ407,Mobilität!A:I,7,FALSE),"")</f>
        <v/>
      </c>
      <c r="AN407" s="151" t="str">
        <f t="shared" si="142"/>
        <v/>
      </c>
      <c r="AO407" s="154" t="str">
        <f>IFERROR(AN407*Intern!H$2,"")</f>
        <v/>
      </c>
      <c r="AP407" s="171"/>
      <c r="AQ407" s="151">
        <f t="shared" si="143"/>
        <v>0</v>
      </c>
      <c r="AR407" s="209"/>
      <c r="AS407" s="151" t="str">
        <f>IFERROR(VLOOKUP(AP407,Mobilität!A:I,7,FALSE),"")</f>
        <v/>
      </c>
      <c r="AT407" s="151" t="str">
        <f t="shared" si="158"/>
        <v/>
      </c>
      <c r="AU407" s="154" t="str">
        <f>IFERROR(AT407*Intern!H$2,"")</f>
        <v/>
      </c>
      <c r="AV407" s="171"/>
      <c r="AW407" s="151">
        <f t="shared" si="144"/>
        <v>0</v>
      </c>
      <c r="AX407" s="206"/>
      <c r="AY407" s="151" t="str">
        <f>IFERROR(VLOOKUP(AV407,Mobilität!A:O,7,FALSE),"")</f>
        <v/>
      </c>
      <c r="AZ407" s="151" t="str">
        <f t="shared" si="145"/>
        <v/>
      </c>
      <c r="BA407" s="220" t="str">
        <f>IFERROR(AZ407*Intern!H$2,"")</f>
        <v/>
      </c>
      <c r="BB407" s="338"/>
      <c r="BC407" s="339"/>
      <c r="BD407" s="340"/>
      <c r="BE407" s="222">
        <f t="shared" si="146"/>
        <v>0</v>
      </c>
      <c r="BF407" s="223">
        <f>IFERROR(BE407*Intern!H$2,"")</f>
        <v>0</v>
      </c>
      <c r="BG407" s="210">
        <f t="shared" si="147"/>
        <v>0</v>
      </c>
      <c r="BH407" s="226">
        <f t="shared" si="148"/>
        <v>0</v>
      </c>
      <c r="BI407" s="363"/>
      <c r="BJ407" s="210" t="e">
        <f t="shared" si="149"/>
        <v>#DIV/0!</v>
      </c>
      <c r="BK407" s="227" t="e">
        <f t="shared" si="150"/>
        <v>#DIV/0!</v>
      </c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</row>
    <row r="408" spans="1:128" s="153" customFormat="1">
      <c r="A408" s="164"/>
      <c r="B408" s="165"/>
      <c r="C408" s="165"/>
      <c r="D408" s="149" t="str">
        <f t="shared" si="151"/>
        <v/>
      </c>
      <c r="E408" s="166"/>
      <c r="F408" s="167"/>
      <c r="G408" s="334" t="str">
        <f t="shared" si="152"/>
        <v/>
      </c>
      <c r="H408" s="150" t="str">
        <f>IFERROR(VLOOKUP(F408,'Mahlzeit-Übernachtung'!C:AA,5,FALSE),"")</f>
        <v/>
      </c>
      <c r="I408" s="150" t="str">
        <f t="shared" si="153"/>
        <v/>
      </c>
      <c r="J408" s="221" t="str">
        <f>IFERROR(I408*Intern!H$2,"")</f>
        <v/>
      </c>
      <c r="K408" s="167"/>
      <c r="L408" s="331" t="str">
        <f t="shared" si="154"/>
        <v/>
      </c>
      <c r="M408" s="150" t="str">
        <f>IFERROR(VLOOKUP(K408,'Mahlzeit-Übernachtung'!C:AA,5,FALSE),"")</f>
        <v/>
      </c>
      <c r="N408" s="151" t="str">
        <f t="shared" si="155"/>
        <v/>
      </c>
      <c r="O408" s="221" t="str">
        <f>IFERROR(N408*Intern!H$2,"")</f>
        <v/>
      </c>
      <c r="P408" s="168"/>
      <c r="Q408" s="169"/>
      <c r="R408" s="169"/>
      <c r="S408" s="169"/>
      <c r="T408" s="151" t="str">
        <f t="shared" si="159"/>
        <v>---</v>
      </c>
      <c r="U408" s="331" t="e">
        <f>VLOOKUP(TEXT(T408,"@"),'Mahlzeit-Übernachtung'!A$30:G$111,7,FALSE)</f>
        <v>#N/A</v>
      </c>
      <c r="V408" s="151" t="str">
        <f t="shared" si="156"/>
        <v/>
      </c>
      <c r="W408" s="220" t="str">
        <f>IFERROR(V408*Intern!H$2,"")</f>
        <v/>
      </c>
      <c r="X408" s="167"/>
      <c r="Y408" s="170"/>
      <c r="Z408" s="164"/>
      <c r="AA408" s="151" t="str">
        <f>IFERROR(VLOOKUP(X408,Mobilität!A:I,7,FALSE),"")</f>
        <v/>
      </c>
      <c r="AB408" s="151" t="str">
        <f t="shared" si="157"/>
        <v/>
      </c>
      <c r="AC408" s="220" t="str">
        <f>IFERROR(AB408*Intern!H$2,"")</f>
        <v/>
      </c>
      <c r="AD408" s="167"/>
      <c r="AE408" s="170"/>
      <c r="AF408" s="164"/>
      <c r="AG408" s="151" t="str">
        <f>IFERROR(VLOOKUP(AD408,Mobilität!A:I,7,FALSE),"")</f>
        <v/>
      </c>
      <c r="AH408" s="151" t="str">
        <f t="shared" si="140"/>
        <v/>
      </c>
      <c r="AI408" s="220" t="str">
        <f>IFERROR(AH408*Intern!H$2,"")</f>
        <v/>
      </c>
      <c r="AJ408" s="171"/>
      <c r="AK408" s="219">
        <f t="shared" si="141"/>
        <v>0</v>
      </c>
      <c r="AL408" s="206"/>
      <c r="AM408" s="151" t="str">
        <f>IFERROR(VLOOKUP(AJ408,Mobilität!A:I,7,FALSE),"")</f>
        <v/>
      </c>
      <c r="AN408" s="151" t="str">
        <f t="shared" si="142"/>
        <v/>
      </c>
      <c r="AO408" s="154" t="str">
        <f>IFERROR(AN408*Intern!H$2,"")</f>
        <v/>
      </c>
      <c r="AP408" s="171"/>
      <c r="AQ408" s="151">
        <f t="shared" si="143"/>
        <v>0</v>
      </c>
      <c r="AR408" s="209"/>
      <c r="AS408" s="151" t="str">
        <f>IFERROR(VLOOKUP(AP408,Mobilität!A:I,7,FALSE),"")</f>
        <v/>
      </c>
      <c r="AT408" s="151" t="str">
        <f t="shared" si="158"/>
        <v/>
      </c>
      <c r="AU408" s="154" t="str">
        <f>IFERROR(AT408*Intern!H$2,"")</f>
        <v/>
      </c>
      <c r="AV408" s="171"/>
      <c r="AW408" s="151">
        <f t="shared" si="144"/>
        <v>0</v>
      </c>
      <c r="AX408" s="206"/>
      <c r="AY408" s="151" t="str">
        <f>IFERROR(VLOOKUP(AV408,Mobilität!A:O,7,FALSE),"")</f>
        <v/>
      </c>
      <c r="AZ408" s="151" t="str">
        <f t="shared" si="145"/>
        <v/>
      </c>
      <c r="BA408" s="220" t="str">
        <f>IFERROR(AZ408*Intern!H$2,"")</f>
        <v/>
      </c>
      <c r="BB408" s="338"/>
      <c r="BC408" s="339"/>
      <c r="BD408" s="340"/>
      <c r="BE408" s="222">
        <f t="shared" si="146"/>
        <v>0</v>
      </c>
      <c r="BF408" s="223">
        <f>IFERROR(BE408*Intern!H$2,"")</f>
        <v>0</v>
      </c>
      <c r="BG408" s="210">
        <f t="shared" si="147"/>
        <v>0</v>
      </c>
      <c r="BH408" s="226">
        <f t="shared" si="148"/>
        <v>0</v>
      </c>
      <c r="BI408" s="363"/>
      <c r="BJ408" s="210" t="e">
        <f t="shared" si="149"/>
        <v>#DIV/0!</v>
      </c>
      <c r="BK408" s="227" t="e">
        <f t="shared" si="150"/>
        <v>#DIV/0!</v>
      </c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</row>
    <row r="409" spans="1:128" s="153" customFormat="1">
      <c r="A409" s="164"/>
      <c r="B409" s="165"/>
      <c r="C409" s="165"/>
      <c r="D409" s="149" t="str">
        <f t="shared" si="151"/>
        <v/>
      </c>
      <c r="E409" s="166"/>
      <c r="F409" s="167"/>
      <c r="G409" s="334" t="str">
        <f t="shared" si="152"/>
        <v/>
      </c>
      <c r="H409" s="150" t="str">
        <f>IFERROR(VLOOKUP(F409,'Mahlzeit-Übernachtung'!C:AA,5,FALSE),"")</f>
        <v/>
      </c>
      <c r="I409" s="150" t="str">
        <f t="shared" si="153"/>
        <v/>
      </c>
      <c r="J409" s="221" t="str">
        <f>IFERROR(I409*Intern!H$2,"")</f>
        <v/>
      </c>
      <c r="K409" s="167"/>
      <c r="L409" s="331" t="str">
        <f t="shared" si="154"/>
        <v/>
      </c>
      <c r="M409" s="150" t="str">
        <f>IFERROR(VLOOKUP(K409,'Mahlzeit-Übernachtung'!C:AA,5,FALSE),"")</f>
        <v/>
      </c>
      <c r="N409" s="151" t="str">
        <f t="shared" si="155"/>
        <v/>
      </c>
      <c r="O409" s="221" t="str">
        <f>IFERROR(N409*Intern!H$2,"")</f>
        <v/>
      </c>
      <c r="P409" s="168"/>
      <c r="Q409" s="169"/>
      <c r="R409" s="169"/>
      <c r="S409" s="169"/>
      <c r="T409" s="151" t="str">
        <f t="shared" si="159"/>
        <v>---</v>
      </c>
      <c r="U409" s="331" t="e">
        <f>VLOOKUP(TEXT(T409,"@"),'Mahlzeit-Übernachtung'!A$30:G$111,7,FALSE)</f>
        <v>#N/A</v>
      </c>
      <c r="V409" s="151" t="str">
        <f t="shared" si="156"/>
        <v/>
      </c>
      <c r="W409" s="220" t="str">
        <f>IFERROR(V409*Intern!H$2,"")</f>
        <v/>
      </c>
      <c r="X409" s="167"/>
      <c r="Y409" s="170"/>
      <c r="Z409" s="164"/>
      <c r="AA409" s="151" t="str">
        <f>IFERROR(VLOOKUP(X409,Mobilität!A:I,7,FALSE),"")</f>
        <v/>
      </c>
      <c r="AB409" s="151" t="str">
        <f t="shared" si="157"/>
        <v/>
      </c>
      <c r="AC409" s="220" t="str">
        <f>IFERROR(AB409*Intern!H$2,"")</f>
        <v/>
      </c>
      <c r="AD409" s="167"/>
      <c r="AE409" s="170"/>
      <c r="AF409" s="164"/>
      <c r="AG409" s="151" t="str">
        <f>IFERROR(VLOOKUP(AD409,Mobilität!A:I,7,FALSE),"")</f>
        <v/>
      </c>
      <c r="AH409" s="151" t="str">
        <f t="shared" si="140"/>
        <v/>
      </c>
      <c r="AI409" s="220" t="str">
        <f>IFERROR(AH409*Intern!H$2,"")</f>
        <v/>
      </c>
      <c r="AJ409" s="171"/>
      <c r="AK409" s="219">
        <f t="shared" si="141"/>
        <v>0</v>
      </c>
      <c r="AL409" s="206"/>
      <c r="AM409" s="151" t="str">
        <f>IFERROR(VLOOKUP(AJ409,Mobilität!A:I,7,FALSE),"")</f>
        <v/>
      </c>
      <c r="AN409" s="151" t="str">
        <f t="shared" si="142"/>
        <v/>
      </c>
      <c r="AO409" s="154" t="str">
        <f>IFERROR(AN409*Intern!H$2,"")</f>
        <v/>
      </c>
      <c r="AP409" s="171"/>
      <c r="AQ409" s="151">
        <f t="shared" si="143"/>
        <v>0</v>
      </c>
      <c r="AR409" s="209"/>
      <c r="AS409" s="151" t="str">
        <f>IFERROR(VLOOKUP(AP409,Mobilität!A:I,7,FALSE),"")</f>
        <v/>
      </c>
      <c r="AT409" s="151" t="str">
        <f t="shared" si="158"/>
        <v/>
      </c>
      <c r="AU409" s="154" t="str">
        <f>IFERROR(AT409*Intern!H$2,"")</f>
        <v/>
      </c>
      <c r="AV409" s="171"/>
      <c r="AW409" s="151">
        <f t="shared" si="144"/>
        <v>0</v>
      </c>
      <c r="AX409" s="206"/>
      <c r="AY409" s="151" t="str">
        <f>IFERROR(VLOOKUP(AV409,Mobilität!A:O,7,FALSE),"")</f>
        <v/>
      </c>
      <c r="AZ409" s="151" t="str">
        <f t="shared" si="145"/>
        <v/>
      </c>
      <c r="BA409" s="220" t="str">
        <f>IFERROR(AZ409*Intern!H$2,"")</f>
        <v/>
      </c>
      <c r="BB409" s="338"/>
      <c r="BC409" s="339"/>
      <c r="BD409" s="340"/>
      <c r="BE409" s="222">
        <f t="shared" si="146"/>
        <v>0</v>
      </c>
      <c r="BF409" s="223">
        <f>IFERROR(BE409*Intern!H$2,"")</f>
        <v>0</v>
      </c>
      <c r="BG409" s="210">
        <f t="shared" si="147"/>
        <v>0</v>
      </c>
      <c r="BH409" s="226">
        <f t="shared" si="148"/>
        <v>0</v>
      </c>
      <c r="BI409" s="363"/>
      <c r="BJ409" s="210" t="e">
        <f t="shared" si="149"/>
        <v>#DIV/0!</v>
      </c>
      <c r="BK409" s="227" t="e">
        <f t="shared" si="150"/>
        <v>#DIV/0!</v>
      </c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</row>
    <row r="410" spans="1:128" s="153" customFormat="1">
      <c r="A410" s="164"/>
      <c r="B410" s="165"/>
      <c r="C410" s="165"/>
      <c r="D410" s="149" t="str">
        <f t="shared" si="151"/>
        <v/>
      </c>
      <c r="E410" s="166"/>
      <c r="F410" s="167"/>
      <c r="G410" s="334" t="str">
        <f t="shared" si="152"/>
        <v/>
      </c>
      <c r="H410" s="150" t="str">
        <f>IFERROR(VLOOKUP(F410,'Mahlzeit-Übernachtung'!C:AA,5,FALSE),"")</f>
        <v/>
      </c>
      <c r="I410" s="150" t="str">
        <f t="shared" si="153"/>
        <v/>
      </c>
      <c r="J410" s="221" t="str">
        <f>IFERROR(I410*Intern!H$2,"")</f>
        <v/>
      </c>
      <c r="K410" s="167"/>
      <c r="L410" s="331" t="str">
        <f t="shared" si="154"/>
        <v/>
      </c>
      <c r="M410" s="150" t="str">
        <f>IFERROR(VLOOKUP(K410,'Mahlzeit-Übernachtung'!C:AA,5,FALSE),"")</f>
        <v/>
      </c>
      <c r="N410" s="151" t="str">
        <f t="shared" si="155"/>
        <v/>
      </c>
      <c r="O410" s="221" t="str">
        <f>IFERROR(N410*Intern!H$2,"")</f>
        <v/>
      </c>
      <c r="P410" s="168"/>
      <c r="Q410" s="169"/>
      <c r="R410" s="169"/>
      <c r="S410" s="169"/>
      <c r="T410" s="151" t="str">
        <f t="shared" si="159"/>
        <v>---</v>
      </c>
      <c r="U410" s="331" t="e">
        <f>VLOOKUP(TEXT(T410,"@"),'Mahlzeit-Übernachtung'!A$30:G$111,7,FALSE)</f>
        <v>#N/A</v>
      </c>
      <c r="V410" s="151" t="str">
        <f t="shared" si="156"/>
        <v/>
      </c>
      <c r="W410" s="220" t="str">
        <f>IFERROR(V410*Intern!H$2,"")</f>
        <v/>
      </c>
      <c r="X410" s="167"/>
      <c r="Y410" s="170"/>
      <c r="Z410" s="164"/>
      <c r="AA410" s="151" t="str">
        <f>IFERROR(VLOOKUP(X410,Mobilität!A:I,7,FALSE),"")</f>
        <v/>
      </c>
      <c r="AB410" s="151" t="str">
        <f t="shared" si="157"/>
        <v/>
      </c>
      <c r="AC410" s="220" t="str">
        <f>IFERROR(AB410*Intern!H$2,"")</f>
        <v/>
      </c>
      <c r="AD410" s="167"/>
      <c r="AE410" s="170"/>
      <c r="AF410" s="164"/>
      <c r="AG410" s="151" t="str">
        <f>IFERROR(VLOOKUP(AD410,Mobilität!A:I,7,FALSE),"")</f>
        <v/>
      </c>
      <c r="AH410" s="151" t="str">
        <f t="shared" si="140"/>
        <v/>
      </c>
      <c r="AI410" s="220" t="str">
        <f>IFERROR(AH410*Intern!H$2,"")</f>
        <v/>
      </c>
      <c r="AJ410" s="171"/>
      <c r="AK410" s="219">
        <f t="shared" si="141"/>
        <v>0</v>
      </c>
      <c r="AL410" s="206"/>
      <c r="AM410" s="151" t="str">
        <f>IFERROR(VLOOKUP(AJ410,Mobilität!A:I,7,FALSE),"")</f>
        <v/>
      </c>
      <c r="AN410" s="151" t="str">
        <f t="shared" si="142"/>
        <v/>
      </c>
      <c r="AO410" s="154" t="str">
        <f>IFERROR(AN410*Intern!H$2,"")</f>
        <v/>
      </c>
      <c r="AP410" s="171"/>
      <c r="AQ410" s="151">
        <f t="shared" si="143"/>
        <v>0</v>
      </c>
      <c r="AR410" s="209"/>
      <c r="AS410" s="151" t="str">
        <f>IFERROR(VLOOKUP(AP410,Mobilität!A:I,7,FALSE),"")</f>
        <v/>
      </c>
      <c r="AT410" s="151" t="str">
        <f t="shared" si="158"/>
        <v/>
      </c>
      <c r="AU410" s="154" t="str">
        <f>IFERROR(AT410*Intern!H$2,"")</f>
        <v/>
      </c>
      <c r="AV410" s="171"/>
      <c r="AW410" s="151">
        <f t="shared" si="144"/>
        <v>0</v>
      </c>
      <c r="AX410" s="206"/>
      <c r="AY410" s="151" t="str">
        <f>IFERROR(VLOOKUP(AV410,Mobilität!A:O,7,FALSE),"")</f>
        <v/>
      </c>
      <c r="AZ410" s="151" t="str">
        <f t="shared" si="145"/>
        <v/>
      </c>
      <c r="BA410" s="220" t="str">
        <f>IFERROR(AZ410*Intern!H$2,"")</f>
        <v/>
      </c>
      <c r="BB410" s="338"/>
      <c r="BC410" s="339"/>
      <c r="BD410" s="340"/>
      <c r="BE410" s="222">
        <f t="shared" si="146"/>
        <v>0</v>
      </c>
      <c r="BF410" s="223">
        <f>IFERROR(BE410*Intern!H$2,"")</f>
        <v>0</v>
      </c>
      <c r="BG410" s="210">
        <f t="shared" si="147"/>
        <v>0</v>
      </c>
      <c r="BH410" s="226">
        <f t="shared" si="148"/>
        <v>0</v>
      </c>
      <c r="BI410" s="363"/>
      <c r="BJ410" s="210" t="e">
        <f t="shared" si="149"/>
        <v>#DIV/0!</v>
      </c>
      <c r="BK410" s="227" t="e">
        <f t="shared" si="150"/>
        <v>#DIV/0!</v>
      </c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</row>
    <row r="411" spans="1:128" s="153" customFormat="1">
      <c r="A411" s="164"/>
      <c r="B411" s="165"/>
      <c r="C411" s="165"/>
      <c r="D411" s="149" t="str">
        <f t="shared" si="151"/>
        <v/>
      </c>
      <c r="E411" s="166"/>
      <c r="F411" s="167"/>
      <c r="G411" s="334" t="str">
        <f t="shared" si="152"/>
        <v/>
      </c>
      <c r="H411" s="150" t="str">
        <f>IFERROR(VLOOKUP(F411,'Mahlzeit-Übernachtung'!C:AA,5,FALSE),"")</f>
        <v/>
      </c>
      <c r="I411" s="150" t="str">
        <f t="shared" si="153"/>
        <v/>
      </c>
      <c r="J411" s="221" t="str">
        <f>IFERROR(I411*Intern!H$2,"")</f>
        <v/>
      </c>
      <c r="K411" s="167"/>
      <c r="L411" s="331" t="str">
        <f t="shared" si="154"/>
        <v/>
      </c>
      <c r="M411" s="150" t="str">
        <f>IFERROR(VLOOKUP(K411,'Mahlzeit-Übernachtung'!C:AA,5,FALSE),"")</f>
        <v/>
      </c>
      <c r="N411" s="151" t="str">
        <f t="shared" si="155"/>
        <v/>
      </c>
      <c r="O411" s="221" t="str">
        <f>IFERROR(N411*Intern!H$2,"")</f>
        <v/>
      </c>
      <c r="P411" s="168"/>
      <c r="Q411" s="169"/>
      <c r="R411" s="169"/>
      <c r="S411" s="169"/>
      <c r="T411" s="151" t="str">
        <f t="shared" si="159"/>
        <v>---</v>
      </c>
      <c r="U411" s="331" t="e">
        <f>VLOOKUP(TEXT(T411,"@"),'Mahlzeit-Übernachtung'!A$30:G$111,7,FALSE)</f>
        <v>#N/A</v>
      </c>
      <c r="V411" s="151" t="str">
        <f t="shared" si="156"/>
        <v/>
      </c>
      <c r="W411" s="220" t="str">
        <f>IFERROR(V411*Intern!H$2,"")</f>
        <v/>
      </c>
      <c r="X411" s="167"/>
      <c r="Y411" s="170"/>
      <c r="Z411" s="164"/>
      <c r="AA411" s="151" t="str">
        <f>IFERROR(VLOOKUP(X411,Mobilität!A:I,7,FALSE),"")</f>
        <v/>
      </c>
      <c r="AB411" s="151" t="str">
        <f t="shared" si="157"/>
        <v/>
      </c>
      <c r="AC411" s="220" t="str">
        <f>IFERROR(AB411*Intern!H$2,"")</f>
        <v/>
      </c>
      <c r="AD411" s="167"/>
      <c r="AE411" s="170"/>
      <c r="AF411" s="164"/>
      <c r="AG411" s="151" t="str">
        <f>IFERROR(VLOOKUP(AD411,Mobilität!A:I,7,FALSE),"")</f>
        <v/>
      </c>
      <c r="AH411" s="151" t="str">
        <f t="shared" si="140"/>
        <v/>
      </c>
      <c r="AI411" s="220" t="str">
        <f>IFERROR(AH411*Intern!H$2,"")</f>
        <v/>
      </c>
      <c r="AJ411" s="171"/>
      <c r="AK411" s="219">
        <f t="shared" si="141"/>
        <v>0</v>
      </c>
      <c r="AL411" s="206"/>
      <c r="AM411" s="151" t="str">
        <f>IFERROR(VLOOKUP(AJ411,Mobilität!A:I,7,FALSE),"")</f>
        <v/>
      </c>
      <c r="AN411" s="151" t="str">
        <f t="shared" si="142"/>
        <v/>
      </c>
      <c r="AO411" s="154" t="str">
        <f>IFERROR(AN411*Intern!H$2,"")</f>
        <v/>
      </c>
      <c r="AP411" s="171"/>
      <c r="AQ411" s="151">
        <f t="shared" si="143"/>
        <v>0</v>
      </c>
      <c r="AR411" s="209"/>
      <c r="AS411" s="151" t="str">
        <f>IFERROR(VLOOKUP(AP411,Mobilität!A:I,7,FALSE),"")</f>
        <v/>
      </c>
      <c r="AT411" s="151" t="str">
        <f t="shared" si="158"/>
        <v/>
      </c>
      <c r="AU411" s="154" t="str">
        <f>IFERROR(AT411*Intern!H$2,"")</f>
        <v/>
      </c>
      <c r="AV411" s="171"/>
      <c r="AW411" s="151">
        <f t="shared" si="144"/>
        <v>0</v>
      </c>
      <c r="AX411" s="206"/>
      <c r="AY411" s="151" t="str">
        <f>IFERROR(VLOOKUP(AV411,Mobilität!A:O,7,FALSE),"")</f>
        <v/>
      </c>
      <c r="AZ411" s="151" t="str">
        <f t="shared" si="145"/>
        <v/>
      </c>
      <c r="BA411" s="220" t="str">
        <f>IFERROR(AZ411*Intern!H$2,"")</f>
        <v/>
      </c>
      <c r="BB411" s="338"/>
      <c r="BC411" s="339"/>
      <c r="BD411" s="340"/>
      <c r="BE411" s="222">
        <f t="shared" si="146"/>
        <v>0</v>
      </c>
      <c r="BF411" s="223">
        <f>IFERROR(BE411*Intern!H$2,"")</f>
        <v>0</v>
      </c>
      <c r="BG411" s="210">
        <f t="shared" si="147"/>
        <v>0</v>
      </c>
      <c r="BH411" s="226">
        <f t="shared" si="148"/>
        <v>0</v>
      </c>
      <c r="BI411" s="363"/>
      <c r="BJ411" s="210" t="e">
        <f t="shared" si="149"/>
        <v>#DIV/0!</v>
      </c>
      <c r="BK411" s="227" t="e">
        <f t="shared" si="150"/>
        <v>#DIV/0!</v>
      </c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</row>
    <row r="412" spans="1:128" s="153" customFormat="1">
      <c r="A412" s="164"/>
      <c r="B412" s="165"/>
      <c r="C412" s="165"/>
      <c r="D412" s="149" t="str">
        <f t="shared" si="151"/>
        <v/>
      </c>
      <c r="E412" s="166"/>
      <c r="F412" s="167"/>
      <c r="G412" s="334" t="str">
        <f t="shared" si="152"/>
        <v/>
      </c>
      <c r="H412" s="150" t="str">
        <f>IFERROR(VLOOKUP(F412,'Mahlzeit-Übernachtung'!C:AA,5,FALSE),"")</f>
        <v/>
      </c>
      <c r="I412" s="150" t="str">
        <f t="shared" si="153"/>
        <v/>
      </c>
      <c r="J412" s="221" t="str">
        <f>IFERROR(I412*Intern!H$2,"")</f>
        <v/>
      </c>
      <c r="K412" s="167"/>
      <c r="L412" s="331" t="str">
        <f t="shared" si="154"/>
        <v/>
      </c>
      <c r="M412" s="150" t="str">
        <f>IFERROR(VLOOKUP(K412,'Mahlzeit-Übernachtung'!C:AA,5,FALSE),"")</f>
        <v/>
      </c>
      <c r="N412" s="151" t="str">
        <f t="shared" si="155"/>
        <v/>
      </c>
      <c r="O412" s="221" t="str">
        <f>IFERROR(N412*Intern!H$2,"")</f>
        <v/>
      </c>
      <c r="P412" s="168"/>
      <c r="Q412" s="169"/>
      <c r="R412" s="169"/>
      <c r="S412" s="169"/>
      <c r="T412" s="151" t="str">
        <f t="shared" si="159"/>
        <v>---</v>
      </c>
      <c r="U412" s="331" t="e">
        <f>VLOOKUP(TEXT(T412,"@"),'Mahlzeit-Übernachtung'!A$30:G$111,7,FALSE)</f>
        <v>#N/A</v>
      </c>
      <c r="V412" s="151" t="str">
        <f t="shared" si="156"/>
        <v/>
      </c>
      <c r="W412" s="220" t="str">
        <f>IFERROR(V412*Intern!H$2,"")</f>
        <v/>
      </c>
      <c r="X412" s="167"/>
      <c r="Y412" s="170"/>
      <c r="Z412" s="164"/>
      <c r="AA412" s="151" t="str">
        <f>IFERROR(VLOOKUP(X412,Mobilität!A:I,7,FALSE),"")</f>
        <v/>
      </c>
      <c r="AB412" s="151" t="str">
        <f t="shared" si="157"/>
        <v/>
      </c>
      <c r="AC412" s="220" t="str">
        <f>IFERROR(AB412*Intern!H$2,"")</f>
        <v/>
      </c>
      <c r="AD412" s="167"/>
      <c r="AE412" s="170"/>
      <c r="AF412" s="164"/>
      <c r="AG412" s="151" t="str">
        <f>IFERROR(VLOOKUP(AD412,Mobilität!A:I,7,FALSE),"")</f>
        <v/>
      </c>
      <c r="AH412" s="151" t="str">
        <f t="shared" si="140"/>
        <v/>
      </c>
      <c r="AI412" s="220" t="str">
        <f>IFERROR(AH412*Intern!H$2,"")</f>
        <v/>
      </c>
      <c r="AJ412" s="171"/>
      <c r="AK412" s="219">
        <f t="shared" si="141"/>
        <v>0</v>
      </c>
      <c r="AL412" s="206"/>
      <c r="AM412" s="151" t="str">
        <f>IFERROR(VLOOKUP(AJ412,Mobilität!A:I,7,FALSE),"")</f>
        <v/>
      </c>
      <c r="AN412" s="151" t="str">
        <f t="shared" si="142"/>
        <v/>
      </c>
      <c r="AO412" s="154" t="str">
        <f>IFERROR(AN412*Intern!H$2,"")</f>
        <v/>
      </c>
      <c r="AP412" s="171"/>
      <c r="AQ412" s="151">
        <f t="shared" si="143"/>
        <v>0</v>
      </c>
      <c r="AR412" s="209"/>
      <c r="AS412" s="151" t="str">
        <f>IFERROR(VLOOKUP(AP412,Mobilität!A:I,7,FALSE),"")</f>
        <v/>
      </c>
      <c r="AT412" s="151" t="str">
        <f t="shared" si="158"/>
        <v/>
      </c>
      <c r="AU412" s="154" t="str">
        <f>IFERROR(AT412*Intern!H$2,"")</f>
        <v/>
      </c>
      <c r="AV412" s="171"/>
      <c r="AW412" s="151">
        <f t="shared" si="144"/>
        <v>0</v>
      </c>
      <c r="AX412" s="206"/>
      <c r="AY412" s="151" t="str">
        <f>IFERROR(VLOOKUP(AV412,Mobilität!A:O,7,FALSE),"")</f>
        <v/>
      </c>
      <c r="AZ412" s="151" t="str">
        <f t="shared" si="145"/>
        <v/>
      </c>
      <c r="BA412" s="220" t="str">
        <f>IFERROR(AZ412*Intern!H$2,"")</f>
        <v/>
      </c>
      <c r="BB412" s="338"/>
      <c r="BC412" s="339"/>
      <c r="BD412" s="340"/>
      <c r="BE412" s="222">
        <f t="shared" si="146"/>
        <v>0</v>
      </c>
      <c r="BF412" s="223">
        <f>IFERROR(BE412*Intern!H$2,"")</f>
        <v>0</v>
      </c>
      <c r="BG412" s="210">
        <f t="shared" si="147"/>
        <v>0</v>
      </c>
      <c r="BH412" s="226">
        <f t="shared" si="148"/>
        <v>0</v>
      </c>
      <c r="BI412" s="363"/>
      <c r="BJ412" s="210" t="e">
        <f t="shared" si="149"/>
        <v>#DIV/0!</v>
      </c>
      <c r="BK412" s="227" t="e">
        <f t="shared" si="150"/>
        <v>#DIV/0!</v>
      </c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</row>
    <row r="413" spans="1:128" s="153" customFormat="1">
      <c r="A413" s="164"/>
      <c r="B413" s="165"/>
      <c r="C413" s="165"/>
      <c r="D413" s="149" t="str">
        <f t="shared" si="151"/>
        <v/>
      </c>
      <c r="E413" s="166"/>
      <c r="F413" s="167"/>
      <c r="G413" s="334" t="str">
        <f t="shared" si="152"/>
        <v/>
      </c>
      <c r="H413" s="150" t="str">
        <f>IFERROR(VLOOKUP(F413,'Mahlzeit-Übernachtung'!C:AA,5,FALSE),"")</f>
        <v/>
      </c>
      <c r="I413" s="150" t="str">
        <f t="shared" si="153"/>
        <v/>
      </c>
      <c r="J413" s="221" t="str">
        <f>IFERROR(I413*Intern!H$2,"")</f>
        <v/>
      </c>
      <c r="K413" s="167"/>
      <c r="L413" s="331" t="str">
        <f t="shared" si="154"/>
        <v/>
      </c>
      <c r="M413" s="150" t="str">
        <f>IFERROR(VLOOKUP(K413,'Mahlzeit-Übernachtung'!C:AA,5,FALSE),"")</f>
        <v/>
      </c>
      <c r="N413" s="151" t="str">
        <f t="shared" si="155"/>
        <v/>
      </c>
      <c r="O413" s="221" t="str">
        <f>IFERROR(N413*Intern!H$2,"")</f>
        <v/>
      </c>
      <c r="P413" s="168"/>
      <c r="Q413" s="169"/>
      <c r="R413" s="169"/>
      <c r="S413" s="169"/>
      <c r="T413" s="151" t="str">
        <f t="shared" si="159"/>
        <v>---</v>
      </c>
      <c r="U413" s="331" t="e">
        <f>VLOOKUP(TEXT(T413,"@"),'Mahlzeit-Übernachtung'!A$30:G$111,7,FALSE)</f>
        <v>#N/A</v>
      </c>
      <c r="V413" s="151" t="str">
        <f t="shared" si="156"/>
        <v/>
      </c>
      <c r="W413" s="220" t="str">
        <f>IFERROR(V413*Intern!H$2,"")</f>
        <v/>
      </c>
      <c r="X413" s="167"/>
      <c r="Y413" s="170"/>
      <c r="Z413" s="164"/>
      <c r="AA413" s="151" t="str">
        <f>IFERROR(VLOOKUP(X413,Mobilität!A:I,7,FALSE),"")</f>
        <v/>
      </c>
      <c r="AB413" s="151" t="str">
        <f t="shared" si="157"/>
        <v/>
      </c>
      <c r="AC413" s="220" t="str">
        <f>IFERROR(AB413*Intern!H$2,"")</f>
        <v/>
      </c>
      <c r="AD413" s="167"/>
      <c r="AE413" s="170"/>
      <c r="AF413" s="164"/>
      <c r="AG413" s="151" t="str">
        <f>IFERROR(VLOOKUP(AD413,Mobilität!A:I,7,FALSE),"")</f>
        <v/>
      </c>
      <c r="AH413" s="151" t="str">
        <f t="shared" si="140"/>
        <v/>
      </c>
      <c r="AI413" s="220" t="str">
        <f>IFERROR(AH413*Intern!H$2,"")</f>
        <v/>
      </c>
      <c r="AJ413" s="171"/>
      <c r="AK413" s="219">
        <f t="shared" si="141"/>
        <v>0</v>
      </c>
      <c r="AL413" s="206"/>
      <c r="AM413" s="151" t="str">
        <f>IFERROR(VLOOKUP(AJ413,Mobilität!A:I,7,FALSE),"")</f>
        <v/>
      </c>
      <c r="AN413" s="151" t="str">
        <f t="shared" si="142"/>
        <v/>
      </c>
      <c r="AO413" s="154" t="str">
        <f>IFERROR(AN413*Intern!H$2,"")</f>
        <v/>
      </c>
      <c r="AP413" s="171"/>
      <c r="AQ413" s="151">
        <f t="shared" si="143"/>
        <v>0</v>
      </c>
      <c r="AR413" s="209"/>
      <c r="AS413" s="151" t="str">
        <f>IFERROR(VLOOKUP(AP413,Mobilität!A:I,7,FALSE),"")</f>
        <v/>
      </c>
      <c r="AT413" s="151" t="str">
        <f t="shared" si="158"/>
        <v/>
      </c>
      <c r="AU413" s="154" t="str">
        <f>IFERROR(AT413*Intern!H$2,"")</f>
        <v/>
      </c>
      <c r="AV413" s="171"/>
      <c r="AW413" s="151">
        <f t="shared" si="144"/>
        <v>0</v>
      </c>
      <c r="AX413" s="206"/>
      <c r="AY413" s="151" t="str">
        <f>IFERROR(VLOOKUP(AV413,Mobilität!A:O,7,FALSE),"")</f>
        <v/>
      </c>
      <c r="AZ413" s="151" t="str">
        <f t="shared" si="145"/>
        <v/>
      </c>
      <c r="BA413" s="220" t="str">
        <f>IFERROR(AZ413*Intern!H$2,"")</f>
        <v/>
      </c>
      <c r="BB413" s="338"/>
      <c r="BC413" s="339"/>
      <c r="BD413" s="340"/>
      <c r="BE413" s="222">
        <f t="shared" si="146"/>
        <v>0</v>
      </c>
      <c r="BF413" s="223">
        <f>IFERROR(BE413*Intern!H$2,"")</f>
        <v>0</v>
      </c>
      <c r="BG413" s="210">
        <f t="shared" si="147"/>
        <v>0</v>
      </c>
      <c r="BH413" s="226">
        <f t="shared" si="148"/>
        <v>0</v>
      </c>
      <c r="BI413" s="363"/>
      <c r="BJ413" s="210" t="e">
        <f t="shared" si="149"/>
        <v>#DIV/0!</v>
      </c>
      <c r="BK413" s="227" t="e">
        <f t="shared" si="150"/>
        <v>#DIV/0!</v>
      </c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</row>
    <row r="414" spans="1:128" s="153" customFormat="1">
      <c r="A414" s="164"/>
      <c r="B414" s="165"/>
      <c r="C414" s="165"/>
      <c r="D414" s="149" t="str">
        <f t="shared" si="151"/>
        <v/>
      </c>
      <c r="E414" s="166"/>
      <c r="F414" s="167"/>
      <c r="G414" s="334" t="str">
        <f t="shared" si="152"/>
        <v/>
      </c>
      <c r="H414" s="150" t="str">
        <f>IFERROR(VLOOKUP(F414,'Mahlzeit-Übernachtung'!C:AA,5,FALSE),"")</f>
        <v/>
      </c>
      <c r="I414" s="150" t="str">
        <f t="shared" si="153"/>
        <v/>
      </c>
      <c r="J414" s="221" t="str">
        <f>IFERROR(I414*Intern!H$2,"")</f>
        <v/>
      </c>
      <c r="K414" s="167"/>
      <c r="L414" s="331" t="str">
        <f t="shared" si="154"/>
        <v/>
      </c>
      <c r="M414" s="150" t="str">
        <f>IFERROR(VLOOKUP(K414,'Mahlzeit-Übernachtung'!C:AA,5,FALSE),"")</f>
        <v/>
      </c>
      <c r="N414" s="151" t="str">
        <f t="shared" si="155"/>
        <v/>
      </c>
      <c r="O414" s="221" t="str">
        <f>IFERROR(N414*Intern!H$2,"")</f>
        <v/>
      </c>
      <c r="P414" s="168"/>
      <c r="Q414" s="169"/>
      <c r="R414" s="169"/>
      <c r="S414" s="169"/>
      <c r="T414" s="151" t="str">
        <f t="shared" si="159"/>
        <v>---</v>
      </c>
      <c r="U414" s="331" t="e">
        <f>VLOOKUP(TEXT(T414,"@"),'Mahlzeit-Übernachtung'!A$30:G$111,7,FALSE)</f>
        <v>#N/A</v>
      </c>
      <c r="V414" s="151" t="str">
        <f t="shared" si="156"/>
        <v/>
      </c>
      <c r="W414" s="220" t="str">
        <f>IFERROR(V414*Intern!H$2,"")</f>
        <v/>
      </c>
      <c r="X414" s="167"/>
      <c r="Y414" s="170"/>
      <c r="Z414" s="164"/>
      <c r="AA414" s="151" t="str">
        <f>IFERROR(VLOOKUP(X414,Mobilität!A:I,7,FALSE),"")</f>
        <v/>
      </c>
      <c r="AB414" s="151" t="str">
        <f t="shared" si="157"/>
        <v/>
      </c>
      <c r="AC414" s="220" t="str">
        <f>IFERROR(AB414*Intern!H$2,"")</f>
        <v/>
      </c>
      <c r="AD414" s="167"/>
      <c r="AE414" s="170"/>
      <c r="AF414" s="164"/>
      <c r="AG414" s="151" t="str">
        <f>IFERROR(VLOOKUP(AD414,Mobilität!A:I,7,FALSE),"")</f>
        <v/>
      </c>
      <c r="AH414" s="151" t="str">
        <f t="shared" si="140"/>
        <v/>
      </c>
      <c r="AI414" s="220" t="str">
        <f>IFERROR(AH414*Intern!H$2,"")</f>
        <v/>
      </c>
      <c r="AJ414" s="171"/>
      <c r="AK414" s="219">
        <f t="shared" si="141"/>
        <v>0</v>
      </c>
      <c r="AL414" s="206"/>
      <c r="AM414" s="151" t="str">
        <f>IFERROR(VLOOKUP(AJ414,Mobilität!A:I,7,FALSE),"")</f>
        <v/>
      </c>
      <c r="AN414" s="151" t="str">
        <f t="shared" si="142"/>
        <v/>
      </c>
      <c r="AO414" s="154" t="str">
        <f>IFERROR(AN414*Intern!H$2,"")</f>
        <v/>
      </c>
      <c r="AP414" s="171"/>
      <c r="AQ414" s="151">
        <f t="shared" si="143"/>
        <v>0</v>
      </c>
      <c r="AR414" s="209"/>
      <c r="AS414" s="151" t="str">
        <f>IFERROR(VLOOKUP(AP414,Mobilität!A:I,7,FALSE),"")</f>
        <v/>
      </c>
      <c r="AT414" s="151" t="str">
        <f t="shared" si="158"/>
        <v/>
      </c>
      <c r="AU414" s="154" t="str">
        <f>IFERROR(AT414*Intern!H$2,"")</f>
        <v/>
      </c>
      <c r="AV414" s="171"/>
      <c r="AW414" s="151">
        <f t="shared" si="144"/>
        <v>0</v>
      </c>
      <c r="AX414" s="206"/>
      <c r="AY414" s="151" t="str">
        <f>IFERROR(VLOOKUP(AV414,Mobilität!A:O,7,FALSE),"")</f>
        <v/>
      </c>
      <c r="AZ414" s="151" t="str">
        <f t="shared" si="145"/>
        <v/>
      </c>
      <c r="BA414" s="220" t="str">
        <f>IFERROR(AZ414*Intern!H$2,"")</f>
        <v/>
      </c>
      <c r="BB414" s="338"/>
      <c r="BC414" s="339"/>
      <c r="BD414" s="340"/>
      <c r="BE414" s="222">
        <f t="shared" si="146"/>
        <v>0</v>
      </c>
      <c r="BF414" s="223">
        <f>IFERROR(BE414*Intern!H$2,"")</f>
        <v>0</v>
      </c>
      <c r="BG414" s="210">
        <f t="shared" si="147"/>
        <v>0</v>
      </c>
      <c r="BH414" s="226">
        <f t="shared" si="148"/>
        <v>0</v>
      </c>
      <c r="BI414" s="363"/>
      <c r="BJ414" s="210" t="e">
        <f t="shared" si="149"/>
        <v>#DIV/0!</v>
      </c>
      <c r="BK414" s="227" t="e">
        <f t="shared" si="150"/>
        <v>#DIV/0!</v>
      </c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</row>
    <row r="415" spans="1:128" s="153" customFormat="1">
      <c r="A415" s="164"/>
      <c r="B415" s="165"/>
      <c r="C415" s="165"/>
      <c r="D415" s="149" t="str">
        <f t="shared" si="151"/>
        <v/>
      </c>
      <c r="E415" s="166"/>
      <c r="F415" s="167"/>
      <c r="G415" s="334" t="str">
        <f t="shared" si="152"/>
        <v/>
      </c>
      <c r="H415" s="150" t="str">
        <f>IFERROR(VLOOKUP(F415,'Mahlzeit-Übernachtung'!C:AA,5,FALSE),"")</f>
        <v/>
      </c>
      <c r="I415" s="150" t="str">
        <f t="shared" si="153"/>
        <v/>
      </c>
      <c r="J415" s="221" t="str">
        <f>IFERROR(I415*Intern!H$2,"")</f>
        <v/>
      </c>
      <c r="K415" s="167"/>
      <c r="L415" s="331" t="str">
        <f t="shared" si="154"/>
        <v/>
      </c>
      <c r="M415" s="150" t="str">
        <f>IFERROR(VLOOKUP(K415,'Mahlzeit-Übernachtung'!C:AA,5,FALSE),"")</f>
        <v/>
      </c>
      <c r="N415" s="151" t="str">
        <f t="shared" si="155"/>
        <v/>
      </c>
      <c r="O415" s="221" t="str">
        <f>IFERROR(N415*Intern!H$2,"")</f>
        <v/>
      </c>
      <c r="P415" s="168"/>
      <c r="Q415" s="169"/>
      <c r="R415" s="169"/>
      <c r="S415" s="169"/>
      <c r="T415" s="151" t="str">
        <f t="shared" si="159"/>
        <v>---</v>
      </c>
      <c r="U415" s="331" t="e">
        <f>VLOOKUP(TEXT(T415,"@"),'Mahlzeit-Übernachtung'!A$30:G$111,7,FALSE)</f>
        <v>#N/A</v>
      </c>
      <c r="V415" s="151" t="str">
        <f t="shared" si="156"/>
        <v/>
      </c>
      <c r="W415" s="220" t="str">
        <f>IFERROR(V415*Intern!H$2,"")</f>
        <v/>
      </c>
      <c r="X415" s="167"/>
      <c r="Y415" s="170"/>
      <c r="Z415" s="164"/>
      <c r="AA415" s="151" t="str">
        <f>IFERROR(VLOOKUP(X415,Mobilität!A:I,7,FALSE),"")</f>
        <v/>
      </c>
      <c r="AB415" s="151" t="str">
        <f t="shared" si="157"/>
        <v/>
      </c>
      <c r="AC415" s="220" t="str">
        <f>IFERROR(AB415*Intern!H$2,"")</f>
        <v/>
      </c>
      <c r="AD415" s="167"/>
      <c r="AE415" s="170"/>
      <c r="AF415" s="164"/>
      <c r="AG415" s="151" t="str">
        <f>IFERROR(VLOOKUP(AD415,Mobilität!A:I,7,FALSE),"")</f>
        <v/>
      </c>
      <c r="AH415" s="151" t="str">
        <f t="shared" si="140"/>
        <v/>
      </c>
      <c r="AI415" s="220" t="str">
        <f>IFERROR(AH415*Intern!H$2,"")</f>
        <v/>
      </c>
      <c r="AJ415" s="171"/>
      <c r="AK415" s="219">
        <f t="shared" si="141"/>
        <v>0</v>
      </c>
      <c r="AL415" s="206"/>
      <c r="AM415" s="151" t="str">
        <f>IFERROR(VLOOKUP(AJ415,Mobilität!A:I,7,FALSE),"")</f>
        <v/>
      </c>
      <c r="AN415" s="151" t="str">
        <f t="shared" si="142"/>
        <v/>
      </c>
      <c r="AO415" s="154" t="str">
        <f>IFERROR(AN415*Intern!H$2,"")</f>
        <v/>
      </c>
      <c r="AP415" s="171"/>
      <c r="AQ415" s="151">
        <f t="shared" si="143"/>
        <v>0</v>
      </c>
      <c r="AR415" s="209"/>
      <c r="AS415" s="151" t="str">
        <f>IFERROR(VLOOKUP(AP415,Mobilität!A:I,7,FALSE),"")</f>
        <v/>
      </c>
      <c r="AT415" s="151" t="str">
        <f t="shared" si="158"/>
        <v/>
      </c>
      <c r="AU415" s="154" t="str">
        <f>IFERROR(AT415*Intern!H$2,"")</f>
        <v/>
      </c>
      <c r="AV415" s="171"/>
      <c r="AW415" s="151">
        <f t="shared" si="144"/>
        <v>0</v>
      </c>
      <c r="AX415" s="206"/>
      <c r="AY415" s="151" t="str">
        <f>IFERROR(VLOOKUP(AV415,Mobilität!A:O,7,FALSE),"")</f>
        <v/>
      </c>
      <c r="AZ415" s="151" t="str">
        <f t="shared" si="145"/>
        <v/>
      </c>
      <c r="BA415" s="220" t="str">
        <f>IFERROR(AZ415*Intern!H$2,"")</f>
        <v/>
      </c>
      <c r="BB415" s="338"/>
      <c r="BC415" s="339"/>
      <c r="BD415" s="340"/>
      <c r="BE415" s="222">
        <f t="shared" si="146"/>
        <v>0</v>
      </c>
      <c r="BF415" s="223">
        <f>IFERROR(BE415*Intern!H$2,"")</f>
        <v>0</v>
      </c>
      <c r="BG415" s="210">
        <f t="shared" si="147"/>
        <v>0</v>
      </c>
      <c r="BH415" s="226">
        <f t="shared" si="148"/>
        <v>0</v>
      </c>
      <c r="BI415" s="363"/>
      <c r="BJ415" s="210" t="e">
        <f t="shared" si="149"/>
        <v>#DIV/0!</v>
      </c>
      <c r="BK415" s="227" t="e">
        <f t="shared" si="150"/>
        <v>#DIV/0!</v>
      </c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</row>
    <row r="416" spans="1:128" s="153" customFormat="1">
      <c r="A416" s="164"/>
      <c r="B416" s="165"/>
      <c r="C416" s="165"/>
      <c r="D416" s="149" t="str">
        <f t="shared" si="151"/>
        <v/>
      </c>
      <c r="E416" s="166"/>
      <c r="F416" s="167"/>
      <c r="G416" s="334" t="str">
        <f t="shared" si="152"/>
        <v/>
      </c>
      <c r="H416" s="150" t="str">
        <f>IFERROR(VLOOKUP(F416,'Mahlzeit-Übernachtung'!C:AA,5,FALSE),"")</f>
        <v/>
      </c>
      <c r="I416" s="150" t="str">
        <f t="shared" si="153"/>
        <v/>
      </c>
      <c r="J416" s="221" t="str">
        <f>IFERROR(I416*Intern!H$2,"")</f>
        <v/>
      </c>
      <c r="K416" s="167"/>
      <c r="L416" s="331" t="str">
        <f t="shared" si="154"/>
        <v/>
      </c>
      <c r="M416" s="150" t="str">
        <f>IFERROR(VLOOKUP(K416,'Mahlzeit-Übernachtung'!C:AA,5,FALSE),"")</f>
        <v/>
      </c>
      <c r="N416" s="151" t="str">
        <f t="shared" si="155"/>
        <v/>
      </c>
      <c r="O416" s="221" t="str">
        <f>IFERROR(N416*Intern!H$2,"")</f>
        <v/>
      </c>
      <c r="P416" s="168"/>
      <c r="Q416" s="169"/>
      <c r="R416" s="169"/>
      <c r="S416" s="169"/>
      <c r="T416" s="151" t="str">
        <f t="shared" si="159"/>
        <v>---</v>
      </c>
      <c r="U416" s="331" t="e">
        <f>VLOOKUP(TEXT(T416,"@"),'Mahlzeit-Übernachtung'!A$30:G$111,7,FALSE)</f>
        <v>#N/A</v>
      </c>
      <c r="V416" s="151" t="str">
        <f t="shared" si="156"/>
        <v/>
      </c>
      <c r="W416" s="220" t="str">
        <f>IFERROR(V416*Intern!H$2,"")</f>
        <v/>
      </c>
      <c r="X416" s="167"/>
      <c r="Y416" s="170"/>
      <c r="Z416" s="164"/>
      <c r="AA416" s="151" t="str">
        <f>IFERROR(VLOOKUP(X416,Mobilität!A:I,7,FALSE),"")</f>
        <v/>
      </c>
      <c r="AB416" s="151" t="str">
        <f t="shared" si="157"/>
        <v/>
      </c>
      <c r="AC416" s="220" t="str">
        <f>IFERROR(AB416*Intern!H$2,"")</f>
        <v/>
      </c>
      <c r="AD416" s="167"/>
      <c r="AE416" s="170"/>
      <c r="AF416" s="164"/>
      <c r="AG416" s="151" t="str">
        <f>IFERROR(VLOOKUP(AD416,Mobilität!A:I,7,FALSE),"")</f>
        <v/>
      </c>
      <c r="AH416" s="151" t="str">
        <f t="shared" si="140"/>
        <v/>
      </c>
      <c r="AI416" s="220" t="str">
        <f>IFERROR(AH416*Intern!H$2,"")</f>
        <v/>
      </c>
      <c r="AJ416" s="171"/>
      <c r="AK416" s="219">
        <f t="shared" si="141"/>
        <v>0</v>
      </c>
      <c r="AL416" s="206"/>
      <c r="AM416" s="151" t="str">
        <f>IFERROR(VLOOKUP(AJ416,Mobilität!A:I,7,FALSE),"")</f>
        <v/>
      </c>
      <c r="AN416" s="151" t="str">
        <f t="shared" si="142"/>
        <v/>
      </c>
      <c r="AO416" s="154" t="str">
        <f>IFERROR(AN416*Intern!H$2,"")</f>
        <v/>
      </c>
      <c r="AP416" s="171"/>
      <c r="AQ416" s="151">
        <f t="shared" si="143"/>
        <v>0</v>
      </c>
      <c r="AR416" s="209"/>
      <c r="AS416" s="151" t="str">
        <f>IFERROR(VLOOKUP(AP416,Mobilität!A:I,7,FALSE),"")</f>
        <v/>
      </c>
      <c r="AT416" s="151" t="str">
        <f t="shared" si="158"/>
        <v/>
      </c>
      <c r="AU416" s="154" t="str">
        <f>IFERROR(AT416*Intern!H$2,"")</f>
        <v/>
      </c>
      <c r="AV416" s="171"/>
      <c r="AW416" s="151">
        <f t="shared" si="144"/>
        <v>0</v>
      </c>
      <c r="AX416" s="206"/>
      <c r="AY416" s="151" t="str">
        <f>IFERROR(VLOOKUP(AV416,Mobilität!A:O,7,FALSE),"")</f>
        <v/>
      </c>
      <c r="AZ416" s="151" t="str">
        <f t="shared" si="145"/>
        <v/>
      </c>
      <c r="BA416" s="220" t="str">
        <f>IFERROR(AZ416*Intern!H$2,"")</f>
        <v/>
      </c>
      <c r="BB416" s="338"/>
      <c r="BC416" s="339"/>
      <c r="BD416" s="340"/>
      <c r="BE416" s="222">
        <f t="shared" si="146"/>
        <v>0</v>
      </c>
      <c r="BF416" s="223">
        <f>IFERROR(BE416*Intern!H$2,"")</f>
        <v>0</v>
      </c>
      <c r="BG416" s="210">
        <f t="shared" si="147"/>
        <v>0</v>
      </c>
      <c r="BH416" s="226">
        <f t="shared" si="148"/>
        <v>0</v>
      </c>
      <c r="BI416" s="363"/>
      <c r="BJ416" s="210" t="e">
        <f t="shared" si="149"/>
        <v>#DIV/0!</v>
      </c>
      <c r="BK416" s="227" t="e">
        <f t="shared" si="150"/>
        <v>#DIV/0!</v>
      </c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</row>
    <row r="417" spans="1:128" s="153" customFormat="1">
      <c r="A417" s="164"/>
      <c r="B417" s="165"/>
      <c r="C417" s="165"/>
      <c r="D417" s="149" t="str">
        <f t="shared" si="151"/>
        <v/>
      </c>
      <c r="E417" s="166"/>
      <c r="F417" s="167"/>
      <c r="G417" s="334" t="str">
        <f t="shared" si="152"/>
        <v/>
      </c>
      <c r="H417" s="150" t="str">
        <f>IFERROR(VLOOKUP(F417,'Mahlzeit-Übernachtung'!C:AA,5,FALSE),"")</f>
        <v/>
      </c>
      <c r="I417" s="150" t="str">
        <f t="shared" si="153"/>
        <v/>
      </c>
      <c r="J417" s="221" t="str">
        <f>IFERROR(I417*Intern!H$2,"")</f>
        <v/>
      </c>
      <c r="K417" s="167"/>
      <c r="L417" s="331" t="str">
        <f t="shared" si="154"/>
        <v/>
      </c>
      <c r="M417" s="150" t="str">
        <f>IFERROR(VLOOKUP(K417,'Mahlzeit-Übernachtung'!C:AA,5,FALSE),"")</f>
        <v/>
      </c>
      <c r="N417" s="151" t="str">
        <f t="shared" si="155"/>
        <v/>
      </c>
      <c r="O417" s="221" t="str">
        <f>IFERROR(N417*Intern!H$2,"")</f>
        <v/>
      </c>
      <c r="P417" s="168"/>
      <c r="Q417" s="169"/>
      <c r="R417" s="169"/>
      <c r="S417" s="169"/>
      <c r="T417" s="151" t="str">
        <f t="shared" si="159"/>
        <v>---</v>
      </c>
      <c r="U417" s="331" t="e">
        <f>VLOOKUP(TEXT(T417,"@"),'Mahlzeit-Übernachtung'!A$30:G$111,7,FALSE)</f>
        <v>#N/A</v>
      </c>
      <c r="V417" s="151" t="str">
        <f t="shared" si="156"/>
        <v/>
      </c>
      <c r="W417" s="220" t="str">
        <f>IFERROR(V417*Intern!H$2,"")</f>
        <v/>
      </c>
      <c r="X417" s="167"/>
      <c r="Y417" s="170"/>
      <c r="Z417" s="164"/>
      <c r="AA417" s="151" t="str">
        <f>IFERROR(VLOOKUP(X417,Mobilität!A:I,7,FALSE),"")</f>
        <v/>
      </c>
      <c r="AB417" s="151" t="str">
        <f t="shared" si="157"/>
        <v/>
      </c>
      <c r="AC417" s="220" t="str">
        <f>IFERROR(AB417*Intern!H$2,"")</f>
        <v/>
      </c>
      <c r="AD417" s="167"/>
      <c r="AE417" s="170"/>
      <c r="AF417" s="164"/>
      <c r="AG417" s="151" t="str">
        <f>IFERROR(VLOOKUP(AD417,Mobilität!A:I,7,FALSE),"")</f>
        <v/>
      </c>
      <c r="AH417" s="151" t="str">
        <f t="shared" si="140"/>
        <v/>
      </c>
      <c r="AI417" s="220" t="str">
        <f>IFERROR(AH417*Intern!H$2,"")</f>
        <v/>
      </c>
      <c r="AJ417" s="171"/>
      <c r="AK417" s="219">
        <f t="shared" si="141"/>
        <v>0</v>
      </c>
      <c r="AL417" s="206"/>
      <c r="AM417" s="151" t="str">
        <f>IFERROR(VLOOKUP(AJ417,Mobilität!A:I,7,FALSE),"")</f>
        <v/>
      </c>
      <c r="AN417" s="151" t="str">
        <f t="shared" si="142"/>
        <v/>
      </c>
      <c r="AO417" s="154" t="str">
        <f>IFERROR(AN417*Intern!H$2,"")</f>
        <v/>
      </c>
      <c r="AP417" s="171"/>
      <c r="AQ417" s="151">
        <f t="shared" si="143"/>
        <v>0</v>
      </c>
      <c r="AR417" s="209"/>
      <c r="AS417" s="151" t="str">
        <f>IFERROR(VLOOKUP(AP417,Mobilität!A:I,7,FALSE),"")</f>
        <v/>
      </c>
      <c r="AT417" s="151" t="str">
        <f t="shared" si="158"/>
        <v/>
      </c>
      <c r="AU417" s="154" t="str">
        <f>IFERROR(AT417*Intern!H$2,"")</f>
        <v/>
      </c>
      <c r="AV417" s="171"/>
      <c r="AW417" s="151">
        <f t="shared" si="144"/>
        <v>0</v>
      </c>
      <c r="AX417" s="206"/>
      <c r="AY417" s="151" t="str">
        <f>IFERROR(VLOOKUP(AV417,Mobilität!A:O,7,FALSE),"")</f>
        <v/>
      </c>
      <c r="AZ417" s="151" t="str">
        <f t="shared" si="145"/>
        <v/>
      </c>
      <c r="BA417" s="220" t="str">
        <f>IFERROR(AZ417*Intern!H$2,"")</f>
        <v/>
      </c>
      <c r="BB417" s="338"/>
      <c r="BC417" s="339"/>
      <c r="BD417" s="340"/>
      <c r="BE417" s="222">
        <f t="shared" si="146"/>
        <v>0</v>
      </c>
      <c r="BF417" s="223">
        <f>IFERROR(BE417*Intern!H$2,"")</f>
        <v>0</v>
      </c>
      <c r="BG417" s="210">
        <f t="shared" si="147"/>
        <v>0</v>
      </c>
      <c r="BH417" s="226">
        <f t="shared" si="148"/>
        <v>0</v>
      </c>
      <c r="BI417" s="363"/>
      <c r="BJ417" s="210" t="e">
        <f t="shared" si="149"/>
        <v>#DIV/0!</v>
      </c>
      <c r="BK417" s="227" t="e">
        <f t="shared" si="150"/>
        <v>#DIV/0!</v>
      </c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</row>
    <row r="418" spans="1:128" s="153" customFormat="1">
      <c r="A418" s="164"/>
      <c r="B418" s="165"/>
      <c r="C418" s="165"/>
      <c r="D418" s="149" t="str">
        <f t="shared" si="151"/>
        <v/>
      </c>
      <c r="E418" s="166"/>
      <c r="F418" s="167"/>
      <c r="G418" s="334" t="str">
        <f t="shared" si="152"/>
        <v/>
      </c>
      <c r="H418" s="150" t="str">
        <f>IFERROR(VLOOKUP(F418,'Mahlzeit-Übernachtung'!C:AA,5,FALSE),"")</f>
        <v/>
      </c>
      <c r="I418" s="150" t="str">
        <f t="shared" si="153"/>
        <v/>
      </c>
      <c r="J418" s="221" t="str">
        <f>IFERROR(I418*Intern!H$2,"")</f>
        <v/>
      </c>
      <c r="K418" s="167"/>
      <c r="L418" s="331" t="str">
        <f t="shared" si="154"/>
        <v/>
      </c>
      <c r="M418" s="150" t="str">
        <f>IFERROR(VLOOKUP(K418,'Mahlzeit-Übernachtung'!C:AA,5,FALSE),"")</f>
        <v/>
      </c>
      <c r="N418" s="151" t="str">
        <f t="shared" si="155"/>
        <v/>
      </c>
      <c r="O418" s="221" t="str">
        <f>IFERROR(N418*Intern!H$2,"")</f>
        <v/>
      </c>
      <c r="P418" s="168"/>
      <c r="Q418" s="169"/>
      <c r="R418" s="169"/>
      <c r="S418" s="169"/>
      <c r="T418" s="151" t="str">
        <f t="shared" si="159"/>
        <v>---</v>
      </c>
      <c r="U418" s="331" t="e">
        <f>VLOOKUP(TEXT(T418,"@"),'Mahlzeit-Übernachtung'!A$30:G$111,7,FALSE)</f>
        <v>#N/A</v>
      </c>
      <c r="V418" s="151" t="str">
        <f t="shared" si="156"/>
        <v/>
      </c>
      <c r="W418" s="220" t="str">
        <f>IFERROR(V418*Intern!H$2,"")</f>
        <v/>
      </c>
      <c r="X418" s="167"/>
      <c r="Y418" s="170"/>
      <c r="Z418" s="164"/>
      <c r="AA418" s="151" t="str">
        <f>IFERROR(VLOOKUP(X418,Mobilität!A:I,7,FALSE),"")</f>
        <v/>
      </c>
      <c r="AB418" s="151" t="str">
        <f t="shared" si="157"/>
        <v/>
      </c>
      <c r="AC418" s="220" t="str">
        <f>IFERROR(AB418*Intern!H$2,"")</f>
        <v/>
      </c>
      <c r="AD418" s="167"/>
      <c r="AE418" s="170"/>
      <c r="AF418" s="164"/>
      <c r="AG418" s="151" t="str">
        <f>IFERROR(VLOOKUP(AD418,Mobilität!A:I,7,FALSE),"")</f>
        <v/>
      </c>
      <c r="AH418" s="151" t="str">
        <f t="shared" si="140"/>
        <v/>
      </c>
      <c r="AI418" s="220" t="str">
        <f>IFERROR(AH418*Intern!H$2,"")</f>
        <v/>
      </c>
      <c r="AJ418" s="171"/>
      <c r="AK418" s="219">
        <f t="shared" si="141"/>
        <v>0</v>
      </c>
      <c r="AL418" s="206"/>
      <c r="AM418" s="151" t="str">
        <f>IFERROR(VLOOKUP(AJ418,Mobilität!A:I,7,FALSE),"")</f>
        <v/>
      </c>
      <c r="AN418" s="151" t="str">
        <f t="shared" si="142"/>
        <v/>
      </c>
      <c r="AO418" s="154" t="str">
        <f>IFERROR(AN418*Intern!H$2,"")</f>
        <v/>
      </c>
      <c r="AP418" s="171"/>
      <c r="AQ418" s="151">
        <f t="shared" si="143"/>
        <v>0</v>
      </c>
      <c r="AR418" s="209"/>
      <c r="AS418" s="151" t="str">
        <f>IFERROR(VLOOKUP(AP418,Mobilität!A:I,7,FALSE),"")</f>
        <v/>
      </c>
      <c r="AT418" s="151" t="str">
        <f t="shared" si="158"/>
        <v/>
      </c>
      <c r="AU418" s="154" t="str">
        <f>IFERROR(AT418*Intern!H$2,"")</f>
        <v/>
      </c>
      <c r="AV418" s="171"/>
      <c r="AW418" s="151">
        <f t="shared" si="144"/>
        <v>0</v>
      </c>
      <c r="AX418" s="206"/>
      <c r="AY418" s="151" t="str">
        <f>IFERROR(VLOOKUP(AV418,Mobilität!A:O,7,FALSE),"")</f>
        <v/>
      </c>
      <c r="AZ418" s="151" t="str">
        <f t="shared" si="145"/>
        <v/>
      </c>
      <c r="BA418" s="220" t="str">
        <f>IFERROR(AZ418*Intern!H$2,"")</f>
        <v/>
      </c>
      <c r="BB418" s="338"/>
      <c r="BC418" s="339"/>
      <c r="BD418" s="340"/>
      <c r="BE418" s="222">
        <f t="shared" si="146"/>
        <v>0</v>
      </c>
      <c r="BF418" s="223">
        <f>IFERROR(BE418*Intern!H$2,"")</f>
        <v>0</v>
      </c>
      <c r="BG418" s="210">
        <f t="shared" si="147"/>
        <v>0</v>
      </c>
      <c r="BH418" s="226">
        <f t="shared" si="148"/>
        <v>0</v>
      </c>
      <c r="BI418" s="363"/>
      <c r="BJ418" s="210" t="e">
        <f t="shared" si="149"/>
        <v>#DIV/0!</v>
      </c>
      <c r="BK418" s="227" t="e">
        <f t="shared" si="150"/>
        <v>#DIV/0!</v>
      </c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</row>
    <row r="419" spans="1:128" s="153" customFormat="1">
      <c r="A419" s="164"/>
      <c r="B419" s="165"/>
      <c r="C419" s="165"/>
      <c r="D419" s="149" t="str">
        <f t="shared" si="151"/>
        <v/>
      </c>
      <c r="E419" s="166"/>
      <c r="F419" s="167"/>
      <c r="G419" s="334" t="str">
        <f t="shared" si="152"/>
        <v/>
      </c>
      <c r="H419" s="150" t="str">
        <f>IFERROR(VLOOKUP(F419,'Mahlzeit-Übernachtung'!C:AA,5,FALSE),"")</f>
        <v/>
      </c>
      <c r="I419" s="150" t="str">
        <f t="shared" si="153"/>
        <v/>
      </c>
      <c r="J419" s="221" t="str">
        <f>IFERROR(I419*Intern!H$2,"")</f>
        <v/>
      </c>
      <c r="K419" s="167"/>
      <c r="L419" s="331" t="str">
        <f t="shared" si="154"/>
        <v/>
      </c>
      <c r="M419" s="150" t="str">
        <f>IFERROR(VLOOKUP(K419,'Mahlzeit-Übernachtung'!C:AA,5,FALSE),"")</f>
        <v/>
      </c>
      <c r="N419" s="151" t="str">
        <f t="shared" si="155"/>
        <v/>
      </c>
      <c r="O419" s="221" t="str">
        <f>IFERROR(N419*Intern!H$2,"")</f>
        <v/>
      </c>
      <c r="P419" s="168"/>
      <c r="Q419" s="169"/>
      <c r="R419" s="169"/>
      <c r="S419" s="169"/>
      <c r="T419" s="151" t="str">
        <f t="shared" si="159"/>
        <v>---</v>
      </c>
      <c r="U419" s="331" t="e">
        <f>VLOOKUP(TEXT(T419,"@"),'Mahlzeit-Übernachtung'!A$30:G$111,7,FALSE)</f>
        <v>#N/A</v>
      </c>
      <c r="V419" s="151" t="str">
        <f t="shared" si="156"/>
        <v/>
      </c>
      <c r="W419" s="220" t="str">
        <f>IFERROR(V419*Intern!H$2,"")</f>
        <v/>
      </c>
      <c r="X419" s="167"/>
      <c r="Y419" s="170"/>
      <c r="Z419" s="164"/>
      <c r="AA419" s="151" t="str">
        <f>IFERROR(VLOOKUP(X419,Mobilität!A:I,7,FALSE),"")</f>
        <v/>
      </c>
      <c r="AB419" s="151" t="str">
        <f t="shared" si="157"/>
        <v/>
      </c>
      <c r="AC419" s="220" t="str">
        <f>IFERROR(AB419*Intern!H$2,"")</f>
        <v/>
      </c>
      <c r="AD419" s="167"/>
      <c r="AE419" s="170"/>
      <c r="AF419" s="164"/>
      <c r="AG419" s="151" t="str">
        <f>IFERROR(VLOOKUP(AD419,Mobilität!A:I,7,FALSE),"")</f>
        <v/>
      </c>
      <c r="AH419" s="151" t="str">
        <f t="shared" si="140"/>
        <v/>
      </c>
      <c r="AI419" s="220" t="str">
        <f>IFERROR(AH419*Intern!H$2,"")</f>
        <v/>
      </c>
      <c r="AJ419" s="171"/>
      <c r="AK419" s="219">
        <f t="shared" si="141"/>
        <v>0</v>
      </c>
      <c r="AL419" s="206"/>
      <c r="AM419" s="151" t="str">
        <f>IFERROR(VLOOKUP(AJ419,Mobilität!A:I,7,FALSE),"")</f>
        <v/>
      </c>
      <c r="AN419" s="151" t="str">
        <f t="shared" si="142"/>
        <v/>
      </c>
      <c r="AO419" s="154" t="str">
        <f>IFERROR(AN419*Intern!H$2,"")</f>
        <v/>
      </c>
      <c r="AP419" s="171"/>
      <c r="AQ419" s="151">
        <f t="shared" si="143"/>
        <v>0</v>
      </c>
      <c r="AR419" s="209"/>
      <c r="AS419" s="151" t="str">
        <f>IFERROR(VLOOKUP(AP419,Mobilität!A:I,7,FALSE),"")</f>
        <v/>
      </c>
      <c r="AT419" s="151" t="str">
        <f t="shared" si="158"/>
        <v/>
      </c>
      <c r="AU419" s="154" t="str">
        <f>IFERROR(AT419*Intern!H$2,"")</f>
        <v/>
      </c>
      <c r="AV419" s="171"/>
      <c r="AW419" s="151">
        <f t="shared" si="144"/>
        <v>0</v>
      </c>
      <c r="AX419" s="206"/>
      <c r="AY419" s="151" t="str">
        <f>IFERROR(VLOOKUP(AV419,Mobilität!A:O,7,FALSE),"")</f>
        <v/>
      </c>
      <c r="AZ419" s="151" t="str">
        <f t="shared" si="145"/>
        <v/>
      </c>
      <c r="BA419" s="220" t="str">
        <f>IFERROR(AZ419*Intern!H$2,"")</f>
        <v/>
      </c>
      <c r="BB419" s="338"/>
      <c r="BC419" s="339"/>
      <c r="BD419" s="340"/>
      <c r="BE419" s="222">
        <f t="shared" si="146"/>
        <v>0</v>
      </c>
      <c r="BF419" s="223">
        <f>IFERROR(BE419*Intern!H$2,"")</f>
        <v>0</v>
      </c>
      <c r="BG419" s="210">
        <f t="shared" si="147"/>
        <v>0</v>
      </c>
      <c r="BH419" s="226">
        <f t="shared" si="148"/>
        <v>0</v>
      </c>
      <c r="BI419" s="363"/>
      <c r="BJ419" s="210" t="e">
        <f t="shared" si="149"/>
        <v>#DIV/0!</v>
      </c>
      <c r="BK419" s="227" t="e">
        <f t="shared" si="150"/>
        <v>#DIV/0!</v>
      </c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</row>
    <row r="420" spans="1:128" s="153" customFormat="1">
      <c r="A420" s="164"/>
      <c r="B420" s="165"/>
      <c r="C420" s="165"/>
      <c r="D420" s="149" t="str">
        <f t="shared" si="151"/>
        <v/>
      </c>
      <c r="E420" s="166"/>
      <c r="F420" s="167"/>
      <c r="G420" s="334" t="str">
        <f t="shared" si="152"/>
        <v/>
      </c>
      <c r="H420" s="150" t="str">
        <f>IFERROR(VLOOKUP(F420,'Mahlzeit-Übernachtung'!C:AA,5,FALSE),"")</f>
        <v/>
      </c>
      <c r="I420" s="150" t="str">
        <f t="shared" si="153"/>
        <v/>
      </c>
      <c r="J420" s="221" t="str">
        <f>IFERROR(I420*Intern!H$2,"")</f>
        <v/>
      </c>
      <c r="K420" s="167"/>
      <c r="L420" s="331" t="str">
        <f t="shared" si="154"/>
        <v/>
      </c>
      <c r="M420" s="150" t="str">
        <f>IFERROR(VLOOKUP(K420,'Mahlzeit-Übernachtung'!C:AA,5,FALSE),"")</f>
        <v/>
      </c>
      <c r="N420" s="151" t="str">
        <f t="shared" si="155"/>
        <v/>
      </c>
      <c r="O420" s="221" t="str">
        <f>IFERROR(N420*Intern!H$2,"")</f>
        <v/>
      </c>
      <c r="P420" s="168"/>
      <c r="Q420" s="169"/>
      <c r="R420" s="169"/>
      <c r="S420" s="169"/>
      <c r="T420" s="151" t="str">
        <f t="shared" si="159"/>
        <v>---</v>
      </c>
      <c r="U420" s="331" t="e">
        <f>VLOOKUP(TEXT(T420,"@"),'Mahlzeit-Übernachtung'!A$30:G$111,7,FALSE)</f>
        <v>#N/A</v>
      </c>
      <c r="V420" s="151" t="str">
        <f t="shared" si="156"/>
        <v/>
      </c>
      <c r="W420" s="220" t="str">
        <f>IFERROR(V420*Intern!H$2,"")</f>
        <v/>
      </c>
      <c r="X420" s="167"/>
      <c r="Y420" s="170"/>
      <c r="Z420" s="164"/>
      <c r="AA420" s="151" t="str">
        <f>IFERROR(VLOOKUP(X420,Mobilität!A:I,7,FALSE),"")</f>
        <v/>
      </c>
      <c r="AB420" s="151" t="str">
        <f t="shared" si="157"/>
        <v/>
      </c>
      <c r="AC420" s="220" t="str">
        <f>IFERROR(AB420*Intern!H$2,"")</f>
        <v/>
      </c>
      <c r="AD420" s="167"/>
      <c r="AE420" s="170"/>
      <c r="AF420" s="164"/>
      <c r="AG420" s="151" t="str">
        <f>IFERROR(VLOOKUP(AD420,Mobilität!A:I,7,FALSE),"")</f>
        <v/>
      </c>
      <c r="AH420" s="151" t="str">
        <f t="shared" si="140"/>
        <v/>
      </c>
      <c r="AI420" s="220" t="str">
        <f>IFERROR(AH420*Intern!H$2,"")</f>
        <v/>
      </c>
      <c r="AJ420" s="171"/>
      <c r="AK420" s="219">
        <f t="shared" si="141"/>
        <v>0</v>
      </c>
      <c r="AL420" s="206"/>
      <c r="AM420" s="151" t="str">
        <f>IFERROR(VLOOKUP(AJ420,Mobilität!A:I,7,FALSE),"")</f>
        <v/>
      </c>
      <c r="AN420" s="151" t="str">
        <f t="shared" si="142"/>
        <v/>
      </c>
      <c r="AO420" s="154" t="str">
        <f>IFERROR(AN420*Intern!H$2,"")</f>
        <v/>
      </c>
      <c r="AP420" s="171"/>
      <c r="AQ420" s="151">
        <f t="shared" si="143"/>
        <v>0</v>
      </c>
      <c r="AR420" s="209"/>
      <c r="AS420" s="151" t="str">
        <f>IFERROR(VLOOKUP(AP420,Mobilität!A:I,7,FALSE),"")</f>
        <v/>
      </c>
      <c r="AT420" s="151" t="str">
        <f t="shared" si="158"/>
        <v/>
      </c>
      <c r="AU420" s="154" t="str">
        <f>IFERROR(AT420*Intern!H$2,"")</f>
        <v/>
      </c>
      <c r="AV420" s="171"/>
      <c r="AW420" s="151">
        <f t="shared" si="144"/>
        <v>0</v>
      </c>
      <c r="AX420" s="206"/>
      <c r="AY420" s="151" t="str">
        <f>IFERROR(VLOOKUP(AV420,Mobilität!A:O,7,FALSE),"")</f>
        <v/>
      </c>
      <c r="AZ420" s="151" t="str">
        <f t="shared" si="145"/>
        <v/>
      </c>
      <c r="BA420" s="220" t="str">
        <f>IFERROR(AZ420*Intern!H$2,"")</f>
        <v/>
      </c>
      <c r="BB420" s="338"/>
      <c r="BC420" s="339"/>
      <c r="BD420" s="340"/>
      <c r="BE420" s="222">
        <f t="shared" si="146"/>
        <v>0</v>
      </c>
      <c r="BF420" s="223">
        <f>IFERROR(BE420*Intern!H$2,"")</f>
        <v>0</v>
      </c>
      <c r="BG420" s="210">
        <f t="shared" si="147"/>
        <v>0</v>
      </c>
      <c r="BH420" s="226">
        <f t="shared" si="148"/>
        <v>0</v>
      </c>
      <c r="BI420" s="363"/>
      <c r="BJ420" s="210" t="e">
        <f t="shared" si="149"/>
        <v>#DIV/0!</v>
      </c>
      <c r="BK420" s="227" t="e">
        <f t="shared" si="150"/>
        <v>#DIV/0!</v>
      </c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</row>
    <row r="421" spans="1:128" s="153" customFormat="1">
      <c r="A421" s="164"/>
      <c r="B421" s="165"/>
      <c r="C421" s="165"/>
      <c r="D421" s="149" t="str">
        <f t="shared" si="151"/>
        <v/>
      </c>
      <c r="E421" s="166"/>
      <c r="F421" s="167"/>
      <c r="G421" s="334" t="str">
        <f t="shared" si="152"/>
        <v/>
      </c>
      <c r="H421" s="150" t="str">
        <f>IFERROR(VLOOKUP(F421,'Mahlzeit-Übernachtung'!C:AA,5,FALSE),"")</f>
        <v/>
      </c>
      <c r="I421" s="150" t="str">
        <f t="shared" si="153"/>
        <v/>
      </c>
      <c r="J421" s="221" t="str">
        <f>IFERROR(I421*Intern!H$2,"")</f>
        <v/>
      </c>
      <c r="K421" s="167"/>
      <c r="L421" s="331" t="str">
        <f t="shared" si="154"/>
        <v/>
      </c>
      <c r="M421" s="150" t="str">
        <f>IFERROR(VLOOKUP(K421,'Mahlzeit-Übernachtung'!C:AA,5,FALSE),"")</f>
        <v/>
      </c>
      <c r="N421" s="151" t="str">
        <f t="shared" si="155"/>
        <v/>
      </c>
      <c r="O421" s="221" t="str">
        <f>IFERROR(N421*Intern!H$2,"")</f>
        <v/>
      </c>
      <c r="P421" s="168"/>
      <c r="Q421" s="169"/>
      <c r="R421" s="169"/>
      <c r="S421" s="169"/>
      <c r="T421" s="151" t="str">
        <f t="shared" si="159"/>
        <v>---</v>
      </c>
      <c r="U421" s="331" t="e">
        <f>VLOOKUP(TEXT(T421,"@"),'Mahlzeit-Übernachtung'!A$30:G$111,7,FALSE)</f>
        <v>#N/A</v>
      </c>
      <c r="V421" s="151" t="str">
        <f t="shared" si="156"/>
        <v/>
      </c>
      <c r="W421" s="220" t="str">
        <f>IFERROR(V421*Intern!H$2,"")</f>
        <v/>
      </c>
      <c r="X421" s="167"/>
      <c r="Y421" s="170"/>
      <c r="Z421" s="164"/>
      <c r="AA421" s="151" t="str">
        <f>IFERROR(VLOOKUP(X421,Mobilität!A:I,7,FALSE),"")</f>
        <v/>
      </c>
      <c r="AB421" s="151" t="str">
        <f t="shared" si="157"/>
        <v/>
      </c>
      <c r="AC421" s="220" t="str">
        <f>IFERROR(AB421*Intern!H$2,"")</f>
        <v/>
      </c>
      <c r="AD421" s="167"/>
      <c r="AE421" s="170"/>
      <c r="AF421" s="164"/>
      <c r="AG421" s="151" t="str">
        <f>IFERROR(VLOOKUP(AD421,Mobilität!A:I,7,FALSE),"")</f>
        <v/>
      </c>
      <c r="AH421" s="151" t="str">
        <f t="shared" si="140"/>
        <v/>
      </c>
      <c r="AI421" s="220" t="str">
        <f>IFERROR(AH421*Intern!H$2,"")</f>
        <v/>
      </c>
      <c r="AJ421" s="171"/>
      <c r="AK421" s="219">
        <f t="shared" si="141"/>
        <v>0</v>
      </c>
      <c r="AL421" s="206"/>
      <c r="AM421" s="151" t="str">
        <f>IFERROR(VLOOKUP(AJ421,Mobilität!A:I,7,FALSE),"")</f>
        <v/>
      </c>
      <c r="AN421" s="151" t="str">
        <f t="shared" si="142"/>
        <v/>
      </c>
      <c r="AO421" s="154" t="str">
        <f>IFERROR(AN421*Intern!H$2,"")</f>
        <v/>
      </c>
      <c r="AP421" s="171"/>
      <c r="AQ421" s="151">
        <f t="shared" si="143"/>
        <v>0</v>
      </c>
      <c r="AR421" s="209"/>
      <c r="AS421" s="151" t="str">
        <f>IFERROR(VLOOKUP(AP421,Mobilität!A:I,7,FALSE),"")</f>
        <v/>
      </c>
      <c r="AT421" s="151" t="str">
        <f t="shared" si="158"/>
        <v/>
      </c>
      <c r="AU421" s="154" t="str">
        <f>IFERROR(AT421*Intern!H$2,"")</f>
        <v/>
      </c>
      <c r="AV421" s="171"/>
      <c r="AW421" s="151">
        <f t="shared" si="144"/>
        <v>0</v>
      </c>
      <c r="AX421" s="206"/>
      <c r="AY421" s="151" t="str">
        <f>IFERROR(VLOOKUP(AV421,Mobilität!A:O,7,FALSE),"")</f>
        <v/>
      </c>
      <c r="AZ421" s="151" t="str">
        <f t="shared" si="145"/>
        <v/>
      </c>
      <c r="BA421" s="220" t="str">
        <f>IFERROR(AZ421*Intern!H$2,"")</f>
        <v/>
      </c>
      <c r="BB421" s="338"/>
      <c r="BC421" s="339"/>
      <c r="BD421" s="340"/>
      <c r="BE421" s="222">
        <f t="shared" si="146"/>
        <v>0</v>
      </c>
      <c r="BF421" s="223">
        <f>IFERROR(BE421*Intern!H$2,"")</f>
        <v>0</v>
      </c>
      <c r="BG421" s="210">
        <f t="shared" si="147"/>
        <v>0</v>
      </c>
      <c r="BH421" s="226">
        <f t="shared" si="148"/>
        <v>0</v>
      </c>
      <c r="BI421" s="363"/>
      <c r="BJ421" s="210" t="e">
        <f t="shared" si="149"/>
        <v>#DIV/0!</v>
      </c>
      <c r="BK421" s="227" t="e">
        <f t="shared" si="150"/>
        <v>#DIV/0!</v>
      </c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</row>
    <row r="422" spans="1:128" s="153" customFormat="1">
      <c r="A422" s="164"/>
      <c r="B422" s="165"/>
      <c r="C422" s="165"/>
      <c r="D422" s="149" t="str">
        <f t="shared" si="151"/>
        <v/>
      </c>
      <c r="E422" s="166"/>
      <c r="F422" s="167"/>
      <c r="G422" s="334" t="str">
        <f t="shared" si="152"/>
        <v/>
      </c>
      <c r="H422" s="150" t="str">
        <f>IFERROR(VLOOKUP(F422,'Mahlzeit-Übernachtung'!C:AA,5,FALSE),"")</f>
        <v/>
      </c>
      <c r="I422" s="150" t="str">
        <f t="shared" si="153"/>
        <v/>
      </c>
      <c r="J422" s="221" t="str">
        <f>IFERROR(I422*Intern!H$2,"")</f>
        <v/>
      </c>
      <c r="K422" s="167"/>
      <c r="L422" s="331" t="str">
        <f t="shared" si="154"/>
        <v/>
      </c>
      <c r="M422" s="150" t="str">
        <f>IFERROR(VLOOKUP(K422,'Mahlzeit-Übernachtung'!C:AA,5,FALSE),"")</f>
        <v/>
      </c>
      <c r="N422" s="151" t="str">
        <f t="shared" si="155"/>
        <v/>
      </c>
      <c r="O422" s="221" t="str">
        <f>IFERROR(N422*Intern!H$2,"")</f>
        <v/>
      </c>
      <c r="P422" s="168"/>
      <c r="Q422" s="169"/>
      <c r="R422" s="169"/>
      <c r="S422" s="169"/>
      <c r="T422" s="151" t="str">
        <f t="shared" si="159"/>
        <v>---</v>
      </c>
      <c r="U422" s="331" t="e">
        <f>VLOOKUP(TEXT(T422,"@"),'Mahlzeit-Übernachtung'!A$30:G$111,7,FALSE)</f>
        <v>#N/A</v>
      </c>
      <c r="V422" s="151" t="str">
        <f t="shared" si="156"/>
        <v/>
      </c>
      <c r="W422" s="220" t="str">
        <f>IFERROR(V422*Intern!H$2,"")</f>
        <v/>
      </c>
      <c r="X422" s="167"/>
      <c r="Y422" s="170"/>
      <c r="Z422" s="164"/>
      <c r="AA422" s="151" t="str">
        <f>IFERROR(VLOOKUP(X422,Mobilität!A:I,7,FALSE),"")</f>
        <v/>
      </c>
      <c r="AB422" s="151" t="str">
        <f t="shared" si="157"/>
        <v/>
      </c>
      <c r="AC422" s="220" t="str">
        <f>IFERROR(AB422*Intern!H$2,"")</f>
        <v/>
      </c>
      <c r="AD422" s="167"/>
      <c r="AE422" s="170"/>
      <c r="AF422" s="164"/>
      <c r="AG422" s="151" t="str">
        <f>IFERROR(VLOOKUP(AD422,Mobilität!A:I,7,FALSE),"")</f>
        <v/>
      </c>
      <c r="AH422" s="151" t="str">
        <f t="shared" si="140"/>
        <v/>
      </c>
      <c r="AI422" s="220" t="str">
        <f>IFERROR(AH422*Intern!H$2,"")</f>
        <v/>
      </c>
      <c r="AJ422" s="171"/>
      <c r="AK422" s="219">
        <f t="shared" si="141"/>
        <v>0</v>
      </c>
      <c r="AL422" s="206"/>
      <c r="AM422" s="151" t="str">
        <f>IFERROR(VLOOKUP(AJ422,Mobilität!A:I,7,FALSE),"")</f>
        <v/>
      </c>
      <c r="AN422" s="151" t="str">
        <f t="shared" si="142"/>
        <v/>
      </c>
      <c r="AO422" s="154" t="str">
        <f>IFERROR(AN422*Intern!H$2,"")</f>
        <v/>
      </c>
      <c r="AP422" s="171"/>
      <c r="AQ422" s="151">
        <f t="shared" si="143"/>
        <v>0</v>
      </c>
      <c r="AR422" s="209"/>
      <c r="AS422" s="151" t="str">
        <f>IFERROR(VLOOKUP(AP422,Mobilität!A:I,7,FALSE),"")</f>
        <v/>
      </c>
      <c r="AT422" s="151" t="str">
        <f t="shared" si="158"/>
        <v/>
      </c>
      <c r="AU422" s="154" t="str">
        <f>IFERROR(AT422*Intern!H$2,"")</f>
        <v/>
      </c>
      <c r="AV422" s="171"/>
      <c r="AW422" s="151">
        <f t="shared" si="144"/>
        <v>0</v>
      </c>
      <c r="AX422" s="206"/>
      <c r="AY422" s="151" t="str">
        <f>IFERROR(VLOOKUP(AV422,Mobilität!A:O,7,FALSE),"")</f>
        <v/>
      </c>
      <c r="AZ422" s="151" t="str">
        <f t="shared" si="145"/>
        <v/>
      </c>
      <c r="BA422" s="220" t="str">
        <f>IFERROR(AZ422*Intern!H$2,"")</f>
        <v/>
      </c>
      <c r="BB422" s="338"/>
      <c r="BC422" s="339"/>
      <c r="BD422" s="340"/>
      <c r="BE422" s="222">
        <f t="shared" si="146"/>
        <v>0</v>
      </c>
      <c r="BF422" s="223">
        <f>IFERROR(BE422*Intern!H$2,"")</f>
        <v>0</v>
      </c>
      <c r="BG422" s="210">
        <f t="shared" si="147"/>
        <v>0</v>
      </c>
      <c r="BH422" s="226">
        <f t="shared" si="148"/>
        <v>0</v>
      </c>
      <c r="BI422" s="363"/>
      <c r="BJ422" s="210" t="e">
        <f t="shared" si="149"/>
        <v>#DIV/0!</v>
      </c>
      <c r="BK422" s="227" t="e">
        <f t="shared" si="150"/>
        <v>#DIV/0!</v>
      </c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</row>
    <row r="423" spans="1:128" s="153" customFormat="1">
      <c r="A423" s="164"/>
      <c r="B423" s="165"/>
      <c r="C423" s="165"/>
      <c r="D423" s="149" t="str">
        <f t="shared" si="151"/>
        <v/>
      </c>
      <c r="E423" s="166"/>
      <c r="F423" s="167"/>
      <c r="G423" s="334" t="str">
        <f t="shared" si="152"/>
        <v/>
      </c>
      <c r="H423" s="150" t="str">
        <f>IFERROR(VLOOKUP(F423,'Mahlzeit-Übernachtung'!C:AA,5,FALSE),"")</f>
        <v/>
      </c>
      <c r="I423" s="150" t="str">
        <f t="shared" si="153"/>
        <v/>
      </c>
      <c r="J423" s="221" t="str">
        <f>IFERROR(I423*Intern!H$2,"")</f>
        <v/>
      </c>
      <c r="K423" s="167"/>
      <c r="L423" s="331" t="str">
        <f t="shared" si="154"/>
        <v/>
      </c>
      <c r="M423" s="150" t="str">
        <f>IFERROR(VLOOKUP(K423,'Mahlzeit-Übernachtung'!C:AA,5,FALSE),"")</f>
        <v/>
      </c>
      <c r="N423" s="151" t="str">
        <f t="shared" si="155"/>
        <v/>
      </c>
      <c r="O423" s="221" t="str">
        <f>IFERROR(N423*Intern!H$2,"")</f>
        <v/>
      </c>
      <c r="P423" s="168"/>
      <c r="Q423" s="169"/>
      <c r="R423" s="169"/>
      <c r="S423" s="169"/>
      <c r="T423" s="151" t="str">
        <f t="shared" si="159"/>
        <v>---</v>
      </c>
      <c r="U423" s="331" t="e">
        <f>VLOOKUP(TEXT(T423,"@"),'Mahlzeit-Übernachtung'!A$30:G$111,7,FALSE)</f>
        <v>#N/A</v>
      </c>
      <c r="V423" s="151" t="str">
        <f t="shared" si="156"/>
        <v/>
      </c>
      <c r="W423" s="220" t="str">
        <f>IFERROR(V423*Intern!H$2,"")</f>
        <v/>
      </c>
      <c r="X423" s="167"/>
      <c r="Y423" s="170"/>
      <c r="Z423" s="164"/>
      <c r="AA423" s="151" t="str">
        <f>IFERROR(VLOOKUP(X423,Mobilität!A:I,7,FALSE),"")</f>
        <v/>
      </c>
      <c r="AB423" s="151" t="str">
        <f t="shared" si="157"/>
        <v/>
      </c>
      <c r="AC423" s="220" t="str">
        <f>IFERROR(AB423*Intern!H$2,"")</f>
        <v/>
      </c>
      <c r="AD423" s="167"/>
      <c r="AE423" s="170"/>
      <c r="AF423" s="164"/>
      <c r="AG423" s="151" t="str">
        <f>IFERROR(VLOOKUP(AD423,Mobilität!A:I,7,FALSE),"")</f>
        <v/>
      </c>
      <c r="AH423" s="151" t="str">
        <f t="shared" si="140"/>
        <v/>
      </c>
      <c r="AI423" s="220" t="str">
        <f>IFERROR(AH423*Intern!H$2,"")</f>
        <v/>
      </c>
      <c r="AJ423" s="171"/>
      <c r="AK423" s="219">
        <f t="shared" si="141"/>
        <v>0</v>
      </c>
      <c r="AL423" s="206"/>
      <c r="AM423" s="151" t="str">
        <f>IFERROR(VLOOKUP(AJ423,Mobilität!A:I,7,FALSE),"")</f>
        <v/>
      </c>
      <c r="AN423" s="151" t="str">
        <f t="shared" si="142"/>
        <v/>
      </c>
      <c r="AO423" s="154" t="str">
        <f>IFERROR(AN423*Intern!H$2,"")</f>
        <v/>
      </c>
      <c r="AP423" s="171"/>
      <c r="AQ423" s="151">
        <f t="shared" si="143"/>
        <v>0</v>
      </c>
      <c r="AR423" s="209"/>
      <c r="AS423" s="151" t="str">
        <f>IFERROR(VLOOKUP(AP423,Mobilität!A:I,7,FALSE),"")</f>
        <v/>
      </c>
      <c r="AT423" s="151" t="str">
        <f t="shared" si="158"/>
        <v/>
      </c>
      <c r="AU423" s="154" t="str">
        <f>IFERROR(AT423*Intern!H$2,"")</f>
        <v/>
      </c>
      <c r="AV423" s="171"/>
      <c r="AW423" s="151">
        <f t="shared" si="144"/>
        <v>0</v>
      </c>
      <c r="AX423" s="206"/>
      <c r="AY423" s="151" t="str">
        <f>IFERROR(VLOOKUP(AV423,Mobilität!A:O,7,FALSE),"")</f>
        <v/>
      </c>
      <c r="AZ423" s="151" t="str">
        <f t="shared" si="145"/>
        <v/>
      </c>
      <c r="BA423" s="220" t="str">
        <f>IFERROR(AZ423*Intern!H$2,"")</f>
        <v/>
      </c>
      <c r="BB423" s="338"/>
      <c r="BC423" s="339"/>
      <c r="BD423" s="340"/>
      <c r="BE423" s="222">
        <f t="shared" si="146"/>
        <v>0</v>
      </c>
      <c r="BF423" s="223">
        <f>IFERROR(BE423*Intern!H$2,"")</f>
        <v>0</v>
      </c>
      <c r="BG423" s="210">
        <f t="shared" si="147"/>
        <v>0</v>
      </c>
      <c r="BH423" s="226">
        <f t="shared" si="148"/>
        <v>0</v>
      </c>
      <c r="BI423" s="363"/>
      <c r="BJ423" s="210" t="e">
        <f t="shared" si="149"/>
        <v>#DIV/0!</v>
      </c>
      <c r="BK423" s="227" t="e">
        <f t="shared" si="150"/>
        <v>#DIV/0!</v>
      </c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</row>
    <row r="424" spans="1:128" s="153" customFormat="1">
      <c r="A424" s="164"/>
      <c r="B424" s="165"/>
      <c r="C424" s="165"/>
      <c r="D424" s="149" t="str">
        <f t="shared" si="151"/>
        <v/>
      </c>
      <c r="E424" s="166"/>
      <c r="F424" s="167"/>
      <c r="G424" s="334" t="str">
        <f t="shared" si="152"/>
        <v/>
      </c>
      <c r="H424" s="150" t="str">
        <f>IFERROR(VLOOKUP(F424,'Mahlzeit-Übernachtung'!C:AA,5,FALSE),"")</f>
        <v/>
      </c>
      <c r="I424" s="150" t="str">
        <f t="shared" si="153"/>
        <v/>
      </c>
      <c r="J424" s="221" t="str">
        <f>IFERROR(I424*Intern!H$2,"")</f>
        <v/>
      </c>
      <c r="K424" s="167"/>
      <c r="L424" s="331" t="str">
        <f t="shared" si="154"/>
        <v/>
      </c>
      <c r="M424" s="150" t="str">
        <f>IFERROR(VLOOKUP(K424,'Mahlzeit-Übernachtung'!C:AA,5,FALSE),"")</f>
        <v/>
      </c>
      <c r="N424" s="151" t="str">
        <f t="shared" si="155"/>
        <v/>
      </c>
      <c r="O424" s="221" t="str">
        <f>IFERROR(N424*Intern!H$2,"")</f>
        <v/>
      </c>
      <c r="P424" s="168"/>
      <c r="Q424" s="169"/>
      <c r="R424" s="169"/>
      <c r="S424" s="169"/>
      <c r="T424" s="151" t="str">
        <f t="shared" si="159"/>
        <v>---</v>
      </c>
      <c r="U424" s="331" t="e">
        <f>VLOOKUP(TEXT(T424,"@"),'Mahlzeit-Übernachtung'!A$30:G$111,7,FALSE)</f>
        <v>#N/A</v>
      </c>
      <c r="V424" s="151" t="str">
        <f t="shared" si="156"/>
        <v/>
      </c>
      <c r="W424" s="220" t="str">
        <f>IFERROR(V424*Intern!H$2,"")</f>
        <v/>
      </c>
      <c r="X424" s="167"/>
      <c r="Y424" s="170"/>
      <c r="Z424" s="164"/>
      <c r="AA424" s="151" t="str">
        <f>IFERROR(VLOOKUP(X424,Mobilität!A:I,7,FALSE),"")</f>
        <v/>
      </c>
      <c r="AB424" s="151" t="str">
        <f t="shared" si="157"/>
        <v/>
      </c>
      <c r="AC424" s="220" t="str">
        <f>IFERROR(AB424*Intern!H$2,"")</f>
        <v/>
      </c>
      <c r="AD424" s="167"/>
      <c r="AE424" s="170"/>
      <c r="AF424" s="164"/>
      <c r="AG424" s="151" t="str">
        <f>IFERROR(VLOOKUP(AD424,Mobilität!A:I,7,FALSE),"")</f>
        <v/>
      </c>
      <c r="AH424" s="151" t="str">
        <f t="shared" si="140"/>
        <v/>
      </c>
      <c r="AI424" s="220" t="str">
        <f>IFERROR(AH424*Intern!H$2,"")</f>
        <v/>
      </c>
      <c r="AJ424" s="171"/>
      <c r="AK424" s="219">
        <f t="shared" si="141"/>
        <v>0</v>
      </c>
      <c r="AL424" s="206"/>
      <c r="AM424" s="151" t="str">
        <f>IFERROR(VLOOKUP(AJ424,Mobilität!A:I,7,FALSE),"")</f>
        <v/>
      </c>
      <c r="AN424" s="151" t="str">
        <f t="shared" si="142"/>
        <v/>
      </c>
      <c r="AO424" s="154" t="str">
        <f>IFERROR(AN424*Intern!H$2,"")</f>
        <v/>
      </c>
      <c r="AP424" s="171"/>
      <c r="AQ424" s="151">
        <f t="shared" si="143"/>
        <v>0</v>
      </c>
      <c r="AR424" s="209"/>
      <c r="AS424" s="151" t="str">
        <f>IFERROR(VLOOKUP(AP424,Mobilität!A:I,7,FALSE),"")</f>
        <v/>
      </c>
      <c r="AT424" s="151" t="str">
        <f t="shared" si="158"/>
        <v/>
      </c>
      <c r="AU424" s="154" t="str">
        <f>IFERROR(AT424*Intern!H$2,"")</f>
        <v/>
      </c>
      <c r="AV424" s="171"/>
      <c r="AW424" s="151">
        <f t="shared" si="144"/>
        <v>0</v>
      </c>
      <c r="AX424" s="206"/>
      <c r="AY424" s="151" t="str">
        <f>IFERROR(VLOOKUP(AV424,Mobilität!A:O,7,FALSE),"")</f>
        <v/>
      </c>
      <c r="AZ424" s="151" t="str">
        <f t="shared" si="145"/>
        <v/>
      </c>
      <c r="BA424" s="220" t="str">
        <f>IFERROR(AZ424*Intern!H$2,"")</f>
        <v/>
      </c>
      <c r="BB424" s="338"/>
      <c r="BC424" s="339"/>
      <c r="BD424" s="340"/>
      <c r="BE424" s="222">
        <f t="shared" si="146"/>
        <v>0</v>
      </c>
      <c r="BF424" s="223">
        <f>IFERROR(BE424*Intern!H$2,"")</f>
        <v>0</v>
      </c>
      <c r="BG424" s="210">
        <f t="shared" si="147"/>
        <v>0</v>
      </c>
      <c r="BH424" s="226">
        <f t="shared" si="148"/>
        <v>0</v>
      </c>
      <c r="BI424" s="363"/>
      <c r="BJ424" s="210" t="e">
        <f t="shared" si="149"/>
        <v>#DIV/0!</v>
      </c>
      <c r="BK424" s="227" t="e">
        <f t="shared" si="150"/>
        <v>#DIV/0!</v>
      </c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</row>
    <row r="425" spans="1:128" s="153" customFormat="1">
      <c r="A425" s="164"/>
      <c r="B425" s="165"/>
      <c r="C425" s="165"/>
      <c r="D425" s="149" t="str">
        <f t="shared" si="151"/>
        <v/>
      </c>
      <c r="E425" s="166"/>
      <c r="F425" s="167"/>
      <c r="G425" s="334" t="str">
        <f t="shared" si="152"/>
        <v/>
      </c>
      <c r="H425" s="150" t="str">
        <f>IFERROR(VLOOKUP(F425,'Mahlzeit-Übernachtung'!C:AA,5,FALSE),"")</f>
        <v/>
      </c>
      <c r="I425" s="150" t="str">
        <f t="shared" si="153"/>
        <v/>
      </c>
      <c r="J425" s="221" t="str">
        <f>IFERROR(I425*Intern!H$2,"")</f>
        <v/>
      </c>
      <c r="K425" s="167"/>
      <c r="L425" s="331" t="str">
        <f t="shared" si="154"/>
        <v/>
      </c>
      <c r="M425" s="150" t="str">
        <f>IFERROR(VLOOKUP(K425,'Mahlzeit-Übernachtung'!C:AA,5,FALSE),"")</f>
        <v/>
      </c>
      <c r="N425" s="151" t="str">
        <f t="shared" si="155"/>
        <v/>
      </c>
      <c r="O425" s="221" t="str">
        <f>IFERROR(N425*Intern!H$2,"")</f>
        <v/>
      </c>
      <c r="P425" s="168"/>
      <c r="Q425" s="169"/>
      <c r="R425" s="169"/>
      <c r="S425" s="169"/>
      <c r="T425" s="151" t="str">
        <f t="shared" si="159"/>
        <v>---</v>
      </c>
      <c r="U425" s="331" t="e">
        <f>VLOOKUP(TEXT(T425,"@"),'Mahlzeit-Übernachtung'!A$30:G$111,7,FALSE)</f>
        <v>#N/A</v>
      </c>
      <c r="V425" s="151" t="str">
        <f t="shared" si="156"/>
        <v/>
      </c>
      <c r="W425" s="220" t="str">
        <f>IFERROR(V425*Intern!H$2,"")</f>
        <v/>
      </c>
      <c r="X425" s="167"/>
      <c r="Y425" s="170"/>
      <c r="Z425" s="164"/>
      <c r="AA425" s="151" t="str">
        <f>IFERROR(VLOOKUP(X425,Mobilität!A:I,7,FALSE),"")</f>
        <v/>
      </c>
      <c r="AB425" s="151" t="str">
        <f t="shared" si="157"/>
        <v/>
      </c>
      <c r="AC425" s="220" t="str">
        <f>IFERROR(AB425*Intern!H$2,"")</f>
        <v/>
      </c>
      <c r="AD425" s="167"/>
      <c r="AE425" s="170"/>
      <c r="AF425" s="164"/>
      <c r="AG425" s="151" t="str">
        <f>IFERROR(VLOOKUP(AD425,Mobilität!A:I,7,FALSE),"")</f>
        <v/>
      </c>
      <c r="AH425" s="151" t="str">
        <f t="shared" si="140"/>
        <v/>
      </c>
      <c r="AI425" s="220" t="str">
        <f>IFERROR(AH425*Intern!H$2,"")</f>
        <v/>
      </c>
      <c r="AJ425" s="171"/>
      <c r="AK425" s="219">
        <f t="shared" si="141"/>
        <v>0</v>
      </c>
      <c r="AL425" s="206"/>
      <c r="AM425" s="151" t="str">
        <f>IFERROR(VLOOKUP(AJ425,Mobilität!A:I,7,FALSE),"")</f>
        <v/>
      </c>
      <c r="AN425" s="151" t="str">
        <f t="shared" si="142"/>
        <v/>
      </c>
      <c r="AO425" s="154" t="str">
        <f>IFERROR(AN425*Intern!H$2,"")</f>
        <v/>
      </c>
      <c r="AP425" s="171"/>
      <c r="AQ425" s="151">
        <f t="shared" si="143"/>
        <v>0</v>
      </c>
      <c r="AR425" s="209"/>
      <c r="AS425" s="151" t="str">
        <f>IFERROR(VLOOKUP(AP425,Mobilität!A:I,7,FALSE),"")</f>
        <v/>
      </c>
      <c r="AT425" s="151" t="str">
        <f t="shared" si="158"/>
        <v/>
      </c>
      <c r="AU425" s="154" t="str">
        <f>IFERROR(AT425*Intern!H$2,"")</f>
        <v/>
      </c>
      <c r="AV425" s="171"/>
      <c r="AW425" s="151">
        <f t="shared" si="144"/>
        <v>0</v>
      </c>
      <c r="AX425" s="206"/>
      <c r="AY425" s="151" t="str">
        <f>IFERROR(VLOOKUP(AV425,Mobilität!A:O,7,FALSE),"")</f>
        <v/>
      </c>
      <c r="AZ425" s="151" t="str">
        <f t="shared" si="145"/>
        <v/>
      </c>
      <c r="BA425" s="220" t="str">
        <f>IFERROR(AZ425*Intern!H$2,"")</f>
        <v/>
      </c>
      <c r="BB425" s="338"/>
      <c r="BC425" s="339"/>
      <c r="BD425" s="340"/>
      <c r="BE425" s="222">
        <f t="shared" si="146"/>
        <v>0</v>
      </c>
      <c r="BF425" s="223">
        <f>IFERROR(BE425*Intern!H$2,"")</f>
        <v>0</v>
      </c>
      <c r="BG425" s="210">
        <f t="shared" si="147"/>
        <v>0</v>
      </c>
      <c r="BH425" s="226">
        <f t="shared" si="148"/>
        <v>0</v>
      </c>
      <c r="BI425" s="363"/>
      <c r="BJ425" s="210" t="e">
        <f t="shared" si="149"/>
        <v>#DIV/0!</v>
      </c>
      <c r="BK425" s="227" t="e">
        <f t="shared" si="150"/>
        <v>#DIV/0!</v>
      </c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</row>
    <row r="426" spans="1:128" s="153" customFormat="1">
      <c r="A426" s="164"/>
      <c r="B426" s="165"/>
      <c r="C426" s="165"/>
      <c r="D426" s="149" t="str">
        <f t="shared" si="151"/>
        <v/>
      </c>
      <c r="E426" s="166"/>
      <c r="F426" s="167"/>
      <c r="G426" s="334" t="str">
        <f t="shared" si="152"/>
        <v/>
      </c>
      <c r="H426" s="150" t="str">
        <f>IFERROR(VLOOKUP(F426,'Mahlzeit-Übernachtung'!C:AA,5,FALSE),"")</f>
        <v/>
      </c>
      <c r="I426" s="150" t="str">
        <f t="shared" si="153"/>
        <v/>
      </c>
      <c r="J426" s="221" t="str">
        <f>IFERROR(I426*Intern!H$2,"")</f>
        <v/>
      </c>
      <c r="K426" s="167"/>
      <c r="L426" s="331" t="str">
        <f t="shared" si="154"/>
        <v/>
      </c>
      <c r="M426" s="150" t="str">
        <f>IFERROR(VLOOKUP(K426,'Mahlzeit-Übernachtung'!C:AA,5,FALSE),"")</f>
        <v/>
      </c>
      <c r="N426" s="151" t="str">
        <f t="shared" si="155"/>
        <v/>
      </c>
      <c r="O426" s="221" t="str">
        <f>IFERROR(N426*Intern!H$2,"")</f>
        <v/>
      </c>
      <c r="P426" s="168"/>
      <c r="Q426" s="169"/>
      <c r="R426" s="169"/>
      <c r="S426" s="169"/>
      <c r="T426" s="151" t="str">
        <f t="shared" si="159"/>
        <v>---</v>
      </c>
      <c r="U426" s="331" t="e">
        <f>VLOOKUP(TEXT(T426,"@"),'Mahlzeit-Übernachtung'!A$30:G$111,7,FALSE)</f>
        <v>#N/A</v>
      </c>
      <c r="V426" s="151" t="str">
        <f t="shared" si="156"/>
        <v/>
      </c>
      <c r="W426" s="220" t="str">
        <f>IFERROR(V426*Intern!H$2,"")</f>
        <v/>
      </c>
      <c r="X426" s="167"/>
      <c r="Y426" s="170"/>
      <c r="Z426" s="164"/>
      <c r="AA426" s="151" t="str">
        <f>IFERROR(VLOOKUP(X426,Mobilität!A:I,7,FALSE),"")</f>
        <v/>
      </c>
      <c r="AB426" s="151" t="str">
        <f t="shared" si="157"/>
        <v/>
      </c>
      <c r="AC426" s="220" t="str">
        <f>IFERROR(AB426*Intern!H$2,"")</f>
        <v/>
      </c>
      <c r="AD426" s="167"/>
      <c r="AE426" s="170"/>
      <c r="AF426" s="164"/>
      <c r="AG426" s="151" t="str">
        <f>IFERROR(VLOOKUP(AD426,Mobilität!A:I,7,FALSE),"")</f>
        <v/>
      </c>
      <c r="AH426" s="151" t="str">
        <f t="shared" si="140"/>
        <v/>
      </c>
      <c r="AI426" s="220" t="str">
        <f>IFERROR(AH426*Intern!H$2,"")</f>
        <v/>
      </c>
      <c r="AJ426" s="171"/>
      <c r="AK426" s="219">
        <f t="shared" si="141"/>
        <v>0</v>
      </c>
      <c r="AL426" s="206"/>
      <c r="AM426" s="151" t="str">
        <f>IFERROR(VLOOKUP(AJ426,Mobilität!A:I,7,FALSE),"")</f>
        <v/>
      </c>
      <c r="AN426" s="151" t="str">
        <f t="shared" si="142"/>
        <v/>
      </c>
      <c r="AO426" s="154" t="str">
        <f>IFERROR(AN426*Intern!H$2,"")</f>
        <v/>
      </c>
      <c r="AP426" s="171"/>
      <c r="AQ426" s="151">
        <f t="shared" si="143"/>
        <v>0</v>
      </c>
      <c r="AR426" s="209"/>
      <c r="AS426" s="151" t="str">
        <f>IFERROR(VLOOKUP(AP426,Mobilität!A:I,7,FALSE),"")</f>
        <v/>
      </c>
      <c r="AT426" s="151" t="str">
        <f t="shared" si="158"/>
        <v/>
      </c>
      <c r="AU426" s="154" t="str">
        <f>IFERROR(AT426*Intern!H$2,"")</f>
        <v/>
      </c>
      <c r="AV426" s="171"/>
      <c r="AW426" s="151">
        <f t="shared" si="144"/>
        <v>0</v>
      </c>
      <c r="AX426" s="206"/>
      <c r="AY426" s="151" t="str">
        <f>IFERROR(VLOOKUP(AV426,Mobilität!A:O,7,FALSE),"")</f>
        <v/>
      </c>
      <c r="AZ426" s="151" t="str">
        <f t="shared" si="145"/>
        <v/>
      </c>
      <c r="BA426" s="220" t="str">
        <f>IFERROR(AZ426*Intern!H$2,"")</f>
        <v/>
      </c>
      <c r="BB426" s="338"/>
      <c r="BC426" s="339"/>
      <c r="BD426" s="340"/>
      <c r="BE426" s="222">
        <f t="shared" si="146"/>
        <v>0</v>
      </c>
      <c r="BF426" s="223">
        <f>IFERROR(BE426*Intern!H$2,"")</f>
        <v>0</v>
      </c>
      <c r="BG426" s="210">
        <f t="shared" si="147"/>
        <v>0</v>
      </c>
      <c r="BH426" s="226">
        <f t="shared" si="148"/>
        <v>0</v>
      </c>
      <c r="BI426" s="363"/>
      <c r="BJ426" s="210" t="e">
        <f t="shared" si="149"/>
        <v>#DIV/0!</v>
      </c>
      <c r="BK426" s="227" t="e">
        <f t="shared" si="150"/>
        <v>#DIV/0!</v>
      </c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</row>
    <row r="427" spans="1:128" s="153" customFormat="1">
      <c r="A427" s="164"/>
      <c r="B427" s="165"/>
      <c r="C427" s="165"/>
      <c r="D427" s="149" t="str">
        <f t="shared" si="151"/>
        <v/>
      </c>
      <c r="E427" s="166"/>
      <c r="F427" s="167"/>
      <c r="G427" s="334" t="str">
        <f t="shared" si="152"/>
        <v/>
      </c>
      <c r="H427" s="150" t="str">
        <f>IFERROR(VLOOKUP(F427,'Mahlzeit-Übernachtung'!C:AA,5,FALSE),"")</f>
        <v/>
      </c>
      <c r="I427" s="150" t="str">
        <f t="shared" si="153"/>
        <v/>
      </c>
      <c r="J427" s="221" t="str">
        <f>IFERROR(I427*Intern!H$2,"")</f>
        <v/>
      </c>
      <c r="K427" s="167"/>
      <c r="L427" s="331" t="str">
        <f t="shared" si="154"/>
        <v/>
      </c>
      <c r="M427" s="150" t="str">
        <f>IFERROR(VLOOKUP(K427,'Mahlzeit-Übernachtung'!C:AA,5,FALSE),"")</f>
        <v/>
      </c>
      <c r="N427" s="151" t="str">
        <f t="shared" si="155"/>
        <v/>
      </c>
      <c r="O427" s="221" t="str">
        <f>IFERROR(N427*Intern!H$2,"")</f>
        <v/>
      </c>
      <c r="P427" s="168"/>
      <c r="Q427" s="169"/>
      <c r="R427" s="169"/>
      <c r="S427" s="169"/>
      <c r="T427" s="151" t="str">
        <f t="shared" si="159"/>
        <v>---</v>
      </c>
      <c r="U427" s="331" t="e">
        <f>VLOOKUP(TEXT(T427,"@"),'Mahlzeit-Übernachtung'!A$30:G$111,7,FALSE)</f>
        <v>#N/A</v>
      </c>
      <c r="V427" s="151" t="str">
        <f t="shared" si="156"/>
        <v/>
      </c>
      <c r="W427" s="220" t="str">
        <f>IFERROR(V427*Intern!H$2,"")</f>
        <v/>
      </c>
      <c r="X427" s="167"/>
      <c r="Y427" s="170"/>
      <c r="Z427" s="164"/>
      <c r="AA427" s="151" t="str">
        <f>IFERROR(VLOOKUP(X427,Mobilität!A:I,7,FALSE),"")</f>
        <v/>
      </c>
      <c r="AB427" s="151" t="str">
        <f t="shared" si="157"/>
        <v/>
      </c>
      <c r="AC427" s="220" t="str">
        <f>IFERROR(AB427*Intern!H$2,"")</f>
        <v/>
      </c>
      <c r="AD427" s="167"/>
      <c r="AE427" s="170"/>
      <c r="AF427" s="164"/>
      <c r="AG427" s="151" t="str">
        <f>IFERROR(VLOOKUP(AD427,Mobilität!A:I,7,FALSE),"")</f>
        <v/>
      </c>
      <c r="AH427" s="151" t="str">
        <f t="shared" si="140"/>
        <v/>
      </c>
      <c r="AI427" s="220" t="str">
        <f>IFERROR(AH427*Intern!H$2,"")</f>
        <v/>
      </c>
      <c r="AJ427" s="171"/>
      <c r="AK427" s="219">
        <f t="shared" si="141"/>
        <v>0</v>
      </c>
      <c r="AL427" s="206"/>
      <c r="AM427" s="151" t="str">
        <f>IFERROR(VLOOKUP(AJ427,Mobilität!A:I,7,FALSE),"")</f>
        <v/>
      </c>
      <c r="AN427" s="151" t="str">
        <f t="shared" si="142"/>
        <v/>
      </c>
      <c r="AO427" s="154" t="str">
        <f>IFERROR(AN427*Intern!H$2,"")</f>
        <v/>
      </c>
      <c r="AP427" s="171"/>
      <c r="AQ427" s="151">
        <f t="shared" si="143"/>
        <v>0</v>
      </c>
      <c r="AR427" s="209"/>
      <c r="AS427" s="151" t="str">
        <f>IFERROR(VLOOKUP(AP427,Mobilität!A:I,7,FALSE),"")</f>
        <v/>
      </c>
      <c r="AT427" s="151" t="str">
        <f t="shared" si="158"/>
        <v/>
      </c>
      <c r="AU427" s="154" t="str">
        <f>IFERROR(AT427*Intern!H$2,"")</f>
        <v/>
      </c>
      <c r="AV427" s="171"/>
      <c r="AW427" s="151">
        <f t="shared" si="144"/>
        <v>0</v>
      </c>
      <c r="AX427" s="206"/>
      <c r="AY427" s="151" t="str">
        <f>IFERROR(VLOOKUP(AV427,Mobilität!A:O,7,FALSE),"")</f>
        <v/>
      </c>
      <c r="AZ427" s="151" t="str">
        <f t="shared" si="145"/>
        <v/>
      </c>
      <c r="BA427" s="220" t="str">
        <f>IFERROR(AZ427*Intern!H$2,"")</f>
        <v/>
      </c>
      <c r="BB427" s="338"/>
      <c r="BC427" s="339"/>
      <c r="BD427" s="340"/>
      <c r="BE427" s="222">
        <f t="shared" si="146"/>
        <v>0</v>
      </c>
      <c r="BF427" s="223">
        <f>IFERROR(BE427*Intern!H$2,"")</f>
        <v>0</v>
      </c>
      <c r="BG427" s="210">
        <f t="shared" si="147"/>
        <v>0</v>
      </c>
      <c r="BH427" s="226">
        <f t="shared" si="148"/>
        <v>0</v>
      </c>
      <c r="BI427" s="363"/>
      <c r="BJ427" s="210" t="e">
        <f t="shared" si="149"/>
        <v>#DIV/0!</v>
      </c>
      <c r="BK427" s="227" t="e">
        <f t="shared" si="150"/>
        <v>#DIV/0!</v>
      </c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</row>
    <row r="428" spans="1:128" s="153" customFormat="1">
      <c r="A428" s="164"/>
      <c r="B428" s="165"/>
      <c r="C428" s="165"/>
      <c r="D428" s="149" t="str">
        <f t="shared" si="151"/>
        <v/>
      </c>
      <c r="E428" s="166"/>
      <c r="F428" s="167"/>
      <c r="G428" s="334" t="str">
        <f t="shared" si="152"/>
        <v/>
      </c>
      <c r="H428" s="150" t="str">
        <f>IFERROR(VLOOKUP(F428,'Mahlzeit-Übernachtung'!C:AA,5,FALSE),"")</f>
        <v/>
      </c>
      <c r="I428" s="150" t="str">
        <f t="shared" si="153"/>
        <v/>
      </c>
      <c r="J428" s="221" t="str">
        <f>IFERROR(I428*Intern!H$2,"")</f>
        <v/>
      </c>
      <c r="K428" s="167"/>
      <c r="L428" s="331" t="str">
        <f t="shared" si="154"/>
        <v/>
      </c>
      <c r="M428" s="150" t="str">
        <f>IFERROR(VLOOKUP(K428,'Mahlzeit-Übernachtung'!C:AA,5,FALSE),"")</f>
        <v/>
      </c>
      <c r="N428" s="151" t="str">
        <f t="shared" si="155"/>
        <v/>
      </c>
      <c r="O428" s="221" t="str">
        <f>IFERROR(N428*Intern!H$2,"")</f>
        <v/>
      </c>
      <c r="P428" s="168"/>
      <c r="Q428" s="169"/>
      <c r="R428" s="169"/>
      <c r="S428" s="169"/>
      <c r="T428" s="151" t="str">
        <f t="shared" si="159"/>
        <v>---</v>
      </c>
      <c r="U428" s="331" t="e">
        <f>VLOOKUP(TEXT(T428,"@"),'Mahlzeit-Übernachtung'!A$30:G$111,7,FALSE)</f>
        <v>#N/A</v>
      </c>
      <c r="V428" s="151" t="str">
        <f t="shared" si="156"/>
        <v/>
      </c>
      <c r="W428" s="220" t="str">
        <f>IFERROR(V428*Intern!H$2,"")</f>
        <v/>
      </c>
      <c r="X428" s="167"/>
      <c r="Y428" s="170"/>
      <c r="Z428" s="164"/>
      <c r="AA428" s="151" t="str">
        <f>IFERROR(VLOOKUP(X428,Mobilität!A:I,7,FALSE),"")</f>
        <v/>
      </c>
      <c r="AB428" s="151" t="str">
        <f t="shared" si="157"/>
        <v/>
      </c>
      <c r="AC428" s="220" t="str">
        <f>IFERROR(AB428*Intern!H$2,"")</f>
        <v/>
      </c>
      <c r="AD428" s="167"/>
      <c r="AE428" s="170"/>
      <c r="AF428" s="164"/>
      <c r="AG428" s="151" t="str">
        <f>IFERROR(VLOOKUP(AD428,Mobilität!A:I,7,FALSE),"")</f>
        <v/>
      </c>
      <c r="AH428" s="151" t="str">
        <f t="shared" si="140"/>
        <v/>
      </c>
      <c r="AI428" s="220" t="str">
        <f>IFERROR(AH428*Intern!H$2,"")</f>
        <v/>
      </c>
      <c r="AJ428" s="171"/>
      <c r="AK428" s="219">
        <f t="shared" si="141"/>
        <v>0</v>
      </c>
      <c r="AL428" s="206"/>
      <c r="AM428" s="151" t="str">
        <f>IFERROR(VLOOKUP(AJ428,Mobilität!A:I,7,FALSE),"")</f>
        <v/>
      </c>
      <c r="AN428" s="151" t="str">
        <f t="shared" si="142"/>
        <v/>
      </c>
      <c r="AO428" s="154" t="str">
        <f>IFERROR(AN428*Intern!H$2,"")</f>
        <v/>
      </c>
      <c r="AP428" s="171"/>
      <c r="AQ428" s="151">
        <f t="shared" si="143"/>
        <v>0</v>
      </c>
      <c r="AR428" s="209"/>
      <c r="AS428" s="151" t="str">
        <f>IFERROR(VLOOKUP(AP428,Mobilität!A:I,7,FALSE),"")</f>
        <v/>
      </c>
      <c r="AT428" s="151" t="str">
        <f t="shared" si="158"/>
        <v/>
      </c>
      <c r="AU428" s="154" t="str">
        <f>IFERROR(AT428*Intern!H$2,"")</f>
        <v/>
      </c>
      <c r="AV428" s="171"/>
      <c r="AW428" s="151">
        <f t="shared" si="144"/>
        <v>0</v>
      </c>
      <c r="AX428" s="206"/>
      <c r="AY428" s="151" t="str">
        <f>IFERROR(VLOOKUP(AV428,Mobilität!A:O,7,FALSE),"")</f>
        <v/>
      </c>
      <c r="AZ428" s="151" t="str">
        <f t="shared" si="145"/>
        <v/>
      </c>
      <c r="BA428" s="220" t="str">
        <f>IFERROR(AZ428*Intern!H$2,"")</f>
        <v/>
      </c>
      <c r="BB428" s="338"/>
      <c r="BC428" s="339"/>
      <c r="BD428" s="340"/>
      <c r="BE428" s="222">
        <f t="shared" si="146"/>
        <v>0</v>
      </c>
      <c r="BF428" s="223">
        <f>IFERROR(BE428*Intern!H$2,"")</f>
        <v>0</v>
      </c>
      <c r="BG428" s="210">
        <f t="shared" si="147"/>
        <v>0</v>
      </c>
      <c r="BH428" s="226">
        <f t="shared" si="148"/>
        <v>0</v>
      </c>
      <c r="BI428" s="363"/>
      <c r="BJ428" s="210" t="e">
        <f t="shared" si="149"/>
        <v>#DIV/0!</v>
      </c>
      <c r="BK428" s="227" t="e">
        <f t="shared" si="150"/>
        <v>#DIV/0!</v>
      </c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</row>
    <row r="429" spans="1:128" s="153" customFormat="1">
      <c r="A429" s="164"/>
      <c r="B429" s="165"/>
      <c r="C429" s="165"/>
      <c r="D429" s="149" t="str">
        <f t="shared" si="151"/>
        <v/>
      </c>
      <c r="E429" s="166"/>
      <c r="F429" s="167"/>
      <c r="G429" s="334" t="str">
        <f t="shared" si="152"/>
        <v/>
      </c>
      <c r="H429" s="150" t="str">
        <f>IFERROR(VLOOKUP(F429,'Mahlzeit-Übernachtung'!C:AA,5,FALSE),"")</f>
        <v/>
      </c>
      <c r="I429" s="150" t="str">
        <f t="shared" si="153"/>
        <v/>
      </c>
      <c r="J429" s="221" t="str">
        <f>IFERROR(I429*Intern!H$2,"")</f>
        <v/>
      </c>
      <c r="K429" s="167"/>
      <c r="L429" s="331" t="str">
        <f t="shared" si="154"/>
        <v/>
      </c>
      <c r="M429" s="150" t="str">
        <f>IFERROR(VLOOKUP(K429,'Mahlzeit-Übernachtung'!C:AA,5,FALSE),"")</f>
        <v/>
      </c>
      <c r="N429" s="151" t="str">
        <f t="shared" si="155"/>
        <v/>
      </c>
      <c r="O429" s="221" t="str">
        <f>IFERROR(N429*Intern!H$2,"")</f>
        <v/>
      </c>
      <c r="P429" s="168"/>
      <c r="Q429" s="169"/>
      <c r="R429" s="169"/>
      <c r="S429" s="169"/>
      <c r="T429" s="151" t="str">
        <f t="shared" si="159"/>
        <v>---</v>
      </c>
      <c r="U429" s="331" t="e">
        <f>VLOOKUP(TEXT(T429,"@"),'Mahlzeit-Übernachtung'!A$30:G$111,7,FALSE)</f>
        <v>#N/A</v>
      </c>
      <c r="V429" s="151" t="str">
        <f t="shared" si="156"/>
        <v/>
      </c>
      <c r="W429" s="220" t="str">
        <f>IFERROR(V429*Intern!H$2,"")</f>
        <v/>
      </c>
      <c r="X429" s="167"/>
      <c r="Y429" s="170"/>
      <c r="Z429" s="164"/>
      <c r="AA429" s="151" t="str">
        <f>IFERROR(VLOOKUP(X429,Mobilität!A:I,7,FALSE),"")</f>
        <v/>
      </c>
      <c r="AB429" s="151" t="str">
        <f t="shared" si="157"/>
        <v/>
      </c>
      <c r="AC429" s="220" t="str">
        <f>IFERROR(AB429*Intern!H$2,"")</f>
        <v/>
      </c>
      <c r="AD429" s="167"/>
      <c r="AE429" s="170"/>
      <c r="AF429" s="164"/>
      <c r="AG429" s="151" t="str">
        <f>IFERROR(VLOOKUP(AD429,Mobilität!A:I,7,FALSE),"")</f>
        <v/>
      </c>
      <c r="AH429" s="151" t="str">
        <f t="shared" si="140"/>
        <v/>
      </c>
      <c r="AI429" s="220" t="str">
        <f>IFERROR(AH429*Intern!H$2,"")</f>
        <v/>
      </c>
      <c r="AJ429" s="171"/>
      <c r="AK429" s="219">
        <f t="shared" si="141"/>
        <v>0</v>
      </c>
      <c r="AL429" s="206"/>
      <c r="AM429" s="151" t="str">
        <f>IFERROR(VLOOKUP(AJ429,Mobilität!A:I,7,FALSE),"")</f>
        <v/>
      </c>
      <c r="AN429" s="151" t="str">
        <f t="shared" si="142"/>
        <v/>
      </c>
      <c r="AO429" s="154" t="str">
        <f>IFERROR(AN429*Intern!H$2,"")</f>
        <v/>
      </c>
      <c r="AP429" s="171"/>
      <c r="AQ429" s="151">
        <f t="shared" si="143"/>
        <v>0</v>
      </c>
      <c r="AR429" s="209"/>
      <c r="AS429" s="151" t="str">
        <f>IFERROR(VLOOKUP(AP429,Mobilität!A:I,7,FALSE),"")</f>
        <v/>
      </c>
      <c r="AT429" s="151" t="str">
        <f t="shared" si="158"/>
        <v/>
      </c>
      <c r="AU429" s="154" t="str">
        <f>IFERROR(AT429*Intern!H$2,"")</f>
        <v/>
      </c>
      <c r="AV429" s="171"/>
      <c r="AW429" s="151">
        <f t="shared" si="144"/>
        <v>0</v>
      </c>
      <c r="AX429" s="206"/>
      <c r="AY429" s="151" t="str">
        <f>IFERROR(VLOOKUP(AV429,Mobilität!A:O,7,FALSE),"")</f>
        <v/>
      </c>
      <c r="AZ429" s="151" t="str">
        <f t="shared" si="145"/>
        <v/>
      </c>
      <c r="BA429" s="220" t="str">
        <f>IFERROR(AZ429*Intern!H$2,"")</f>
        <v/>
      </c>
      <c r="BB429" s="338"/>
      <c r="BC429" s="339"/>
      <c r="BD429" s="340"/>
      <c r="BE429" s="222">
        <f t="shared" si="146"/>
        <v>0</v>
      </c>
      <c r="BF429" s="223">
        <f>IFERROR(BE429*Intern!H$2,"")</f>
        <v>0</v>
      </c>
      <c r="BG429" s="210">
        <f t="shared" si="147"/>
        <v>0</v>
      </c>
      <c r="BH429" s="226">
        <f t="shared" si="148"/>
        <v>0</v>
      </c>
      <c r="BI429" s="363"/>
      <c r="BJ429" s="210" t="e">
        <f t="shared" si="149"/>
        <v>#DIV/0!</v>
      </c>
      <c r="BK429" s="227" t="e">
        <f t="shared" si="150"/>
        <v>#DIV/0!</v>
      </c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</row>
    <row r="430" spans="1:128" s="153" customFormat="1">
      <c r="A430" s="164"/>
      <c r="B430" s="165"/>
      <c r="C430" s="165"/>
      <c r="D430" s="149" t="str">
        <f t="shared" si="151"/>
        <v/>
      </c>
      <c r="E430" s="166"/>
      <c r="F430" s="167"/>
      <c r="G430" s="334" t="str">
        <f t="shared" si="152"/>
        <v/>
      </c>
      <c r="H430" s="150" t="str">
        <f>IFERROR(VLOOKUP(F430,'Mahlzeit-Übernachtung'!C:AA,5,FALSE),"")</f>
        <v/>
      </c>
      <c r="I430" s="150" t="str">
        <f t="shared" si="153"/>
        <v/>
      </c>
      <c r="J430" s="221" t="str">
        <f>IFERROR(I430*Intern!H$2,"")</f>
        <v/>
      </c>
      <c r="K430" s="167"/>
      <c r="L430" s="331" t="str">
        <f t="shared" si="154"/>
        <v/>
      </c>
      <c r="M430" s="150" t="str">
        <f>IFERROR(VLOOKUP(K430,'Mahlzeit-Übernachtung'!C:AA,5,FALSE),"")</f>
        <v/>
      </c>
      <c r="N430" s="151" t="str">
        <f t="shared" si="155"/>
        <v/>
      </c>
      <c r="O430" s="221" t="str">
        <f>IFERROR(N430*Intern!H$2,"")</f>
        <v/>
      </c>
      <c r="P430" s="168"/>
      <c r="Q430" s="169"/>
      <c r="R430" s="169"/>
      <c r="S430" s="169"/>
      <c r="T430" s="151" t="str">
        <f t="shared" si="159"/>
        <v>---</v>
      </c>
      <c r="U430" s="331" t="e">
        <f>VLOOKUP(TEXT(T430,"@"),'Mahlzeit-Übernachtung'!A$30:G$111,7,FALSE)</f>
        <v>#N/A</v>
      </c>
      <c r="V430" s="151" t="str">
        <f t="shared" si="156"/>
        <v/>
      </c>
      <c r="W430" s="220" t="str">
        <f>IFERROR(V430*Intern!H$2,"")</f>
        <v/>
      </c>
      <c r="X430" s="167"/>
      <c r="Y430" s="170"/>
      <c r="Z430" s="164"/>
      <c r="AA430" s="151" t="str">
        <f>IFERROR(VLOOKUP(X430,Mobilität!A:I,7,FALSE),"")</f>
        <v/>
      </c>
      <c r="AB430" s="151" t="str">
        <f t="shared" si="157"/>
        <v/>
      </c>
      <c r="AC430" s="220" t="str">
        <f>IFERROR(AB430*Intern!H$2,"")</f>
        <v/>
      </c>
      <c r="AD430" s="167"/>
      <c r="AE430" s="170"/>
      <c r="AF430" s="164"/>
      <c r="AG430" s="151" t="str">
        <f>IFERROR(VLOOKUP(AD430,Mobilität!A:I,7,FALSE),"")</f>
        <v/>
      </c>
      <c r="AH430" s="151" t="str">
        <f t="shared" si="140"/>
        <v/>
      </c>
      <c r="AI430" s="220" t="str">
        <f>IFERROR(AH430*Intern!H$2,"")</f>
        <v/>
      </c>
      <c r="AJ430" s="171"/>
      <c r="AK430" s="219">
        <f t="shared" si="141"/>
        <v>0</v>
      </c>
      <c r="AL430" s="206"/>
      <c r="AM430" s="151" t="str">
        <f>IFERROR(VLOOKUP(AJ430,Mobilität!A:I,7,FALSE),"")</f>
        <v/>
      </c>
      <c r="AN430" s="151" t="str">
        <f t="shared" si="142"/>
        <v/>
      </c>
      <c r="AO430" s="154" t="str">
        <f>IFERROR(AN430*Intern!H$2,"")</f>
        <v/>
      </c>
      <c r="AP430" s="171"/>
      <c r="AQ430" s="151">
        <f t="shared" si="143"/>
        <v>0</v>
      </c>
      <c r="AR430" s="209"/>
      <c r="AS430" s="151" t="str">
        <f>IFERROR(VLOOKUP(AP430,Mobilität!A:I,7,FALSE),"")</f>
        <v/>
      </c>
      <c r="AT430" s="151" t="str">
        <f t="shared" si="158"/>
        <v/>
      </c>
      <c r="AU430" s="154" t="str">
        <f>IFERROR(AT430*Intern!H$2,"")</f>
        <v/>
      </c>
      <c r="AV430" s="171"/>
      <c r="AW430" s="151">
        <f t="shared" si="144"/>
        <v>0</v>
      </c>
      <c r="AX430" s="206"/>
      <c r="AY430" s="151" t="str">
        <f>IFERROR(VLOOKUP(AV430,Mobilität!A:O,7,FALSE),"")</f>
        <v/>
      </c>
      <c r="AZ430" s="151" t="str">
        <f t="shared" si="145"/>
        <v/>
      </c>
      <c r="BA430" s="220" t="str">
        <f>IFERROR(AZ430*Intern!H$2,"")</f>
        <v/>
      </c>
      <c r="BB430" s="338"/>
      <c r="BC430" s="339"/>
      <c r="BD430" s="340"/>
      <c r="BE430" s="222">
        <f t="shared" si="146"/>
        <v>0</v>
      </c>
      <c r="BF430" s="223">
        <f>IFERROR(BE430*Intern!H$2,"")</f>
        <v>0</v>
      </c>
      <c r="BG430" s="210">
        <f t="shared" si="147"/>
        <v>0</v>
      </c>
      <c r="BH430" s="226">
        <f t="shared" si="148"/>
        <v>0</v>
      </c>
      <c r="BI430" s="363"/>
      <c r="BJ430" s="210" t="e">
        <f t="shared" si="149"/>
        <v>#DIV/0!</v>
      </c>
      <c r="BK430" s="227" t="e">
        <f t="shared" si="150"/>
        <v>#DIV/0!</v>
      </c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</row>
    <row r="431" spans="1:128" s="153" customFormat="1">
      <c r="A431" s="164"/>
      <c r="B431" s="165"/>
      <c r="C431" s="165"/>
      <c r="D431" s="149" t="str">
        <f t="shared" si="151"/>
        <v/>
      </c>
      <c r="E431" s="166"/>
      <c r="F431" s="167"/>
      <c r="G431" s="334" t="str">
        <f t="shared" si="152"/>
        <v/>
      </c>
      <c r="H431" s="150" t="str">
        <f>IFERROR(VLOOKUP(F431,'Mahlzeit-Übernachtung'!C:AA,5,FALSE),"")</f>
        <v/>
      </c>
      <c r="I431" s="150" t="str">
        <f t="shared" si="153"/>
        <v/>
      </c>
      <c r="J431" s="221" t="str">
        <f>IFERROR(I431*Intern!H$2,"")</f>
        <v/>
      </c>
      <c r="K431" s="167"/>
      <c r="L431" s="331" t="str">
        <f t="shared" si="154"/>
        <v/>
      </c>
      <c r="M431" s="150" t="str">
        <f>IFERROR(VLOOKUP(K431,'Mahlzeit-Übernachtung'!C:AA,5,FALSE),"")</f>
        <v/>
      </c>
      <c r="N431" s="151" t="str">
        <f t="shared" si="155"/>
        <v/>
      </c>
      <c r="O431" s="221" t="str">
        <f>IFERROR(N431*Intern!H$2,"")</f>
        <v/>
      </c>
      <c r="P431" s="168"/>
      <c r="Q431" s="169"/>
      <c r="R431" s="169"/>
      <c r="S431" s="169"/>
      <c r="T431" s="151" t="str">
        <f t="shared" si="159"/>
        <v>---</v>
      </c>
      <c r="U431" s="331" t="e">
        <f>VLOOKUP(TEXT(T431,"@"),'Mahlzeit-Übernachtung'!A$30:G$111,7,FALSE)</f>
        <v>#N/A</v>
      </c>
      <c r="V431" s="151" t="str">
        <f t="shared" si="156"/>
        <v/>
      </c>
      <c r="W431" s="220" t="str">
        <f>IFERROR(V431*Intern!H$2,"")</f>
        <v/>
      </c>
      <c r="X431" s="167"/>
      <c r="Y431" s="170"/>
      <c r="Z431" s="164"/>
      <c r="AA431" s="151" t="str">
        <f>IFERROR(VLOOKUP(X431,Mobilität!A:I,7,FALSE),"")</f>
        <v/>
      </c>
      <c r="AB431" s="151" t="str">
        <f t="shared" si="157"/>
        <v/>
      </c>
      <c r="AC431" s="220" t="str">
        <f>IFERROR(AB431*Intern!H$2,"")</f>
        <v/>
      </c>
      <c r="AD431" s="167"/>
      <c r="AE431" s="170"/>
      <c r="AF431" s="164"/>
      <c r="AG431" s="151" t="str">
        <f>IFERROR(VLOOKUP(AD431,Mobilität!A:I,7,FALSE),"")</f>
        <v/>
      </c>
      <c r="AH431" s="151" t="str">
        <f t="shared" si="140"/>
        <v/>
      </c>
      <c r="AI431" s="220" t="str">
        <f>IFERROR(AH431*Intern!H$2,"")</f>
        <v/>
      </c>
      <c r="AJ431" s="171"/>
      <c r="AK431" s="219">
        <f t="shared" si="141"/>
        <v>0</v>
      </c>
      <c r="AL431" s="206"/>
      <c r="AM431" s="151" t="str">
        <f>IFERROR(VLOOKUP(AJ431,Mobilität!A:I,7,FALSE),"")</f>
        <v/>
      </c>
      <c r="AN431" s="151" t="str">
        <f t="shared" si="142"/>
        <v/>
      </c>
      <c r="AO431" s="154" t="str">
        <f>IFERROR(AN431*Intern!H$2,"")</f>
        <v/>
      </c>
      <c r="AP431" s="171"/>
      <c r="AQ431" s="151">
        <f t="shared" si="143"/>
        <v>0</v>
      </c>
      <c r="AR431" s="209"/>
      <c r="AS431" s="151" t="str">
        <f>IFERROR(VLOOKUP(AP431,Mobilität!A:I,7,FALSE),"")</f>
        <v/>
      </c>
      <c r="AT431" s="151" t="str">
        <f t="shared" si="158"/>
        <v/>
      </c>
      <c r="AU431" s="154" t="str">
        <f>IFERROR(AT431*Intern!H$2,"")</f>
        <v/>
      </c>
      <c r="AV431" s="171"/>
      <c r="AW431" s="151">
        <f t="shared" si="144"/>
        <v>0</v>
      </c>
      <c r="AX431" s="206"/>
      <c r="AY431" s="151" t="str">
        <f>IFERROR(VLOOKUP(AV431,Mobilität!A:O,7,FALSE),"")</f>
        <v/>
      </c>
      <c r="AZ431" s="151" t="str">
        <f t="shared" si="145"/>
        <v/>
      </c>
      <c r="BA431" s="220" t="str">
        <f>IFERROR(AZ431*Intern!H$2,"")</f>
        <v/>
      </c>
      <c r="BB431" s="338"/>
      <c r="BC431" s="339"/>
      <c r="BD431" s="340"/>
      <c r="BE431" s="222">
        <f t="shared" si="146"/>
        <v>0</v>
      </c>
      <c r="BF431" s="223">
        <f>IFERROR(BE431*Intern!H$2,"")</f>
        <v>0</v>
      </c>
      <c r="BG431" s="210">
        <f t="shared" si="147"/>
        <v>0</v>
      </c>
      <c r="BH431" s="226">
        <f t="shared" si="148"/>
        <v>0</v>
      </c>
      <c r="BI431" s="363"/>
      <c r="BJ431" s="210" t="e">
        <f t="shared" si="149"/>
        <v>#DIV/0!</v>
      </c>
      <c r="BK431" s="227" t="e">
        <f t="shared" si="150"/>
        <v>#DIV/0!</v>
      </c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</row>
    <row r="432" spans="1:128" s="153" customFormat="1">
      <c r="A432" s="164"/>
      <c r="B432" s="165"/>
      <c r="C432" s="165"/>
      <c r="D432" s="149" t="str">
        <f t="shared" si="151"/>
        <v/>
      </c>
      <c r="E432" s="166"/>
      <c r="F432" s="167"/>
      <c r="G432" s="334" t="str">
        <f t="shared" si="152"/>
        <v/>
      </c>
      <c r="H432" s="150" t="str">
        <f>IFERROR(VLOOKUP(F432,'Mahlzeit-Übernachtung'!C:AA,5,FALSE),"")</f>
        <v/>
      </c>
      <c r="I432" s="150" t="str">
        <f t="shared" si="153"/>
        <v/>
      </c>
      <c r="J432" s="221" t="str">
        <f>IFERROR(I432*Intern!H$2,"")</f>
        <v/>
      </c>
      <c r="K432" s="167"/>
      <c r="L432" s="331" t="str">
        <f t="shared" si="154"/>
        <v/>
      </c>
      <c r="M432" s="150" t="str">
        <f>IFERROR(VLOOKUP(K432,'Mahlzeit-Übernachtung'!C:AA,5,FALSE),"")</f>
        <v/>
      </c>
      <c r="N432" s="151" t="str">
        <f t="shared" si="155"/>
        <v/>
      </c>
      <c r="O432" s="221" t="str">
        <f>IFERROR(N432*Intern!H$2,"")</f>
        <v/>
      </c>
      <c r="P432" s="168"/>
      <c r="Q432" s="169"/>
      <c r="R432" s="169"/>
      <c r="S432" s="169"/>
      <c r="T432" s="151" t="str">
        <f t="shared" si="159"/>
        <v>---</v>
      </c>
      <c r="U432" s="331" t="e">
        <f>VLOOKUP(TEXT(T432,"@"),'Mahlzeit-Übernachtung'!A$30:G$111,7,FALSE)</f>
        <v>#N/A</v>
      </c>
      <c r="V432" s="151" t="str">
        <f t="shared" si="156"/>
        <v/>
      </c>
      <c r="W432" s="220" t="str">
        <f>IFERROR(V432*Intern!H$2,"")</f>
        <v/>
      </c>
      <c r="X432" s="167"/>
      <c r="Y432" s="170"/>
      <c r="Z432" s="164"/>
      <c r="AA432" s="151" t="str">
        <f>IFERROR(VLOOKUP(X432,Mobilität!A:I,7,FALSE),"")</f>
        <v/>
      </c>
      <c r="AB432" s="151" t="str">
        <f t="shared" si="157"/>
        <v/>
      </c>
      <c r="AC432" s="220" t="str">
        <f>IFERROR(AB432*Intern!H$2,"")</f>
        <v/>
      </c>
      <c r="AD432" s="167"/>
      <c r="AE432" s="170"/>
      <c r="AF432" s="164"/>
      <c r="AG432" s="151" t="str">
        <f>IFERROR(VLOOKUP(AD432,Mobilität!A:I,7,FALSE),"")</f>
        <v/>
      </c>
      <c r="AH432" s="151" t="str">
        <f t="shared" si="140"/>
        <v/>
      </c>
      <c r="AI432" s="220" t="str">
        <f>IFERROR(AH432*Intern!H$2,"")</f>
        <v/>
      </c>
      <c r="AJ432" s="171"/>
      <c r="AK432" s="219">
        <f t="shared" si="141"/>
        <v>0</v>
      </c>
      <c r="AL432" s="206"/>
      <c r="AM432" s="151" t="str">
        <f>IFERROR(VLOOKUP(AJ432,Mobilität!A:I,7,FALSE),"")</f>
        <v/>
      </c>
      <c r="AN432" s="151" t="str">
        <f t="shared" si="142"/>
        <v/>
      </c>
      <c r="AO432" s="154" t="str">
        <f>IFERROR(AN432*Intern!H$2,"")</f>
        <v/>
      </c>
      <c r="AP432" s="171"/>
      <c r="AQ432" s="151">
        <f t="shared" si="143"/>
        <v>0</v>
      </c>
      <c r="AR432" s="209"/>
      <c r="AS432" s="151" t="str">
        <f>IFERROR(VLOOKUP(AP432,Mobilität!A:I,7,FALSE),"")</f>
        <v/>
      </c>
      <c r="AT432" s="151" t="str">
        <f t="shared" si="158"/>
        <v/>
      </c>
      <c r="AU432" s="154" t="str">
        <f>IFERROR(AT432*Intern!H$2,"")</f>
        <v/>
      </c>
      <c r="AV432" s="171"/>
      <c r="AW432" s="151">
        <f t="shared" si="144"/>
        <v>0</v>
      </c>
      <c r="AX432" s="206"/>
      <c r="AY432" s="151" t="str">
        <f>IFERROR(VLOOKUP(AV432,Mobilität!A:O,7,FALSE),"")</f>
        <v/>
      </c>
      <c r="AZ432" s="151" t="str">
        <f t="shared" si="145"/>
        <v/>
      </c>
      <c r="BA432" s="220" t="str">
        <f>IFERROR(AZ432*Intern!H$2,"")</f>
        <v/>
      </c>
      <c r="BB432" s="338"/>
      <c r="BC432" s="339"/>
      <c r="BD432" s="340"/>
      <c r="BE432" s="222">
        <f t="shared" si="146"/>
        <v>0</v>
      </c>
      <c r="BF432" s="223">
        <f>IFERROR(BE432*Intern!H$2,"")</f>
        <v>0</v>
      </c>
      <c r="BG432" s="210">
        <f t="shared" si="147"/>
        <v>0</v>
      </c>
      <c r="BH432" s="226">
        <f t="shared" si="148"/>
        <v>0</v>
      </c>
      <c r="BI432" s="363"/>
      <c r="BJ432" s="210" t="e">
        <f t="shared" si="149"/>
        <v>#DIV/0!</v>
      </c>
      <c r="BK432" s="227" t="e">
        <f t="shared" si="150"/>
        <v>#DIV/0!</v>
      </c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</row>
    <row r="433" spans="1:128" s="153" customFormat="1">
      <c r="A433" s="164"/>
      <c r="B433" s="165"/>
      <c r="C433" s="165"/>
      <c r="D433" s="149" t="str">
        <f t="shared" si="151"/>
        <v/>
      </c>
      <c r="E433" s="166"/>
      <c r="F433" s="167"/>
      <c r="G433" s="334" t="str">
        <f t="shared" si="152"/>
        <v/>
      </c>
      <c r="H433" s="150" t="str">
        <f>IFERROR(VLOOKUP(F433,'Mahlzeit-Übernachtung'!C:AA,5,FALSE),"")</f>
        <v/>
      </c>
      <c r="I433" s="150" t="str">
        <f t="shared" si="153"/>
        <v/>
      </c>
      <c r="J433" s="221" t="str">
        <f>IFERROR(I433*Intern!H$2,"")</f>
        <v/>
      </c>
      <c r="K433" s="167"/>
      <c r="L433" s="331" t="str">
        <f t="shared" si="154"/>
        <v/>
      </c>
      <c r="M433" s="150" t="str">
        <f>IFERROR(VLOOKUP(K433,'Mahlzeit-Übernachtung'!C:AA,5,FALSE),"")</f>
        <v/>
      </c>
      <c r="N433" s="151" t="str">
        <f t="shared" si="155"/>
        <v/>
      </c>
      <c r="O433" s="221" t="str">
        <f>IFERROR(N433*Intern!H$2,"")</f>
        <v/>
      </c>
      <c r="P433" s="168"/>
      <c r="Q433" s="169"/>
      <c r="R433" s="169"/>
      <c r="S433" s="169"/>
      <c r="T433" s="151" t="str">
        <f t="shared" si="159"/>
        <v>---</v>
      </c>
      <c r="U433" s="331" t="e">
        <f>VLOOKUP(TEXT(T433,"@"),'Mahlzeit-Übernachtung'!A$30:G$111,7,FALSE)</f>
        <v>#N/A</v>
      </c>
      <c r="V433" s="151" t="str">
        <f t="shared" si="156"/>
        <v/>
      </c>
      <c r="W433" s="220" t="str">
        <f>IFERROR(V433*Intern!H$2,"")</f>
        <v/>
      </c>
      <c r="X433" s="167"/>
      <c r="Y433" s="170"/>
      <c r="Z433" s="164"/>
      <c r="AA433" s="151" t="str">
        <f>IFERROR(VLOOKUP(X433,Mobilität!A:I,7,FALSE),"")</f>
        <v/>
      </c>
      <c r="AB433" s="151" t="str">
        <f t="shared" si="157"/>
        <v/>
      </c>
      <c r="AC433" s="220" t="str">
        <f>IFERROR(AB433*Intern!H$2,"")</f>
        <v/>
      </c>
      <c r="AD433" s="167"/>
      <c r="AE433" s="170"/>
      <c r="AF433" s="164"/>
      <c r="AG433" s="151" t="str">
        <f>IFERROR(VLOOKUP(AD433,Mobilität!A:I,7,FALSE),"")</f>
        <v/>
      </c>
      <c r="AH433" s="151" t="str">
        <f t="shared" si="140"/>
        <v/>
      </c>
      <c r="AI433" s="220" t="str">
        <f>IFERROR(AH433*Intern!H$2,"")</f>
        <v/>
      </c>
      <c r="AJ433" s="171"/>
      <c r="AK433" s="219">
        <f t="shared" si="141"/>
        <v>0</v>
      </c>
      <c r="AL433" s="206"/>
      <c r="AM433" s="151" t="str">
        <f>IFERROR(VLOOKUP(AJ433,Mobilität!A:I,7,FALSE),"")</f>
        <v/>
      </c>
      <c r="AN433" s="151" t="str">
        <f t="shared" si="142"/>
        <v/>
      </c>
      <c r="AO433" s="154" t="str">
        <f>IFERROR(AN433*Intern!H$2,"")</f>
        <v/>
      </c>
      <c r="AP433" s="171"/>
      <c r="AQ433" s="151">
        <f t="shared" si="143"/>
        <v>0</v>
      </c>
      <c r="AR433" s="209"/>
      <c r="AS433" s="151" t="str">
        <f>IFERROR(VLOOKUP(AP433,Mobilität!A:I,7,FALSE),"")</f>
        <v/>
      </c>
      <c r="AT433" s="151" t="str">
        <f t="shared" si="158"/>
        <v/>
      </c>
      <c r="AU433" s="154" t="str">
        <f>IFERROR(AT433*Intern!H$2,"")</f>
        <v/>
      </c>
      <c r="AV433" s="171"/>
      <c r="AW433" s="151">
        <f t="shared" si="144"/>
        <v>0</v>
      </c>
      <c r="AX433" s="206"/>
      <c r="AY433" s="151" t="str">
        <f>IFERROR(VLOOKUP(AV433,Mobilität!A:O,7,FALSE),"")</f>
        <v/>
      </c>
      <c r="AZ433" s="151" t="str">
        <f t="shared" si="145"/>
        <v/>
      </c>
      <c r="BA433" s="220" t="str">
        <f>IFERROR(AZ433*Intern!H$2,"")</f>
        <v/>
      </c>
      <c r="BB433" s="338"/>
      <c r="BC433" s="339"/>
      <c r="BD433" s="340"/>
      <c r="BE433" s="222">
        <f t="shared" si="146"/>
        <v>0</v>
      </c>
      <c r="BF433" s="223">
        <f>IFERROR(BE433*Intern!H$2,"")</f>
        <v>0</v>
      </c>
      <c r="BG433" s="210">
        <f t="shared" si="147"/>
        <v>0</v>
      </c>
      <c r="BH433" s="226">
        <f t="shared" si="148"/>
        <v>0</v>
      </c>
      <c r="BI433" s="363"/>
      <c r="BJ433" s="210" t="e">
        <f t="shared" si="149"/>
        <v>#DIV/0!</v>
      </c>
      <c r="BK433" s="227" t="e">
        <f t="shared" si="150"/>
        <v>#DIV/0!</v>
      </c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</row>
    <row r="434" spans="1:128" s="153" customFormat="1">
      <c r="A434" s="164"/>
      <c r="B434" s="165"/>
      <c r="C434" s="165"/>
      <c r="D434" s="149" t="str">
        <f t="shared" si="151"/>
        <v/>
      </c>
      <c r="E434" s="166"/>
      <c r="F434" s="167"/>
      <c r="G434" s="334" t="str">
        <f t="shared" si="152"/>
        <v/>
      </c>
      <c r="H434" s="150" t="str">
        <f>IFERROR(VLOOKUP(F434,'Mahlzeit-Übernachtung'!C:AA,5,FALSE),"")</f>
        <v/>
      </c>
      <c r="I434" s="150" t="str">
        <f t="shared" si="153"/>
        <v/>
      </c>
      <c r="J434" s="221" t="str">
        <f>IFERROR(I434*Intern!H$2,"")</f>
        <v/>
      </c>
      <c r="K434" s="167"/>
      <c r="L434" s="331" t="str">
        <f t="shared" si="154"/>
        <v/>
      </c>
      <c r="M434" s="150" t="str">
        <f>IFERROR(VLOOKUP(K434,'Mahlzeit-Übernachtung'!C:AA,5,FALSE),"")</f>
        <v/>
      </c>
      <c r="N434" s="151" t="str">
        <f t="shared" si="155"/>
        <v/>
      </c>
      <c r="O434" s="221" t="str">
        <f>IFERROR(N434*Intern!H$2,"")</f>
        <v/>
      </c>
      <c r="P434" s="168"/>
      <c r="Q434" s="169"/>
      <c r="R434" s="169"/>
      <c r="S434" s="169"/>
      <c r="T434" s="151" t="str">
        <f t="shared" si="159"/>
        <v>---</v>
      </c>
      <c r="U434" s="331" t="e">
        <f>VLOOKUP(TEXT(T434,"@"),'Mahlzeit-Übernachtung'!A$30:G$111,7,FALSE)</f>
        <v>#N/A</v>
      </c>
      <c r="V434" s="151" t="str">
        <f t="shared" si="156"/>
        <v/>
      </c>
      <c r="W434" s="220" t="str">
        <f>IFERROR(V434*Intern!H$2,"")</f>
        <v/>
      </c>
      <c r="X434" s="167"/>
      <c r="Y434" s="170"/>
      <c r="Z434" s="164"/>
      <c r="AA434" s="151" t="str">
        <f>IFERROR(VLOOKUP(X434,Mobilität!A:I,7,FALSE),"")</f>
        <v/>
      </c>
      <c r="AB434" s="151" t="str">
        <f t="shared" si="157"/>
        <v/>
      </c>
      <c r="AC434" s="220" t="str">
        <f>IFERROR(AB434*Intern!H$2,"")</f>
        <v/>
      </c>
      <c r="AD434" s="167"/>
      <c r="AE434" s="170"/>
      <c r="AF434" s="164"/>
      <c r="AG434" s="151" t="str">
        <f>IFERROR(VLOOKUP(AD434,Mobilität!A:I,7,FALSE),"")</f>
        <v/>
      </c>
      <c r="AH434" s="151" t="str">
        <f t="shared" si="140"/>
        <v/>
      </c>
      <c r="AI434" s="220" t="str">
        <f>IFERROR(AH434*Intern!H$2,"")</f>
        <v/>
      </c>
      <c r="AJ434" s="171"/>
      <c r="AK434" s="219">
        <f t="shared" si="141"/>
        <v>0</v>
      </c>
      <c r="AL434" s="206"/>
      <c r="AM434" s="151" t="str">
        <f>IFERROR(VLOOKUP(AJ434,Mobilität!A:I,7,FALSE),"")</f>
        <v/>
      </c>
      <c r="AN434" s="151" t="str">
        <f t="shared" si="142"/>
        <v/>
      </c>
      <c r="AO434" s="154" t="str">
        <f>IFERROR(AN434*Intern!H$2,"")</f>
        <v/>
      </c>
      <c r="AP434" s="171"/>
      <c r="AQ434" s="151">
        <f t="shared" si="143"/>
        <v>0</v>
      </c>
      <c r="AR434" s="209"/>
      <c r="AS434" s="151" t="str">
        <f>IFERROR(VLOOKUP(AP434,Mobilität!A:I,7,FALSE),"")</f>
        <v/>
      </c>
      <c r="AT434" s="151" t="str">
        <f t="shared" si="158"/>
        <v/>
      </c>
      <c r="AU434" s="154" t="str">
        <f>IFERROR(AT434*Intern!H$2,"")</f>
        <v/>
      </c>
      <c r="AV434" s="171"/>
      <c r="AW434" s="151">
        <f t="shared" si="144"/>
        <v>0</v>
      </c>
      <c r="AX434" s="206"/>
      <c r="AY434" s="151" t="str">
        <f>IFERROR(VLOOKUP(AV434,Mobilität!A:O,7,FALSE),"")</f>
        <v/>
      </c>
      <c r="AZ434" s="151" t="str">
        <f t="shared" si="145"/>
        <v/>
      </c>
      <c r="BA434" s="220" t="str">
        <f>IFERROR(AZ434*Intern!H$2,"")</f>
        <v/>
      </c>
      <c r="BB434" s="338"/>
      <c r="BC434" s="339"/>
      <c r="BD434" s="340"/>
      <c r="BE434" s="222">
        <f t="shared" si="146"/>
        <v>0</v>
      </c>
      <c r="BF434" s="223">
        <f>IFERROR(BE434*Intern!H$2,"")</f>
        <v>0</v>
      </c>
      <c r="BG434" s="210">
        <f t="shared" si="147"/>
        <v>0</v>
      </c>
      <c r="BH434" s="226">
        <f t="shared" si="148"/>
        <v>0</v>
      </c>
      <c r="BI434" s="363"/>
      <c r="BJ434" s="210" t="e">
        <f t="shared" si="149"/>
        <v>#DIV/0!</v>
      </c>
      <c r="BK434" s="227" t="e">
        <f t="shared" si="150"/>
        <v>#DIV/0!</v>
      </c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</row>
    <row r="435" spans="1:128" s="153" customFormat="1">
      <c r="A435" s="164"/>
      <c r="B435" s="165"/>
      <c r="C435" s="165"/>
      <c r="D435" s="149" t="str">
        <f t="shared" si="151"/>
        <v/>
      </c>
      <c r="E435" s="166"/>
      <c r="F435" s="167"/>
      <c r="G435" s="334" t="str">
        <f t="shared" si="152"/>
        <v/>
      </c>
      <c r="H435" s="150" t="str">
        <f>IFERROR(VLOOKUP(F435,'Mahlzeit-Übernachtung'!C:AA,5,FALSE),"")</f>
        <v/>
      </c>
      <c r="I435" s="150" t="str">
        <f t="shared" si="153"/>
        <v/>
      </c>
      <c r="J435" s="221" t="str">
        <f>IFERROR(I435*Intern!H$2,"")</f>
        <v/>
      </c>
      <c r="K435" s="167"/>
      <c r="L435" s="331" t="str">
        <f t="shared" si="154"/>
        <v/>
      </c>
      <c r="M435" s="150" t="str">
        <f>IFERROR(VLOOKUP(K435,'Mahlzeit-Übernachtung'!C:AA,5,FALSE),"")</f>
        <v/>
      </c>
      <c r="N435" s="151" t="str">
        <f t="shared" si="155"/>
        <v/>
      </c>
      <c r="O435" s="221" t="str">
        <f>IFERROR(N435*Intern!H$2,"")</f>
        <v/>
      </c>
      <c r="P435" s="168"/>
      <c r="Q435" s="169"/>
      <c r="R435" s="169"/>
      <c r="S435" s="169"/>
      <c r="T435" s="151" t="str">
        <f t="shared" si="159"/>
        <v>---</v>
      </c>
      <c r="U435" s="331" t="e">
        <f>VLOOKUP(TEXT(T435,"@"),'Mahlzeit-Übernachtung'!A$30:G$111,7,FALSE)</f>
        <v>#N/A</v>
      </c>
      <c r="V435" s="151" t="str">
        <f t="shared" si="156"/>
        <v/>
      </c>
      <c r="W435" s="220" t="str">
        <f>IFERROR(V435*Intern!H$2,"")</f>
        <v/>
      </c>
      <c r="X435" s="167"/>
      <c r="Y435" s="170"/>
      <c r="Z435" s="164"/>
      <c r="AA435" s="151" t="str">
        <f>IFERROR(VLOOKUP(X435,Mobilität!A:I,7,FALSE),"")</f>
        <v/>
      </c>
      <c r="AB435" s="151" t="str">
        <f t="shared" si="157"/>
        <v/>
      </c>
      <c r="AC435" s="220" t="str">
        <f>IFERROR(AB435*Intern!H$2,"")</f>
        <v/>
      </c>
      <c r="AD435" s="167"/>
      <c r="AE435" s="170"/>
      <c r="AF435" s="164"/>
      <c r="AG435" s="151" t="str">
        <f>IFERROR(VLOOKUP(AD435,Mobilität!A:I,7,FALSE),"")</f>
        <v/>
      </c>
      <c r="AH435" s="151" t="str">
        <f t="shared" si="140"/>
        <v/>
      </c>
      <c r="AI435" s="220" t="str">
        <f>IFERROR(AH435*Intern!H$2,"")</f>
        <v/>
      </c>
      <c r="AJ435" s="171"/>
      <c r="AK435" s="219">
        <f t="shared" si="141"/>
        <v>0</v>
      </c>
      <c r="AL435" s="206"/>
      <c r="AM435" s="151" t="str">
        <f>IFERROR(VLOOKUP(AJ435,Mobilität!A:I,7,FALSE),"")</f>
        <v/>
      </c>
      <c r="AN435" s="151" t="str">
        <f t="shared" si="142"/>
        <v/>
      </c>
      <c r="AO435" s="154" t="str">
        <f>IFERROR(AN435*Intern!H$2,"")</f>
        <v/>
      </c>
      <c r="AP435" s="171"/>
      <c r="AQ435" s="151">
        <f t="shared" si="143"/>
        <v>0</v>
      </c>
      <c r="AR435" s="209"/>
      <c r="AS435" s="151" t="str">
        <f>IFERROR(VLOOKUP(AP435,Mobilität!A:I,7,FALSE),"")</f>
        <v/>
      </c>
      <c r="AT435" s="151" t="str">
        <f t="shared" si="158"/>
        <v/>
      </c>
      <c r="AU435" s="154" t="str">
        <f>IFERROR(AT435*Intern!H$2,"")</f>
        <v/>
      </c>
      <c r="AV435" s="171"/>
      <c r="AW435" s="151">
        <f t="shared" si="144"/>
        <v>0</v>
      </c>
      <c r="AX435" s="206"/>
      <c r="AY435" s="151" t="str">
        <f>IFERROR(VLOOKUP(AV435,Mobilität!A:O,7,FALSE),"")</f>
        <v/>
      </c>
      <c r="AZ435" s="151" t="str">
        <f t="shared" si="145"/>
        <v/>
      </c>
      <c r="BA435" s="220" t="str">
        <f>IFERROR(AZ435*Intern!H$2,"")</f>
        <v/>
      </c>
      <c r="BB435" s="338"/>
      <c r="BC435" s="339"/>
      <c r="BD435" s="340"/>
      <c r="BE435" s="222">
        <f t="shared" si="146"/>
        <v>0</v>
      </c>
      <c r="BF435" s="223">
        <f>IFERROR(BE435*Intern!H$2,"")</f>
        <v>0</v>
      </c>
      <c r="BG435" s="210">
        <f t="shared" si="147"/>
        <v>0</v>
      </c>
      <c r="BH435" s="226">
        <f t="shared" si="148"/>
        <v>0</v>
      </c>
      <c r="BI435" s="363"/>
      <c r="BJ435" s="210" t="e">
        <f t="shared" si="149"/>
        <v>#DIV/0!</v>
      </c>
      <c r="BK435" s="227" t="e">
        <f t="shared" si="150"/>
        <v>#DIV/0!</v>
      </c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</row>
    <row r="436" spans="1:128" s="153" customFormat="1">
      <c r="A436" s="164"/>
      <c r="B436" s="165"/>
      <c r="C436" s="165"/>
      <c r="D436" s="149" t="str">
        <f t="shared" si="151"/>
        <v/>
      </c>
      <c r="E436" s="166"/>
      <c r="F436" s="167"/>
      <c r="G436" s="334" t="str">
        <f t="shared" si="152"/>
        <v/>
      </c>
      <c r="H436" s="150" t="str">
        <f>IFERROR(VLOOKUP(F436,'Mahlzeit-Übernachtung'!C:AA,5,FALSE),"")</f>
        <v/>
      </c>
      <c r="I436" s="150" t="str">
        <f t="shared" si="153"/>
        <v/>
      </c>
      <c r="J436" s="221" t="str">
        <f>IFERROR(I436*Intern!H$2,"")</f>
        <v/>
      </c>
      <c r="K436" s="167"/>
      <c r="L436" s="331" t="str">
        <f t="shared" si="154"/>
        <v/>
      </c>
      <c r="M436" s="150" t="str">
        <f>IFERROR(VLOOKUP(K436,'Mahlzeit-Übernachtung'!C:AA,5,FALSE),"")</f>
        <v/>
      </c>
      <c r="N436" s="151" t="str">
        <f t="shared" si="155"/>
        <v/>
      </c>
      <c r="O436" s="221" t="str">
        <f>IFERROR(N436*Intern!H$2,"")</f>
        <v/>
      </c>
      <c r="P436" s="168"/>
      <c r="Q436" s="169"/>
      <c r="R436" s="169"/>
      <c r="S436" s="169"/>
      <c r="T436" s="151" t="str">
        <f t="shared" si="159"/>
        <v>---</v>
      </c>
      <c r="U436" s="331" t="e">
        <f>VLOOKUP(TEXT(T436,"@"),'Mahlzeit-Übernachtung'!A$30:G$111,7,FALSE)</f>
        <v>#N/A</v>
      </c>
      <c r="V436" s="151" t="str">
        <f t="shared" si="156"/>
        <v/>
      </c>
      <c r="W436" s="220" t="str">
        <f>IFERROR(V436*Intern!H$2,"")</f>
        <v/>
      </c>
      <c r="X436" s="167"/>
      <c r="Y436" s="170"/>
      <c r="Z436" s="164"/>
      <c r="AA436" s="151" t="str">
        <f>IFERROR(VLOOKUP(X436,Mobilität!A:I,7,FALSE),"")</f>
        <v/>
      </c>
      <c r="AB436" s="151" t="str">
        <f t="shared" si="157"/>
        <v/>
      </c>
      <c r="AC436" s="220" t="str">
        <f>IFERROR(AB436*Intern!H$2,"")</f>
        <v/>
      </c>
      <c r="AD436" s="167"/>
      <c r="AE436" s="170"/>
      <c r="AF436" s="164"/>
      <c r="AG436" s="151" t="str">
        <f>IFERROR(VLOOKUP(AD436,Mobilität!A:I,7,FALSE),"")</f>
        <v/>
      </c>
      <c r="AH436" s="151" t="str">
        <f t="shared" si="140"/>
        <v/>
      </c>
      <c r="AI436" s="220" t="str">
        <f>IFERROR(AH436*Intern!H$2,"")</f>
        <v/>
      </c>
      <c r="AJ436" s="171"/>
      <c r="AK436" s="219">
        <f t="shared" si="141"/>
        <v>0</v>
      </c>
      <c r="AL436" s="206"/>
      <c r="AM436" s="151" t="str">
        <f>IFERROR(VLOOKUP(AJ436,Mobilität!A:I,7,FALSE),"")</f>
        <v/>
      </c>
      <c r="AN436" s="151" t="str">
        <f t="shared" si="142"/>
        <v/>
      </c>
      <c r="AO436" s="154" t="str">
        <f>IFERROR(AN436*Intern!H$2,"")</f>
        <v/>
      </c>
      <c r="AP436" s="171"/>
      <c r="AQ436" s="151">
        <f t="shared" si="143"/>
        <v>0</v>
      </c>
      <c r="AR436" s="209"/>
      <c r="AS436" s="151" t="str">
        <f>IFERROR(VLOOKUP(AP436,Mobilität!A:I,7,FALSE),"")</f>
        <v/>
      </c>
      <c r="AT436" s="151" t="str">
        <f t="shared" si="158"/>
        <v/>
      </c>
      <c r="AU436" s="154" t="str">
        <f>IFERROR(AT436*Intern!H$2,"")</f>
        <v/>
      </c>
      <c r="AV436" s="171"/>
      <c r="AW436" s="151">
        <f t="shared" si="144"/>
        <v>0</v>
      </c>
      <c r="AX436" s="206"/>
      <c r="AY436" s="151" t="str">
        <f>IFERROR(VLOOKUP(AV436,Mobilität!A:O,7,FALSE),"")</f>
        <v/>
      </c>
      <c r="AZ436" s="151" t="str">
        <f t="shared" si="145"/>
        <v/>
      </c>
      <c r="BA436" s="220" t="str">
        <f>IFERROR(AZ436*Intern!H$2,"")</f>
        <v/>
      </c>
      <c r="BB436" s="338"/>
      <c r="BC436" s="339"/>
      <c r="BD436" s="340"/>
      <c r="BE436" s="222">
        <f t="shared" si="146"/>
        <v>0</v>
      </c>
      <c r="BF436" s="223">
        <f>IFERROR(BE436*Intern!H$2,"")</f>
        <v>0</v>
      </c>
      <c r="BG436" s="210">
        <f t="shared" si="147"/>
        <v>0</v>
      </c>
      <c r="BH436" s="226">
        <f t="shared" si="148"/>
        <v>0</v>
      </c>
      <c r="BI436" s="363"/>
      <c r="BJ436" s="210" t="e">
        <f t="shared" si="149"/>
        <v>#DIV/0!</v>
      </c>
      <c r="BK436" s="227" t="e">
        <f t="shared" si="150"/>
        <v>#DIV/0!</v>
      </c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</row>
    <row r="437" spans="1:128" s="153" customFormat="1">
      <c r="A437" s="164"/>
      <c r="B437" s="165"/>
      <c r="C437" s="165"/>
      <c r="D437" s="149" t="str">
        <f t="shared" si="151"/>
        <v/>
      </c>
      <c r="E437" s="166"/>
      <c r="F437" s="167"/>
      <c r="G437" s="334" t="str">
        <f t="shared" si="152"/>
        <v/>
      </c>
      <c r="H437" s="150" t="str">
        <f>IFERROR(VLOOKUP(F437,'Mahlzeit-Übernachtung'!C:AA,5,FALSE),"")</f>
        <v/>
      </c>
      <c r="I437" s="150" t="str">
        <f t="shared" si="153"/>
        <v/>
      </c>
      <c r="J437" s="221" t="str">
        <f>IFERROR(I437*Intern!H$2,"")</f>
        <v/>
      </c>
      <c r="K437" s="167"/>
      <c r="L437" s="331" t="str">
        <f t="shared" si="154"/>
        <v/>
      </c>
      <c r="M437" s="150" t="str">
        <f>IFERROR(VLOOKUP(K437,'Mahlzeit-Übernachtung'!C:AA,5,FALSE),"")</f>
        <v/>
      </c>
      <c r="N437" s="151" t="str">
        <f t="shared" si="155"/>
        <v/>
      </c>
      <c r="O437" s="221" t="str">
        <f>IFERROR(N437*Intern!H$2,"")</f>
        <v/>
      </c>
      <c r="P437" s="168"/>
      <c r="Q437" s="169"/>
      <c r="R437" s="169"/>
      <c r="S437" s="169"/>
      <c r="T437" s="151" t="str">
        <f t="shared" si="159"/>
        <v>---</v>
      </c>
      <c r="U437" s="331" t="e">
        <f>VLOOKUP(TEXT(T437,"@"),'Mahlzeit-Übernachtung'!A$30:G$111,7,FALSE)</f>
        <v>#N/A</v>
      </c>
      <c r="V437" s="151" t="str">
        <f t="shared" si="156"/>
        <v/>
      </c>
      <c r="W437" s="220" t="str">
        <f>IFERROR(V437*Intern!H$2,"")</f>
        <v/>
      </c>
      <c r="X437" s="167"/>
      <c r="Y437" s="170"/>
      <c r="Z437" s="164"/>
      <c r="AA437" s="151" t="str">
        <f>IFERROR(VLOOKUP(X437,Mobilität!A:I,7,FALSE),"")</f>
        <v/>
      </c>
      <c r="AB437" s="151" t="str">
        <f t="shared" si="157"/>
        <v/>
      </c>
      <c r="AC437" s="220" t="str">
        <f>IFERROR(AB437*Intern!H$2,"")</f>
        <v/>
      </c>
      <c r="AD437" s="167"/>
      <c r="AE437" s="170"/>
      <c r="AF437" s="164"/>
      <c r="AG437" s="151" t="str">
        <f>IFERROR(VLOOKUP(AD437,Mobilität!A:I,7,FALSE),"")</f>
        <v/>
      </c>
      <c r="AH437" s="151" t="str">
        <f t="shared" si="140"/>
        <v/>
      </c>
      <c r="AI437" s="220" t="str">
        <f>IFERROR(AH437*Intern!H$2,"")</f>
        <v/>
      </c>
      <c r="AJ437" s="171"/>
      <c r="AK437" s="219">
        <f t="shared" si="141"/>
        <v>0</v>
      </c>
      <c r="AL437" s="206"/>
      <c r="AM437" s="151" t="str">
        <f>IFERROR(VLOOKUP(AJ437,Mobilität!A:I,7,FALSE),"")</f>
        <v/>
      </c>
      <c r="AN437" s="151" t="str">
        <f t="shared" si="142"/>
        <v/>
      </c>
      <c r="AO437" s="154" t="str">
        <f>IFERROR(AN437*Intern!H$2,"")</f>
        <v/>
      </c>
      <c r="AP437" s="171"/>
      <c r="AQ437" s="151">
        <f t="shared" si="143"/>
        <v>0</v>
      </c>
      <c r="AR437" s="209"/>
      <c r="AS437" s="151" t="str">
        <f>IFERROR(VLOOKUP(AP437,Mobilität!A:I,7,FALSE),"")</f>
        <v/>
      </c>
      <c r="AT437" s="151" t="str">
        <f t="shared" si="158"/>
        <v/>
      </c>
      <c r="AU437" s="154" t="str">
        <f>IFERROR(AT437*Intern!H$2,"")</f>
        <v/>
      </c>
      <c r="AV437" s="171"/>
      <c r="AW437" s="151">
        <f t="shared" si="144"/>
        <v>0</v>
      </c>
      <c r="AX437" s="206"/>
      <c r="AY437" s="151" t="str">
        <f>IFERROR(VLOOKUP(AV437,Mobilität!A:O,7,FALSE),"")</f>
        <v/>
      </c>
      <c r="AZ437" s="151" t="str">
        <f t="shared" si="145"/>
        <v/>
      </c>
      <c r="BA437" s="220" t="str">
        <f>IFERROR(AZ437*Intern!H$2,"")</f>
        <v/>
      </c>
      <c r="BB437" s="338"/>
      <c r="BC437" s="339"/>
      <c r="BD437" s="340"/>
      <c r="BE437" s="222">
        <f t="shared" si="146"/>
        <v>0</v>
      </c>
      <c r="BF437" s="223">
        <f>IFERROR(BE437*Intern!H$2,"")</f>
        <v>0</v>
      </c>
      <c r="BG437" s="210">
        <f t="shared" si="147"/>
        <v>0</v>
      </c>
      <c r="BH437" s="226">
        <f t="shared" si="148"/>
        <v>0</v>
      </c>
      <c r="BI437" s="363"/>
      <c r="BJ437" s="210" t="e">
        <f t="shared" si="149"/>
        <v>#DIV/0!</v>
      </c>
      <c r="BK437" s="227" t="e">
        <f t="shared" si="150"/>
        <v>#DIV/0!</v>
      </c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</row>
    <row r="438" spans="1:128" s="153" customFormat="1">
      <c r="A438" s="164"/>
      <c r="B438" s="165"/>
      <c r="C438" s="165"/>
      <c r="D438" s="149" t="str">
        <f t="shared" si="151"/>
        <v/>
      </c>
      <c r="E438" s="166"/>
      <c r="F438" s="167"/>
      <c r="G438" s="334" t="str">
        <f t="shared" si="152"/>
        <v/>
      </c>
      <c r="H438" s="150" t="str">
        <f>IFERROR(VLOOKUP(F438,'Mahlzeit-Übernachtung'!C:AA,5,FALSE),"")</f>
        <v/>
      </c>
      <c r="I438" s="150" t="str">
        <f t="shared" si="153"/>
        <v/>
      </c>
      <c r="J438" s="221" t="str">
        <f>IFERROR(I438*Intern!H$2,"")</f>
        <v/>
      </c>
      <c r="K438" s="167"/>
      <c r="L438" s="331" t="str">
        <f t="shared" si="154"/>
        <v/>
      </c>
      <c r="M438" s="150" t="str">
        <f>IFERROR(VLOOKUP(K438,'Mahlzeit-Übernachtung'!C:AA,5,FALSE),"")</f>
        <v/>
      </c>
      <c r="N438" s="151" t="str">
        <f t="shared" si="155"/>
        <v/>
      </c>
      <c r="O438" s="221" t="str">
        <f>IFERROR(N438*Intern!H$2,"")</f>
        <v/>
      </c>
      <c r="P438" s="168"/>
      <c r="Q438" s="169"/>
      <c r="R438" s="169"/>
      <c r="S438" s="169"/>
      <c r="T438" s="151" t="str">
        <f t="shared" si="159"/>
        <v>---</v>
      </c>
      <c r="U438" s="331" t="e">
        <f>VLOOKUP(TEXT(T438,"@"),'Mahlzeit-Übernachtung'!A$30:G$111,7,FALSE)</f>
        <v>#N/A</v>
      </c>
      <c r="V438" s="151" t="str">
        <f t="shared" si="156"/>
        <v/>
      </c>
      <c r="W438" s="220" t="str">
        <f>IFERROR(V438*Intern!H$2,"")</f>
        <v/>
      </c>
      <c r="X438" s="167"/>
      <c r="Y438" s="170"/>
      <c r="Z438" s="164"/>
      <c r="AA438" s="151" t="str">
        <f>IFERROR(VLOOKUP(X438,Mobilität!A:I,7,FALSE),"")</f>
        <v/>
      </c>
      <c r="AB438" s="151" t="str">
        <f t="shared" si="157"/>
        <v/>
      </c>
      <c r="AC438" s="220" t="str">
        <f>IFERROR(AB438*Intern!H$2,"")</f>
        <v/>
      </c>
      <c r="AD438" s="167"/>
      <c r="AE438" s="170"/>
      <c r="AF438" s="164"/>
      <c r="AG438" s="151" t="str">
        <f>IFERROR(VLOOKUP(AD438,Mobilität!A:I,7,FALSE),"")</f>
        <v/>
      </c>
      <c r="AH438" s="151" t="str">
        <f t="shared" si="140"/>
        <v/>
      </c>
      <c r="AI438" s="220" t="str">
        <f>IFERROR(AH438*Intern!H$2,"")</f>
        <v/>
      </c>
      <c r="AJ438" s="171"/>
      <c r="AK438" s="219">
        <f t="shared" si="141"/>
        <v>0</v>
      </c>
      <c r="AL438" s="206"/>
      <c r="AM438" s="151" t="str">
        <f>IFERROR(VLOOKUP(AJ438,Mobilität!A:I,7,FALSE),"")</f>
        <v/>
      </c>
      <c r="AN438" s="151" t="str">
        <f t="shared" si="142"/>
        <v/>
      </c>
      <c r="AO438" s="154" t="str">
        <f>IFERROR(AN438*Intern!H$2,"")</f>
        <v/>
      </c>
      <c r="AP438" s="171"/>
      <c r="AQ438" s="151">
        <f t="shared" si="143"/>
        <v>0</v>
      </c>
      <c r="AR438" s="209"/>
      <c r="AS438" s="151" t="str">
        <f>IFERROR(VLOOKUP(AP438,Mobilität!A:I,7,FALSE),"")</f>
        <v/>
      </c>
      <c r="AT438" s="151" t="str">
        <f t="shared" si="158"/>
        <v/>
      </c>
      <c r="AU438" s="154" t="str">
        <f>IFERROR(AT438*Intern!H$2,"")</f>
        <v/>
      </c>
      <c r="AV438" s="171"/>
      <c r="AW438" s="151">
        <f t="shared" si="144"/>
        <v>0</v>
      </c>
      <c r="AX438" s="206"/>
      <c r="AY438" s="151" t="str">
        <f>IFERROR(VLOOKUP(AV438,Mobilität!A:O,7,FALSE),"")</f>
        <v/>
      </c>
      <c r="AZ438" s="151" t="str">
        <f t="shared" si="145"/>
        <v/>
      </c>
      <c r="BA438" s="220" t="str">
        <f>IFERROR(AZ438*Intern!H$2,"")</f>
        <v/>
      </c>
      <c r="BB438" s="338"/>
      <c r="BC438" s="339"/>
      <c r="BD438" s="340"/>
      <c r="BE438" s="222">
        <f t="shared" si="146"/>
        <v>0</v>
      </c>
      <c r="BF438" s="223">
        <f>IFERROR(BE438*Intern!H$2,"")</f>
        <v>0</v>
      </c>
      <c r="BG438" s="210">
        <f t="shared" si="147"/>
        <v>0</v>
      </c>
      <c r="BH438" s="226">
        <f t="shared" si="148"/>
        <v>0</v>
      </c>
      <c r="BI438" s="363"/>
      <c r="BJ438" s="210" t="e">
        <f t="shared" si="149"/>
        <v>#DIV/0!</v>
      </c>
      <c r="BK438" s="227" t="e">
        <f t="shared" si="150"/>
        <v>#DIV/0!</v>
      </c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</row>
    <row r="439" spans="1:128" s="153" customFormat="1">
      <c r="A439" s="164"/>
      <c r="B439" s="165"/>
      <c r="C439" s="165"/>
      <c r="D439" s="149" t="str">
        <f t="shared" si="151"/>
        <v/>
      </c>
      <c r="E439" s="166"/>
      <c r="F439" s="167"/>
      <c r="G439" s="334" t="str">
        <f t="shared" si="152"/>
        <v/>
      </c>
      <c r="H439" s="150" t="str">
        <f>IFERROR(VLOOKUP(F439,'Mahlzeit-Übernachtung'!C:AA,5,FALSE),"")</f>
        <v/>
      </c>
      <c r="I439" s="150" t="str">
        <f t="shared" si="153"/>
        <v/>
      </c>
      <c r="J439" s="221" t="str">
        <f>IFERROR(I439*Intern!H$2,"")</f>
        <v/>
      </c>
      <c r="K439" s="167"/>
      <c r="L439" s="331" t="str">
        <f t="shared" si="154"/>
        <v/>
      </c>
      <c r="M439" s="150" t="str">
        <f>IFERROR(VLOOKUP(K439,'Mahlzeit-Übernachtung'!C:AA,5,FALSE),"")</f>
        <v/>
      </c>
      <c r="N439" s="151" t="str">
        <f t="shared" si="155"/>
        <v/>
      </c>
      <c r="O439" s="221" t="str">
        <f>IFERROR(N439*Intern!H$2,"")</f>
        <v/>
      </c>
      <c r="P439" s="168"/>
      <c r="Q439" s="169"/>
      <c r="R439" s="169"/>
      <c r="S439" s="169"/>
      <c r="T439" s="151" t="str">
        <f t="shared" si="159"/>
        <v>---</v>
      </c>
      <c r="U439" s="331" t="e">
        <f>VLOOKUP(TEXT(T439,"@"),'Mahlzeit-Übernachtung'!A$30:G$111,7,FALSE)</f>
        <v>#N/A</v>
      </c>
      <c r="V439" s="151" t="str">
        <f t="shared" si="156"/>
        <v/>
      </c>
      <c r="W439" s="220" t="str">
        <f>IFERROR(V439*Intern!H$2,"")</f>
        <v/>
      </c>
      <c r="X439" s="167"/>
      <c r="Y439" s="170"/>
      <c r="Z439" s="164"/>
      <c r="AA439" s="151" t="str">
        <f>IFERROR(VLOOKUP(X439,Mobilität!A:I,7,FALSE),"")</f>
        <v/>
      </c>
      <c r="AB439" s="151" t="str">
        <f t="shared" si="157"/>
        <v/>
      </c>
      <c r="AC439" s="220" t="str">
        <f>IFERROR(AB439*Intern!H$2,"")</f>
        <v/>
      </c>
      <c r="AD439" s="167"/>
      <c r="AE439" s="170"/>
      <c r="AF439" s="164"/>
      <c r="AG439" s="151" t="str">
        <f>IFERROR(VLOOKUP(AD439,Mobilität!A:I,7,FALSE),"")</f>
        <v/>
      </c>
      <c r="AH439" s="151" t="str">
        <f t="shared" si="140"/>
        <v/>
      </c>
      <c r="AI439" s="220" t="str">
        <f>IFERROR(AH439*Intern!H$2,"")</f>
        <v/>
      </c>
      <c r="AJ439" s="171"/>
      <c r="AK439" s="219">
        <f t="shared" si="141"/>
        <v>0</v>
      </c>
      <c r="AL439" s="206"/>
      <c r="AM439" s="151" t="str">
        <f>IFERROR(VLOOKUP(AJ439,Mobilität!A:I,7,FALSE),"")</f>
        <v/>
      </c>
      <c r="AN439" s="151" t="str">
        <f t="shared" si="142"/>
        <v/>
      </c>
      <c r="AO439" s="154" t="str">
        <f>IFERROR(AN439*Intern!H$2,"")</f>
        <v/>
      </c>
      <c r="AP439" s="171"/>
      <c r="AQ439" s="151">
        <f t="shared" si="143"/>
        <v>0</v>
      </c>
      <c r="AR439" s="209"/>
      <c r="AS439" s="151" t="str">
        <f>IFERROR(VLOOKUP(AP439,Mobilität!A:I,7,FALSE),"")</f>
        <v/>
      </c>
      <c r="AT439" s="151" t="str">
        <f t="shared" si="158"/>
        <v/>
      </c>
      <c r="AU439" s="154" t="str">
        <f>IFERROR(AT439*Intern!H$2,"")</f>
        <v/>
      </c>
      <c r="AV439" s="171"/>
      <c r="AW439" s="151">
        <f t="shared" si="144"/>
        <v>0</v>
      </c>
      <c r="AX439" s="206"/>
      <c r="AY439" s="151" t="str">
        <f>IFERROR(VLOOKUP(AV439,Mobilität!A:O,7,FALSE),"")</f>
        <v/>
      </c>
      <c r="AZ439" s="151" t="str">
        <f t="shared" si="145"/>
        <v/>
      </c>
      <c r="BA439" s="220" t="str">
        <f>IFERROR(AZ439*Intern!H$2,"")</f>
        <v/>
      </c>
      <c r="BB439" s="338"/>
      <c r="BC439" s="339"/>
      <c r="BD439" s="340"/>
      <c r="BE439" s="222">
        <f t="shared" si="146"/>
        <v>0</v>
      </c>
      <c r="BF439" s="223">
        <f>IFERROR(BE439*Intern!H$2,"")</f>
        <v>0</v>
      </c>
      <c r="BG439" s="210">
        <f t="shared" si="147"/>
        <v>0</v>
      </c>
      <c r="BH439" s="226">
        <f t="shared" si="148"/>
        <v>0</v>
      </c>
      <c r="BI439" s="363"/>
      <c r="BJ439" s="210" t="e">
        <f t="shared" si="149"/>
        <v>#DIV/0!</v>
      </c>
      <c r="BK439" s="227" t="e">
        <f t="shared" si="150"/>
        <v>#DIV/0!</v>
      </c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</row>
    <row r="440" spans="1:128" s="153" customFormat="1">
      <c r="A440" s="164"/>
      <c r="B440" s="165"/>
      <c r="C440" s="165"/>
      <c r="D440" s="149" t="str">
        <f t="shared" si="151"/>
        <v/>
      </c>
      <c r="E440" s="166"/>
      <c r="F440" s="167"/>
      <c r="G440" s="334" t="str">
        <f t="shared" si="152"/>
        <v/>
      </c>
      <c r="H440" s="150" t="str">
        <f>IFERROR(VLOOKUP(F440,'Mahlzeit-Übernachtung'!C:AA,5,FALSE),"")</f>
        <v/>
      </c>
      <c r="I440" s="150" t="str">
        <f t="shared" si="153"/>
        <v/>
      </c>
      <c r="J440" s="221" t="str">
        <f>IFERROR(I440*Intern!H$2,"")</f>
        <v/>
      </c>
      <c r="K440" s="167"/>
      <c r="L440" s="331" t="str">
        <f t="shared" si="154"/>
        <v/>
      </c>
      <c r="M440" s="150" t="str">
        <f>IFERROR(VLOOKUP(K440,'Mahlzeit-Übernachtung'!C:AA,5,FALSE),"")</f>
        <v/>
      </c>
      <c r="N440" s="151" t="str">
        <f t="shared" si="155"/>
        <v/>
      </c>
      <c r="O440" s="221" t="str">
        <f>IFERROR(N440*Intern!H$2,"")</f>
        <v/>
      </c>
      <c r="P440" s="168"/>
      <c r="Q440" s="169"/>
      <c r="R440" s="169"/>
      <c r="S440" s="169"/>
      <c r="T440" s="151" t="str">
        <f t="shared" si="159"/>
        <v>---</v>
      </c>
      <c r="U440" s="331" t="e">
        <f>VLOOKUP(TEXT(T440,"@"),'Mahlzeit-Übernachtung'!A$30:G$111,7,FALSE)</f>
        <v>#N/A</v>
      </c>
      <c r="V440" s="151" t="str">
        <f t="shared" si="156"/>
        <v/>
      </c>
      <c r="W440" s="220" t="str">
        <f>IFERROR(V440*Intern!H$2,"")</f>
        <v/>
      </c>
      <c r="X440" s="167"/>
      <c r="Y440" s="170"/>
      <c r="Z440" s="164"/>
      <c r="AA440" s="151" t="str">
        <f>IFERROR(VLOOKUP(X440,Mobilität!A:I,7,FALSE),"")</f>
        <v/>
      </c>
      <c r="AB440" s="151" t="str">
        <f t="shared" si="157"/>
        <v/>
      </c>
      <c r="AC440" s="220" t="str">
        <f>IFERROR(AB440*Intern!H$2,"")</f>
        <v/>
      </c>
      <c r="AD440" s="167"/>
      <c r="AE440" s="170"/>
      <c r="AF440" s="164"/>
      <c r="AG440" s="151" t="str">
        <f>IFERROR(VLOOKUP(AD440,Mobilität!A:I,7,FALSE),"")</f>
        <v/>
      </c>
      <c r="AH440" s="151" t="str">
        <f t="shared" si="140"/>
        <v/>
      </c>
      <c r="AI440" s="220" t="str">
        <f>IFERROR(AH440*Intern!H$2,"")</f>
        <v/>
      </c>
      <c r="AJ440" s="171"/>
      <c r="AK440" s="219">
        <f t="shared" si="141"/>
        <v>0</v>
      </c>
      <c r="AL440" s="206"/>
      <c r="AM440" s="151" t="str">
        <f>IFERROR(VLOOKUP(AJ440,Mobilität!A:I,7,FALSE),"")</f>
        <v/>
      </c>
      <c r="AN440" s="151" t="str">
        <f t="shared" si="142"/>
        <v/>
      </c>
      <c r="AO440" s="154" t="str">
        <f>IFERROR(AN440*Intern!H$2,"")</f>
        <v/>
      </c>
      <c r="AP440" s="171"/>
      <c r="AQ440" s="151">
        <f t="shared" si="143"/>
        <v>0</v>
      </c>
      <c r="AR440" s="209"/>
      <c r="AS440" s="151" t="str">
        <f>IFERROR(VLOOKUP(AP440,Mobilität!A:I,7,FALSE),"")</f>
        <v/>
      </c>
      <c r="AT440" s="151" t="str">
        <f t="shared" si="158"/>
        <v/>
      </c>
      <c r="AU440" s="154" t="str">
        <f>IFERROR(AT440*Intern!H$2,"")</f>
        <v/>
      </c>
      <c r="AV440" s="171"/>
      <c r="AW440" s="151">
        <f t="shared" si="144"/>
        <v>0</v>
      </c>
      <c r="AX440" s="206"/>
      <c r="AY440" s="151" t="str">
        <f>IFERROR(VLOOKUP(AV440,Mobilität!A:O,7,FALSE),"")</f>
        <v/>
      </c>
      <c r="AZ440" s="151" t="str">
        <f t="shared" si="145"/>
        <v/>
      </c>
      <c r="BA440" s="220" t="str">
        <f>IFERROR(AZ440*Intern!H$2,"")</f>
        <v/>
      </c>
      <c r="BB440" s="338"/>
      <c r="BC440" s="339"/>
      <c r="BD440" s="340"/>
      <c r="BE440" s="222">
        <f t="shared" si="146"/>
        <v>0</v>
      </c>
      <c r="BF440" s="223">
        <f>IFERROR(BE440*Intern!H$2,"")</f>
        <v>0</v>
      </c>
      <c r="BG440" s="210">
        <f t="shared" si="147"/>
        <v>0</v>
      </c>
      <c r="BH440" s="226">
        <f t="shared" si="148"/>
        <v>0</v>
      </c>
      <c r="BI440" s="363"/>
      <c r="BJ440" s="210" t="e">
        <f t="shared" si="149"/>
        <v>#DIV/0!</v>
      </c>
      <c r="BK440" s="227" t="e">
        <f t="shared" si="150"/>
        <v>#DIV/0!</v>
      </c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</row>
    <row r="441" spans="1:128" s="153" customFormat="1">
      <c r="A441" s="164"/>
      <c r="B441" s="165"/>
      <c r="C441" s="165"/>
      <c r="D441" s="149" t="str">
        <f t="shared" si="151"/>
        <v/>
      </c>
      <c r="E441" s="166"/>
      <c r="F441" s="167"/>
      <c r="G441" s="334" t="str">
        <f t="shared" si="152"/>
        <v/>
      </c>
      <c r="H441" s="150" t="str">
        <f>IFERROR(VLOOKUP(F441,'Mahlzeit-Übernachtung'!C:AA,5,FALSE),"")</f>
        <v/>
      </c>
      <c r="I441" s="150" t="str">
        <f t="shared" si="153"/>
        <v/>
      </c>
      <c r="J441" s="221" t="str">
        <f>IFERROR(I441*Intern!H$2,"")</f>
        <v/>
      </c>
      <c r="K441" s="167"/>
      <c r="L441" s="331" t="str">
        <f t="shared" si="154"/>
        <v/>
      </c>
      <c r="M441" s="150" t="str">
        <f>IFERROR(VLOOKUP(K441,'Mahlzeit-Übernachtung'!C:AA,5,FALSE),"")</f>
        <v/>
      </c>
      <c r="N441" s="151" t="str">
        <f t="shared" si="155"/>
        <v/>
      </c>
      <c r="O441" s="221" t="str">
        <f>IFERROR(N441*Intern!H$2,"")</f>
        <v/>
      </c>
      <c r="P441" s="168"/>
      <c r="Q441" s="169"/>
      <c r="R441" s="169"/>
      <c r="S441" s="169"/>
      <c r="T441" s="151" t="str">
        <f t="shared" si="159"/>
        <v>---</v>
      </c>
      <c r="U441" s="331" t="e">
        <f>VLOOKUP(TEXT(T441,"@"),'Mahlzeit-Übernachtung'!A$30:G$111,7,FALSE)</f>
        <v>#N/A</v>
      </c>
      <c r="V441" s="151" t="str">
        <f t="shared" si="156"/>
        <v/>
      </c>
      <c r="W441" s="220" t="str">
        <f>IFERROR(V441*Intern!H$2,"")</f>
        <v/>
      </c>
      <c r="X441" s="167"/>
      <c r="Y441" s="170"/>
      <c r="Z441" s="164"/>
      <c r="AA441" s="151" t="str">
        <f>IFERROR(VLOOKUP(X441,Mobilität!A:I,7,FALSE),"")</f>
        <v/>
      </c>
      <c r="AB441" s="151" t="str">
        <f t="shared" si="157"/>
        <v/>
      </c>
      <c r="AC441" s="220" t="str">
        <f>IFERROR(AB441*Intern!H$2,"")</f>
        <v/>
      </c>
      <c r="AD441" s="167"/>
      <c r="AE441" s="170"/>
      <c r="AF441" s="164"/>
      <c r="AG441" s="151" t="str">
        <f>IFERROR(VLOOKUP(AD441,Mobilität!A:I,7,FALSE),"")</f>
        <v/>
      </c>
      <c r="AH441" s="151" t="str">
        <f t="shared" si="140"/>
        <v/>
      </c>
      <c r="AI441" s="220" t="str">
        <f>IFERROR(AH441*Intern!H$2,"")</f>
        <v/>
      </c>
      <c r="AJ441" s="171"/>
      <c r="AK441" s="219">
        <f t="shared" si="141"/>
        <v>0</v>
      </c>
      <c r="AL441" s="206"/>
      <c r="AM441" s="151" t="str">
        <f>IFERROR(VLOOKUP(AJ441,Mobilität!A:I,7,FALSE),"")</f>
        <v/>
      </c>
      <c r="AN441" s="151" t="str">
        <f t="shared" si="142"/>
        <v/>
      </c>
      <c r="AO441" s="154" t="str">
        <f>IFERROR(AN441*Intern!H$2,"")</f>
        <v/>
      </c>
      <c r="AP441" s="171"/>
      <c r="AQ441" s="151">
        <f t="shared" si="143"/>
        <v>0</v>
      </c>
      <c r="AR441" s="209"/>
      <c r="AS441" s="151" t="str">
        <f>IFERROR(VLOOKUP(AP441,Mobilität!A:I,7,FALSE),"")</f>
        <v/>
      </c>
      <c r="AT441" s="151" t="str">
        <f t="shared" si="158"/>
        <v/>
      </c>
      <c r="AU441" s="154" t="str">
        <f>IFERROR(AT441*Intern!H$2,"")</f>
        <v/>
      </c>
      <c r="AV441" s="171"/>
      <c r="AW441" s="151">
        <f t="shared" si="144"/>
        <v>0</v>
      </c>
      <c r="AX441" s="206"/>
      <c r="AY441" s="151" t="str">
        <f>IFERROR(VLOOKUP(AV441,Mobilität!A:O,7,FALSE),"")</f>
        <v/>
      </c>
      <c r="AZ441" s="151" t="str">
        <f t="shared" si="145"/>
        <v/>
      </c>
      <c r="BA441" s="220" t="str">
        <f>IFERROR(AZ441*Intern!H$2,"")</f>
        <v/>
      </c>
      <c r="BB441" s="338"/>
      <c r="BC441" s="339"/>
      <c r="BD441" s="340"/>
      <c r="BE441" s="222">
        <f t="shared" si="146"/>
        <v>0</v>
      </c>
      <c r="BF441" s="223">
        <f>IFERROR(BE441*Intern!H$2,"")</f>
        <v>0</v>
      </c>
      <c r="BG441" s="210">
        <f t="shared" si="147"/>
        <v>0</v>
      </c>
      <c r="BH441" s="226">
        <f t="shared" si="148"/>
        <v>0</v>
      </c>
      <c r="BI441" s="363"/>
      <c r="BJ441" s="210" t="e">
        <f t="shared" si="149"/>
        <v>#DIV/0!</v>
      </c>
      <c r="BK441" s="227" t="e">
        <f t="shared" si="150"/>
        <v>#DIV/0!</v>
      </c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</row>
    <row r="442" spans="1:128" s="153" customFormat="1">
      <c r="A442" s="164"/>
      <c r="B442" s="165"/>
      <c r="C442" s="165"/>
      <c r="D442" s="149" t="str">
        <f t="shared" si="151"/>
        <v/>
      </c>
      <c r="E442" s="166"/>
      <c r="F442" s="167"/>
      <c r="G442" s="334" t="str">
        <f t="shared" si="152"/>
        <v/>
      </c>
      <c r="H442" s="150" t="str">
        <f>IFERROR(VLOOKUP(F442,'Mahlzeit-Übernachtung'!C:AA,5,FALSE),"")</f>
        <v/>
      </c>
      <c r="I442" s="150" t="str">
        <f t="shared" si="153"/>
        <v/>
      </c>
      <c r="J442" s="221" t="str">
        <f>IFERROR(I442*Intern!H$2,"")</f>
        <v/>
      </c>
      <c r="K442" s="167"/>
      <c r="L442" s="331" t="str">
        <f t="shared" si="154"/>
        <v/>
      </c>
      <c r="M442" s="150" t="str">
        <f>IFERROR(VLOOKUP(K442,'Mahlzeit-Übernachtung'!C:AA,5,FALSE),"")</f>
        <v/>
      </c>
      <c r="N442" s="151" t="str">
        <f t="shared" si="155"/>
        <v/>
      </c>
      <c r="O442" s="221" t="str">
        <f>IFERROR(N442*Intern!H$2,"")</f>
        <v/>
      </c>
      <c r="P442" s="168"/>
      <c r="Q442" s="169"/>
      <c r="R442" s="169"/>
      <c r="S442" s="169"/>
      <c r="T442" s="151" t="str">
        <f t="shared" si="159"/>
        <v>---</v>
      </c>
      <c r="U442" s="331" t="e">
        <f>VLOOKUP(TEXT(T442,"@"),'Mahlzeit-Übernachtung'!A$30:G$111,7,FALSE)</f>
        <v>#N/A</v>
      </c>
      <c r="V442" s="151" t="str">
        <f t="shared" si="156"/>
        <v/>
      </c>
      <c r="W442" s="220" t="str">
        <f>IFERROR(V442*Intern!H$2,"")</f>
        <v/>
      </c>
      <c r="X442" s="167"/>
      <c r="Y442" s="170"/>
      <c r="Z442" s="164"/>
      <c r="AA442" s="151" t="str">
        <f>IFERROR(VLOOKUP(X442,Mobilität!A:I,7,FALSE),"")</f>
        <v/>
      </c>
      <c r="AB442" s="151" t="str">
        <f t="shared" si="157"/>
        <v/>
      </c>
      <c r="AC442" s="220" t="str">
        <f>IFERROR(AB442*Intern!H$2,"")</f>
        <v/>
      </c>
      <c r="AD442" s="167"/>
      <c r="AE442" s="170"/>
      <c r="AF442" s="164"/>
      <c r="AG442" s="151" t="str">
        <f>IFERROR(VLOOKUP(AD442,Mobilität!A:I,7,FALSE),"")</f>
        <v/>
      </c>
      <c r="AH442" s="151" t="str">
        <f t="shared" si="140"/>
        <v/>
      </c>
      <c r="AI442" s="220" t="str">
        <f>IFERROR(AH442*Intern!H$2,"")</f>
        <v/>
      </c>
      <c r="AJ442" s="171"/>
      <c r="AK442" s="219">
        <f t="shared" si="141"/>
        <v>0</v>
      </c>
      <c r="AL442" s="206"/>
      <c r="AM442" s="151" t="str">
        <f>IFERROR(VLOOKUP(AJ442,Mobilität!A:I,7,FALSE),"")</f>
        <v/>
      </c>
      <c r="AN442" s="151" t="str">
        <f t="shared" si="142"/>
        <v/>
      </c>
      <c r="AO442" s="154" t="str">
        <f>IFERROR(AN442*Intern!H$2,"")</f>
        <v/>
      </c>
      <c r="AP442" s="171"/>
      <c r="AQ442" s="151">
        <f t="shared" si="143"/>
        <v>0</v>
      </c>
      <c r="AR442" s="209"/>
      <c r="AS442" s="151" t="str">
        <f>IFERROR(VLOOKUP(AP442,Mobilität!A:I,7,FALSE),"")</f>
        <v/>
      </c>
      <c r="AT442" s="151" t="str">
        <f t="shared" si="158"/>
        <v/>
      </c>
      <c r="AU442" s="154" t="str">
        <f>IFERROR(AT442*Intern!H$2,"")</f>
        <v/>
      </c>
      <c r="AV442" s="171"/>
      <c r="AW442" s="151">
        <f t="shared" si="144"/>
        <v>0</v>
      </c>
      <c r="AX442" s="206"/>
      <c r="AY442" s="151" t="str">
        <f>IFERROR(VLOOKUP(AV442,Mobilität!A:O,7,FALSE),"")</f>
        <v/>
      </c>
      <c r="AZ442" s="151" t="str">
        <f t="shared" si="145"/>
        <v/>
      </c>
      <c r="BA442" s="220" t="str">
        <f>IFERROR(AZ442*Intern!H$2,"")</f>
        <v/>
      </c>
      <c r="BB442" s="338"/>
      <c r="BC442" s="339"/>
      <c r="BD442" s="340"/>
      <c r="BE442" s="222">
        <f t="shared" si="146"/>
        <v>0</v>
      </c>
      <c r="BF442" s="223">
        <f>IFERROR(BE442*Intern!H$2,"")</f>
        <v>0</v>
      </c>
      <c r="BG442" s="210">
        <f t="shared" si="147"/>
        <v>0</v>
      </c>
      <c r="BH442" s="226">
        <f t="shared" si="148"/>
        <v>0</v>
      </c>
      <c r="BI442" s="363"/>
      <c r="BJ442" s="210" t="e">
        <f t="shared" si="149"/>
        <v>#DIV/0!</v>
      </c>
      <c r="BK442" s="227" t="e">
        <f t="shared" si="150"/>
        <v>#DIV/0!</v>
      </c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</row>
    <row r="443" spans="1:128" s="153" customFormat="1">
      <c r="A443" s="164"/>
      <c r="B443" s="165"/>
      <c r="C443" s="165"/>
      <c r="D443" s="149" t="str">
        <f t="shared" si="151"/>
        <v/>
      </c>
      <c r="E443" s="166"/>
      <c r="F443" s="167"/>
      <c r="G443" s="334" t="str">
        <f t="shared" si="152"/>
        <v/>
      </c>
      <c r="H443" s="150" t="str">
        <f>IFERROR(VLOOKUP(F443,'Mahlzeit-Übernachtung'!C:AA,5,FALSE),"")</f>
        <v/>
      </c>
      <c r="I443" s="150" t="str">
        <f t="shared" si="153"/>
        <v/>
      </c>
      <c r="J443" s="221" t="str">
        <f>IFERROR(I443*Intern!H$2,"")</f>
        <v/>
      </c>
      <c r="K443" s="167"/>
      <c r="L443" s="331" t="str">
        <f t="shared" si="154"/>
        <v/>
      </c>
      <c r="M443" s="150" t="str">
        <f>IFERROR(VLOOKUP(K443,'Mahlzeit-Übernachtung'!C:AA,5,FALSE),"")</f>
        <v/>
      </c>
      <c r="N443" s="151" t="str">
        <f t="shared" si="155"/>
        <v/>
      </c>
      <c r="O443" s="221" t="str">
        <f>IFERROR(N443*Intern!H$2,"")</f>
        <v/>
      </c>
      <c r="P443" s="168"/>
      <c r="Q443" s="169"/>
      <c r="R443" s="169"/>
      <c r="S443" s="169"/>
      <c r="T443" s="151" t="str">
        <f t="shared" si="159"/>
        <v>---</v>
      </c>
      <c r="U443" s="331" t="e">
        <f>VLOOKUP(TEXT(T443,"@"),'Mahlzeit-Übernachtung'!A$30:G$111,7,FALSE)</f>
        <v>#N/A</v>
      </c>
      <c r="V443" s="151" t="str">
        <f t="shared" si="156"/>
        <v/>
      </c>
      <c r="W443" s="220" t="str">
        <f>IFERROR(V443*Intern!H$2,"")</f>
        <v/>
      </c>
      <c r="X443" s="167"/>
      <c r="Y443" s="170"/>
      <c r="Z443" s="164"/>
      <c r="AA443" s="151" t="str">
        <f>IFERROR(VLOOKUP(X443,Mobilität!A:I,7,FALSE),"")</f>
        <v/>
      </c>
      <c r="AB443" s="151" t="str">
        <f t="shared" si="157"/>
        <v/>
      </c>
      <c r="AC443" s="220" t="str">
        <f>IFERROR(AB443*Intern!H$2,"")</f>
        <v/>
      </c>
      <c r="AD443" s="167"/>
      <c r="AE443" s="170"/>
      <c r="AF443" s="164"/>
      <c r="AG443" s="151" t="str">
        <f>IFERROR(VLOOKUP(AD443,Mobilität!A:I,7,FALSE),"")</f>
        <v/>
      </c>
      <c r="AH443" s="151" t="str">
        <f t="shared" si="140"/>
        <v/>
      </c>
      <c r="AI443" s="220" t="str">
        <f>IFERROR(AH443*Intern!H$2,"")</f>
        <v/>
      </c>
      <c r="AJ443" s="171"/>
      <c r="AK443" s="219">
        <f t="shared" si="141"/>
        <v>0</v>
      </c>
      <c r="AL443" s="206"/>
      <c r="AM443" s="151" t="str">
        <f>IFERROR(VLOOKUP(AJ443,Mobilität!A:I,7,FALSE),"")</f>
        <v/>
      </c>
      <c r="AN443" s="151" t="str">
        <f t="shared" si="142"/>
        <v/>
      </c>
      <c r="AO443" s="154" t="str">
        <f>IFERROR(AN443*Intern!H$2,"")</f>
        <v/>
      </c>
      <c r="AP443" s="171"/>
      <c r="AQ443" s="151">
        <f t="shared" si="143"/>
        <v>0</v>
      </c>
      <c r="AR443" s="209"/>
      <c r="AS443" s="151" t="str">
        <f>IFERROR(VLOOKUP(AP443,Mobilität!A:I,7,FALSE),"")</f>
        <v/>
      </c>
      <c r="AT443" s="151" t="str">
        <f t="shared" si="158"/>
        <v/>
      </c>
      <c r="AU443" s="154" t="str">
        <f>IFERROR(AT443*Intern!H$2,"")</f>
        <v/>
      </c>
      <c r="AV443" s="171"/>
      <c r="AW443" s="151">
        <f t="shared" si="144"/>
        <v>0</v>
      </c>
      <c r="AX443" s="206"/>
      <c r="AY443" s="151" t="str">
        <f>IFERROR(VLOOKUP(AV443,Mobilität!A:O,7,FALSE),"")</f>
        <v/>
      </c>
      <c r="AZ443" s="151" t="str">
        <f t="shared" si="145"/>
        <v/>
      </c>
      <c r="BA443" s="220" t="str">
        <f>IFERROR(AZ443*Intern!H$2,"")</f>
        <v/>
      </c>
      <c r="BB443" s="338"/>
      <c r="BC443" s="339"/>
      <c r="BD443" s="340"/>
      <c r="BE443" s="222">
        <f t="shared" si="146"/>
        <v>0</v>
      </c>
      <c r="BF443" s="223">
        <f>IFERROR(BE443*Intern!H$2,"")</f>
        <v>0</v>
      </c>
      <c r="BG443" s="210">
        <f t="shared" si="147"/>
        <v>0</v>
      </c>
      <c r="BH443" s="226">
        <f t="shared" si="148"/>
        <v>0</v>
      </c>
      <c r="BI443" s="363"/>
      <c r="BJ443" s="210" t="e">
        <f t="shared" si="149"/>
        <v>#DIV/0!</v>
      </c>
      <c r="BK443" s="227" t="e">
        <f t="shared" si="150"/>
        <v>#DIV/0!</v>
      </c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</row>
    <row r="444" spans="1:128" s="153" customFormat="1">
      <c r="A444" s="164"/>
      <c r="B444" s="165"/>
      <c r="C444" s="165"/>
      <c r="D444" s="149" t="str">
        <f t="shared" si="151"/>
        <v/>
      </c>
      <c r="E444" s="166"/>
      <c r="F444" s="167"/>
      <c r="G444" s="334" t="str">
        <f t="shared" si="152"/>
        <v/>
      </c>
      <c r="H444" s="150" t="str">
        <f>IFERROR(VLOOKUP(F444,'Mahlzeit-Übernachtung'!C:AA,5,FALSE),"")</f>
        <v/>
      </c>
      <c r="I444" s="150" t="str">
        <f t="shared" si="153"/>
        <v/>
      </c>
      <c r="J444" s="221" t="str">
        <f>IFERROR(I444*Intern!H$2,"")</f>
        <v/>
      </c>
      <c r="K444" s="167"/>
      <c r="L444" s="331" t="str">
        <f t="shared" si="154"/>
        <v/>
      </c>
      <c r="M444" s="150" t="str">
        <f>IFERROR(VLOOKUP(K444,'Mahlzeit-Übernachtung'!C:AA,5,FALSE),"")</f>
        <v/>
      </c>
      <c r="N444" s="151" t="str">
        <f t="shared" si="155"/>
        <v/>
      </c>
      <c r="O444" s="221" t="str">
        <f>IFERROR(N444*Intern!H$2,"")</f>
        <v/>
      </c>
      <c r="P444" s="168"/>
      <c r="Q444" s="169"/>
      <c r="R444" s="169"/>
      <c r="S444" s="169"/>
      <c r="T444" s="151" t="str">
        <f t="shared" si="159"/>
        <v>---</v>
      </c>
      <c r="U444" s="331" t="e">
        <f>VLOOKUP(TEXT(T444,"@"),'Mahlzeit-Übernachtung'!A$30:G$111,7,FALSE)</f>
        <v>#N/A</v>
      </c>
      <c r="V444" s="151" t="str">
        <f t="shared" si="156"/>
        <v/>
      </c>
      <c r="W444" s="220" t="str">
        <f>IFERROR(V444*Intern!H$2,"")</f>
        <v/>
      </c>
      <c r="X444" s="167"/>
      <c r="Y444" s="170"/>
      <c r="Z444" s="164"/>
      <c r="AA444" s="151" t="str">
        <f>IFERROR(VLOOKUP(X444,Mobilität!A:I,7,FALSE),"")</f>
        <v/>
      </c>
      <c r="AB444" s="151" t="str">
        <f t="shared" si="157"/>
        <v/>
      </c>
      <c r="AC444" s="220" t="str">
        <f>IFERROR(AB444*Intern!H$2,"")</f>
        <v/>
      </c>
      <c r="AD444" s="167"/>
      <c r="AE444" s="170"/>
      <c r="AF444" s="164"/>
      <c r="AG444" s="151" t="str">
        <f>IFERROR(VLOOKUP(AD444,Mobilität!A:I,7,FALSE),"")</f>
        <v/>
      </c>
      <c r="AH444" s="151" t="str">
        <f t="shared" si="140"/>
        <v/>
      </c>
      <c r="AI444" s="220" t="str">
        <f>IFERROR(AH444*Intern!H$2,"")</f>
        <v/>
      </c>
      <c r="AJ444" s="171"/>
      <c r="AK444" s="219">
        <f t="shared" si="141"/>
        <v>0</v>
      </c>
      <c r="AL444" s="206"/>
      <c r="AM444" s="151" t="str">
        <f>IFERROR(VLOOKUP(AJ444,Mobilität!A:I,7,FALSE),"")</f>
        <v/>
      </c>
      <c r="AN444" s="151" t="str">
        <f t="shared" si="142"/>
        <v/>
      </c>
      <c r="AO444" s="154" t="str">
        <f>IFERROR(AN444*Intern!H$2,"")</f>
        <v/>
      </c>
      <c r="AP444" s="171"/>
      <c r="AQ444" s="151">
        <f t="shared" si="143"/>
        <v>0</v>
      </c>
      <c r="AR444" s="209"/>
      <c r="AS444" s="151" t="str">
        <f>IFERROR(VLOOKUP(AP444,Mobilität!A:I,7,FALSE),"")</f>
        <v/>
      </c>
      <c r="AT444" s="151" t="str">
        <f t="shared" si="158"/>
        <v/>
      </c>
      <c r="AU444" s="154" t="str">
        <f>IFERROR(AT444*Intern!H$2,"")</f>
        <v/>
      </c>
      <c r="AV444" s="171"/>
      <c r="AW444" s="151">
        <f t="shared" si="144"/>
        <v>0</v>
      </c>
      <c r="AX444" s="206"/>
      <c r="AY444" s="151" t="str">
        <f>IFERROR(VLOOKUP(AV444,Mobilität!A:O,7,FALSE),"")</f>
        <v/>
      </c>
      <c r="AZ444" s="151" t="str">
        <f t="shared" si="145"/>
        <v/>
      </c>
      <c r="BA444" s="220" t="str">
        <f>IFERROR(AZ444*Intern!H$2,"")</f>
        <v/>
      </c>
      <c r="BB444" s="338"/>
      <c r="BC444" s="339"/>
      <c r="BD444" s="340"/>
      <c r="BE444" s="222">
        <f t="shared" si="146"/>
        <v>0</v>
      </c>
      <c r="BF444" s="223">
        <f>IFERROR(BE444*Intern!H$2,"")</f>
        <v>0</v>
      </c>
      <c r="BG444" s="210">
        <f t="shared" si="147"/>
        <v>0</v>
      </c>
      <c r="BH444" s="226">
        <f t="shared" si="148"/>
        <v>0</v>
      </c>
      <c r="BI444" s="363"/>
      <c r="BJ444" s="210" t="e">
        <f t="shared" si="149"/>
        <v>#DIV/0!</v>
      </c>
      <c r="BK444" s="227" t="e">
        <f t="shared" si="150"/>
        <v>#DIV/0!</v>
      </c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</row>
    <row r="445" spans="1:128" s="153" customFormat="1">
      <c r="A445" s="164"/>
      <c r="B445" s="165"/>
      <c r="C445" s="165"/>
      <c r="D445" s="149" t="str">
        <f t="shared" si="151"/>
        <v/>
      </c>
      <c r="E445" s="166"/>
      <c r="F445" s="167"/>
      <c r="G445" s="334" t="str">
        <f t="shared" si="152"/>
        <v/>
      </c>
      <c r="H445" s="150" t="str">
        <f>IFERROR(VLOOKUP(F445,'Mahlzeit-Übernachtung'!C:AA,5,FALSE),"")</f>
        <v/>
      </c>
      <c r="I445" s="150" t="str">
        <f t="shared" si="153"/>
        <v/>
      </c>
      <c r="J445" s="221" t="str">
        <f>IFERROR(I445*Intern!H$2,"")</f>
        <v/>
      </c>
      <c r="K445" s="167"/>
      <c r="L445" s="331" t="str">
        <f t="shared" si="154"/>
        <v/>
      </c>
      <c r="M445" s="150" t="str">
        <f>IFERROR(VLOOKUP(K445,'Mahlzeit-Übernachtung'!C:AA,5,FALSE),"")</f>
        <v/>
      </c>
      <c r="N445" s="151" t="str">
        <f t="shared" si="155"/>
        <v/>
      </c>
      <c r="O445" s="221" t="str">
        <f>IFERROR(N445*Intern!H$2,"")</f>
        <v/>
      </c>
      <c r="P445" s="168"/>
      <c r="Q445" s="169"/>
      <c r="R445" s="169"/>
      <c r="S445" s="169"/>
      <c r="T445" s="151" t="str">
        <f t="shared" si="159"/>
        <v>---</v>
      </c>
      <c r="U445" s="331" t="e">
        <f>VLOOKUP(TEXT(T445,"@"),'Mahlzeit-Übernachtung'!A$30:G$111,7,FALSE)</f>
        <v>#N/A</v>
      </c>
      <c r="V445" s="151" t="str">
        <f t="shared" si="156"/>
        <v/>
      </c>
      <c r="W445" s="220" t="str">
        <f>IFERROR(V445*Intern!H$2,"")</f>
        <v/>
      </c>
      <c r="X445" s="167"/>
      <c r="Y445" s="170"/>
      <c r="Z445" s="164"/>
      <c r="AA445" s="151" t="str">
        <f>IFERROR(VLOOKUP(X445,Mobilität!A:I,7,FALSE),"")</f>
        <v/>
      </c>
      <c r="AB445" s="151" t="str">
        <f t="shared" si="157"/>
        <v/>
      </c>
      <c r="AC445" s="220" t="str">
        <f>IFERROR(AB445*Intern!H$2,"")</f>
        <v/>
      </c>
      <c r="AD445" s="167"/>
      <c r="AE445" s="170"/>
      <c r="AF445" s="164"/>
      <c r="AG445" s="151" t="str">
        <f>IFERROR(VLOOKUP(AD445,Mobilität!A:I,7,FALSE),"")</f>
        <v/>
      </c>
      <c r="AH445" s="151" t="str">
        <f t="shared" si="140"/>
        <v/>
      </c>
      <c r="AI445" s="220" t="str">
        <f>IFERROR(AH445*Intern!H$2,"")</f>
        <v/>
      </c>
      <c r="AJ445" s="171"/>
      <c r="AK445" s="219">
        <f t="shared" si="141"/>
        <v>0</v>
      </c>
      <c r="AL445" s="206"/>
      <c r="AM445" s="151" t="str">
        <f>IFERROR(VLOOKUP(AJ445,Mobilität!A:I,7,FALSE),"")</f>
        <v/>
      </c>
      <c r="AN445" s="151" t="str">
        <f t="shared" si="142"/>
        <v/>
      </c>
      <c r="AO445" s="154" t="str">
        <f>IFERROR(AN445*Intern!H$2,"")</f>
        <v/>
      </c>
      <c r="AP445" s="171"/>
      <c r="AQ445" s="151">
        <f t="shared" si="143"/>
        <v>0</v>
      </c>
      <c r="AR445" s="209"/>
      <c r="AS445" s="151" t="str">
        <f>IFERROR(VLOOKUP(AP445,Mobilität!A:I,7,FALSE),"")</f>
        <v/>
      </c>
      <c r="AT445" s="151" t="str">
        <f t="shared" si="158"/>
        <v/>
      </c>
      <c r="AU445" s="154" t="str">
        <f>IFERROR(AT445*Intern!H$2,"")</f>
        <v/>
      </c>
      <c r="AV445" s="171"/>
      <c r="AW445" s="151">
        <f t="shared" si="144"/>
        <v>0</v>
      </c>
      <c r="AX445" s="206"/>
      <c r="AY445" s="151" t="str">
        <f>IFERROR(VLOOKUP(AV445,Mobilität!A:O,7,FALSE),"")</f>
        <v/>
      </c>
      <c r="AZ445" s="151" t="str">
        <f t="shared" si="145"/>
        <v/>
      </c>
      <c r="BA445" s="220" t="str">
        <f>IFERROR(AZ445*Intern!H$2,"")</f>
        <v/>
      </c>
      <c r="BB445" s="338"/>
      <c r="BC445" s="339"/>
      <c r="BD445" s="340"/>
      <c r="BE445" s="222">
        <f t="shared" si="146"/>
        <v>0</v>
      </c>
      <c r="BF445" s="223">
        <f>IFERROR(BE445*Intern!H$2,"")</f>
        <v>0</v>
      </c>
      <c r="BG445" s="210">
        <f t="shared" si="147"/>
        <v>0</v>
      </c>
      <c r="BH445" s="226">
        <f t="shared" si="148"/>
        <v>0</v>
      </c>
      <c r="BI445" s="363"/>
      <c r="BJ445" s="210" t="e">
        <f t="shared" si="149"/>
        <v>#DIV/0!</v>
      </c>
      <c r="BK445" s="227" t="e">
        <f t="shared" si="150"/>
        <v>#DIV/0!</v>
      </c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</row>
    <row r="446" spans="1:128" s="153" customFormat="1">
      <c r="A446" s="164"/>
      <c r="B446" s="165"/>
      <c r="C446" s="165"/>
      <c r="D446" s="149" t="str">
        <f t="shared" si="151"/>
        <v/>
      </c>
      <c r="E446" s="166"/>
      <c r="F446" s="167"/>
      <c r="G446" s="334" t="str">
        <f t="shared" si="152"/>
        <v/>
      </c>
      <c r="H446" s="150" t="str">
        <f>IFERROR(VLOOKUP(F446,'Mahlzeit-Übernachtung'!C:AA,5,FALSE),"")</f>
        <v/>
      </c>
      <c r="I446" s="150" t="str">
        <f t="shared" si="153"/>
        <v/>
      </c>
      <c r="J446" s="221" t="str">
        <f>IFERROR(I446*Intern!H$2,"")</f>
        <v/>
      </c>
      <c r="K446" s="167"/>
      <c r="L446" s="331" t="str">
        <f t="shared" si="154"/>
        <v/>
      </c>
      <c r="M446" s="150" t="str">
        <f>IFERROR(VLOOKUP(K446,'Mahlzeit-Übernachtung'!C:AA,5,FALSE),"")</f>
        <v/>
      </c>
      <c r="N446" s="151" t="str">
        <f t="shared" si="155"/>
        <v/>
      </c>
      <c r="O446" s="221" t="str">
        <f>IFERROR(N446*Intern!H$2,"")</f>
        <v/>
      </c>
      <c r="P446" s="168"/>
      <c r="Q446" s="169"/>
      <c r="R446" s="169"/>
      <c r="S446" s="169"/>
      <c r="T446" s="151" t="str">
        <f t="shared" si="159"/>
        <v>---</v>
      </c>
      <c r="U446" s="331" t="e">
        <f>VLOOKUP(TEXT(T446,"@"),'Mahlzeit-Übernachtung'!A$30:G$111,7,FALSE)</f>
        <v>#N/A</v>
      </c>
      <c r="V446" s="151" t="str">
        <f t="shared" si="156"/>
        <v/>
      </c>
      <c r="W446" s="220" t="str">
        <f>IFERROR(V446*Intern!H$2,"")</f>
        <v/>
      </c>
      <c r="X446" s="167"/>
      <c r="Y446" s="170"/>
      <c r="Z446" s="164"/>
      <c r="AA446" s="151" t="str">
        <f>IFERROR(VLOOKUP(X446,Mobilität!A:I,7,FALSE),"")</f>
        <v/>
      </c>
      <c r="AB446" s="151" t="str">
        <f t="shared" si="157"/>
        <v/>
      </c>
      <c r="AC446" s="220" t="str">
        <f>IFERROR(AB446*Intern!H$2,"")</f>
        <v/>
      </c>
      <c r="AD446" s="167"/>
      <c r="AE446" s="170"/>
      <c r="AF446" s="164"/>
      <c r="AG446" s="151" t="str">
        <f>IFERROR(VLOOKUP(AD446,Mobilität!A:I,7,FALSE),"")</f>
        <v/>
      </c>
      <c r="AH446" s="151" t="str">
        <f t="shared" si="140"/>
        <v/>
      </c>
      <c r="AI446" s="220" t="str">
        <f>IFERROR(AH446*Intern!H$2,"")</f>
        <v/>
      </c>
      <c r="AJ446" s="171"/>
      <c r="AK446" s="219">
        <f t="shared" si="141"/>
        <v>0</v>
      </c>
      <c r="AL446" s="206"/>
      <c r="AM446" s="151" t="str">
        <f>IFERROR(VLOOKUP(AJ446,Mobilität!A:I,7,FALSE),"")</f>
        <v/>
      </c>
      <c r="AN446" s="151" t="str">
        <f t="shared" si="142"/>
        <v/>
      </c>
      <c r="AO446" s="154" t="str">
        <f>IFERROR(AN446*Intern!H$2,"")</f>
        <v/>
      </c>
      <c r="AP446" s="171"/>
      <c r="AQ446" s="151">
        <f t="shared" si="143"/>
        <v>0</v>
      </c>
      <c r="AR446" s="209"/>
      <c r="AS446" s="151" t="str">
        <f>IFERROR(VLOOKUP(AP446,Mobilität!A:I,7,FALSE),"")</f>
        <v/>
      </c>
      <c r="AT446" s="151" t="str">
        <f t="shared" si="158"/>
        <v/>
      </c>
      <c r="AU446" s="154" t="str">
        <f>IFERROR(AT446*Intern!H$2,"")</f>
        <v/>
      </c>
      <c r="AV446" s="171"/>
      <c r="AW446" s="151">
        <f t="shared" si="144"/>
        <v>0</v>
      </c>
      <c r="AX446" s="206"/>
      <c r="AY446" s="151" t="str">
        <f>IFERROR(VLOOKUP(AV446,Mobilität!A:O,7,FALSE),"")</f>
        <v/>
      </c>
      <c r="AZ446" s="151" t="str">
        <f t="shared" si="145"/>
        <v/>
      </c>
      <c r="BA446" s="220" t="str">
        <f>IFERROR(AZ446*Intern!H$2,"")</f>
        <v/>
      </c>
      <c r="BB446" s="338"/>
      <c r="BC446" s="339"/>
      <c r="BD446" s="340"/>
      <c r="BE446" s="222">
        <f t="shared" si="146"/>
        <v>0</v>
      </c>
      <c r="BF446" s="223">
        <f>IFERROR(BE446*Intern!H$2,"")</f>
        <v>0</v>
      </c>
      <c r="BG446" s="210">
        <f t="shared" si="147"/>
        <v>0</v>
      </c>
      <c r="BH446" s="226">
        <f t="shared" si="148"/>
        <v>0</v>
      </c>
      <c r="BI446" s="363"/>
      <c r="BJ446" s="210" t="e">
        <f t="shared" si="149"/>
        <v>#DIV/0!</v>
      </c>
      <c r="BK446" s="227" t="e">
        <f t="shared" si="150"/>
        <v>#DIV/0!</v>
      </c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</row>
    <row r="447" spans="1:128" s="153" customFormat="1">
      <c r="A447" s="164"/>
      <c r="B447" s="165"/>
      <c r="C447" s="165"/>
      <c r="D447" s="149" t="str">
        <f t="shared" si="151"/>
        <v/>
      </c>
      <c r="E447" s="166"/>
      <c r="F447" s="167"/>
      <c r="G447" s="334" t="str">
        <f t="shared" si="152"/>
        <v/>
      </c>
      <c r="H447" s="150" t="str">
        <f>IFERROR(VLOOKUP(F447,'Mahlzeit-Übernachtung'!C:AA,5,FALSE),"")</f>
        <v/>
      </c>
      <c r="I447" s="150" t="str">
        <f t="shared" si="153"/>
        <v/>
      </c>
      <c r="J447" s="221" t="str">
        <f>IFERROR(I447*Intern!H$2,"")</f>
        <v/>
      </c>
      <c r="K447" s="167"/>
      <c r="L447" s="331" t="str">
        <f t="shared" si="154"/>
        <v/>
      </c>
      <c r="M447" s="150" t="str">
        <f>IFERROR(VLOOKUP(K447,'Mahlzeit-Übernachtung'!C:AA,5,FALSE),"")</f>
        <v/>
      </c>
      <c r="N447" s="151" t="str">
        <f t="shared" si="155"/>
        <v/>
      </c>
      <c r="O447" s="221" t="str">
        <f>IFERROR(N447*Intern!H$2,"")</f>
        <v/>
      </c>
      <c r="P447" s="168"/>
      <c r="Q447" s="169"/>
      <c r="R447" s="169"/>
      <c r="S447" s="169"/>
      <c r="T447" s="151" t="str">
        <f t="shared" si="159"/>
        <v>---</v>
      </c>
      <c r="U447" s="331" t="e">
        <f>VLOOKUP(TEXT(T447,"@"),'Mahlzeit-Übernachtung'!A$30:G$111,7,FALSE)</f>
        <v>#N/A</v>
      </c>
      <c r="V447" s="151" t="str">
        <f t="shared" si="156"/>
        <v/>
      </c>
      <c r="W447" s="220" t="str">
        <f>IFERROR(V447*Intern!H$2,"")</f>
        <v/>
      </c>
      <c r="X447" s="167"/>
      <c r="Y447" s="170"/>
      <c r="Z447" s="164"/>
      <c r="AA447" s="151" t="str">
        <f>IFERROR(VLOOKUP(X447,Mobilität!A:I,7,FALSE),"")</f>
        <v/>
      </c>
      <c r="AB447" s="151" t="str">
        <f t="shared" si="157"/>
        <v/>
      </c>
      <c r="AC447" s="220" t="str">
        <f>IFERROR(AB447*Intern!H$2,"")</f>
        <v/>
      </c>
      <c r="AD447" s="167"/>
      <c r="AE447" s="170"/>
      <c r="AF447" s="164"/>
      <c r="AG447" s="151" t="str">
        <f>IFERROR(VLOOKUP(AD447,Mobilität!A:I,7,FALSE),"")</f>
        <v/>
      </c>
      <c r="AH447" s="151" t="str">
        <f t="shared" si="140"/>
        <v/>
      </c>
      <c r="AI447" s="220" t="str">
        <f>IFERROR(AH447*Intern!H$2,"")</f>
        <v/>
      </c>
      <c r="AJ447" s="171"/>
      <c r="AK447" s="219">
        <f t="shared" si="141"/>
        <v>0</v>
      </c>
      <c r="AL447" s="206"/>
      <c r="AM447" s="151" t="str">
        <f>IFERROR(VLOOKUP(AJ447,Mobilität!A:I,7,FALSE),"")</f>
        <v/>
      </c>
      <c r="AN447" s="151" t="str">
        <f t="shared" si="142"/>
        <v/>
      </c>
      <c r="AO447" s="154" t="str">
        <f>IFERROR(AN447*Intern!H$2,"")</f>
        <v/>
      </c>
      <c r="AP447" s="171"/>
      <c r="AQ447" s="151">
        <f t="shared" si="143"/>
        <v>0</v>
      </c>
      <c r="AR447" s="209"/>
      <c r="AS447" s="151" t="str">
        <f>IFERROR(VLOOKUP(AP447,Mobilität!A:I,7,FALSE),"")</f>
        <v/>
      </c>
      <c r="AT447" s="151" t="str">
        <f t="shared" si="158"/>
        <v/>
      </c>
      <c r="AU447" s="154" t="str">
        <f>IFERROR(AT447*Intern!H$2,"")</f>
        <v/>
      </c>
      <c r="AV447" s="171"/>
      <c r="AW447" s="151">
        <f t="shared" si="144"/>
        <v>0</v>
      </c>
      <c r="AX447" s="206"/>
      <c r="AY447" s="151" t="str">
        <f>IFERROR(VLOOKUP(AV447,Mobilität!A:O,7,FALSE),"")</f>
        <v/>
      </c>
      <c r="AZ447" s="151" t="str">
        <f t="shared" si="145"/>
        <v/>
      </c>
      <c r="BA447" s="220" t="str">
        <f>IFERROR(AZ447*Intern!H$2,"")</f>
        <v/>
      </c>
      <c r="BB447" s="338"/>
      <c r="BC447" s="339"/>
      <c r="BD447" s="340"/>
      <c r="BE447" s="222">
        <f t="shared" si="146"/>
        <v>0</v>
      </c>
      <c r="BF447" s="223">
        <f>IFERROR(BE447*Intern!H$2,"")</f>
        <v>0</v>
      </c>
      <c r="BG447" s="210">
        <f t="shared" si="147"/>
        <v>0</v>
      </c>
      <c r="BH447" s="226">
        <f t="shared" si="148"/>
        <v>0</v>
      </c>
      <c r="BI447" s="363"/>
      <c r="BJ447" s="210" t="e">
        <f t="shared" si="149"/>
        <v>#DIV/0!</v>
      </c>
      <c r="BK447" s="227" t="e">
        <f t="shared" si="150"/>
        <v>#DIV/0!</v>
      </c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</row>
    <row r="448" spans="1:128" s="153" customFormat="1">
      <c r="A448" s="164"/>
      <c r="B448" s="165"/>
      <c r="C448" s="165"/>
      <c r="D448" s="149" t="str">
        <f t="shared" si="151"/>
        <v/>
      </c>
      <c r="E448" s="166"/>
      <c r="F448" s="167"/>
      <c r="G448" s="334" t="str">
        <f t="shared" si="152"/>
        <v/>
      </c>
      <c r="H448" s="150" t="str">
        <f>IFERROR(VLOOKUP(F448,'Mahlzeit-Übernachtung'!C:AA,5,FALSE),"")</f>
        <v/>
      </c>
      <c r="I448" s="150" t="str">
        <f t="shared" si="153"/>
        <v/>
      </c>
      <c r="J448" s="221" t="str">
        <f>IFERROR(I448*Intern!H$2,"")</f>
        <v/>
      </c>
      <c r="K448" s="167"/>
      <c r="L448" s="331" t="str">
        <f t="shared" si="154"/>
        <v/>
      </c>
      <c r="M448" s="150" t="str">
        <f>IFERROR(VLOOKUP(K448,'Mahlzeit-Übernachtung'!C:AA,5,FALSE),"")</f>
        <v/>
      </c>
      <c r="N448" s="151" t="str">
        <f t="shared" si="155"/>
        <v/>
      </c>
      <c r="O448" s="221" t="str">
        <f>IFERROR(N448*Intern!H$2,"")</f>
        <v/>
      </c>
      <c r="P448" s="168"/>
      <c r="Q448" s="169"/>
      <c r="R448" s="169"/>
      <c r="S448" s="169"/>
      <c r="T448" s="151" t="str">
        <f t="shared" si="159"/>
        <v>---</v>
      </c>
      <c r="U448" s="331" t="e">
        <f>VLOOKUP(TEXT(T448,"@"),'Mahlzeit-Übernachtung'!A$30:G$111,7,FALSE)</f>
        <v>#N/A</v>
      </c>
      <c r="V448" s="151" t="str">
        <f t="shared" si="156"/>
        <v/>
      </c>
      <c r="W448" s="220" t="str">
        <f>IFERROR(V448*Intern!H$2,"")</f>
        <v/>
      </c>
      <c r="X448" s="167"/>
      <c r="Y448" s="170"/>
      <c r="Z448" s="164"/>
      <c r="AA448" s="151" t="str">
        <f>IFERROR(VLOOKUP(X448,Mobilität!A:I,7,FALSE),"")</f>
        <v/>
      </c>
      <c r="AB448" s="151" t="str">
        <f t="shared" si="157"/>
        <v/>
      </c>
      <c r="AC448" s="220" t="str">
        <f>IFERROR(AB448*Intern!H$2,"")</f>
        <v/>
      </c>
      <c r="AD448" s="167"/>
      <c r="AE448" s="170"/>
      <c r="AF448" s="164"/>
      <c r="AG448" s="151" t="str">
        <f>IFERROR(VLOOKUP(AD448,Mobilität!A:I,7,FALSE),"")</f>
        <v/>
      </c>
      <c r="AH448" s="151" t="str">
        <f t="shared" si="140"/>
        <v/>
      </c>
      <c r="AI448" s="220" t="str">
        <f>IFERROR(AH448*Intern!H$2,"")</f>
        <v/>
      </c>
      <c r="AJ448" s="171"/>
      <c r="AK448" s="219">
        <f t="shared" si="141"/>
        <v>0</v>
      </c>
      <c r="AL448" s="206"/>
      <c r="AM448" s="151" t="str">
        <f>IFERROR(VLOOKUP(AJ448,Mobilität!A:I,7,FALSE),"")</f>
        <v/>
      </c>
      <c r="AN448" s="151" t="str">
        <f t="shared" si="142"/>
        <v/>
      </c>
      <c r="AO448" s="154" t="str">
        <f>IFERROR(AN448*Intern!H$2,"")</f>
        <v/>
      </c>
      <c r="AP448" s="171"/>
      <c r="AQ448" s="151">
        <f t="shared" si="143"/>
        <v>0</v>
      </c>
      <c r="AR448" s="209"/>
      <c r="AS448" s="151" t="str">
        <f>IFERROR(VLOOKUP(AP448,Mobilität!A:I,7,FALSE),"")</f>
        <v/>
      </c>
      <c r="AT448" s="151" t="str">
        <f t="shared" si="158"/>
        <v/>
      </c>
      <c r="AU448" s="154" t="str">
        <f>IFERROR(AT448*Intern!H$2,"")</f>
        <v/>
      </c>
      <c r="AV448" s="171"/>
      <c r="AW448" s="151">
        <f t="shared" si="144"/>
        <v>0</v>
      </c>
      <c r="AX448" s="206"/>
      <c r="AY448" s="151" t="str">
        <f>IFERROR(VLOOKUP(AV448,Mobilität!A:O,7,FALSE),"")</f>
        <v/>
      </c>
      <c r="AZ448" s="151" t="str">
        <f t="shared" si="145"/>
        <v/>
      </c>
      <c r="BA448" s="220" t="str">
        <f>IFERROR(AZ448*Intern!H$2,"")</f>
        <v/>
      </c>
      <c r="BB448" s="338"/>
      <c r="BC448" s="339"/>
      <c r="BD448" s="340"/>
      <c r="BE448" s="222">
        <f t="shared" si="146"/>
        <v>0</v>
      </c>
      <c r="BF448" s="223">
        <f>IFERROR(BE448*Intern!H$2,"")</f>
        <v>0</v>
      </c>
      <c r="BG448" s="210">
        <f t="shared" si="147"/>
        <v>0</v>
      </c>
      <c r="BH448" s="226">
        <f t="shared" si="148"/>
        <v>0</v>
      </c>
      <c r="BI448" s="363"/>
      <c r="BJ448" s="210" t="e">
        <f t="shared" si="149"/>
        <v>#DIV/0!</v>
      </c>
      <c r="BK448" s="227" t="e">
        <f t="shared" si="150"/>
        <v>#DIV/0!</v>
      </c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</row>
    <row r="449" spans="1:128" s="153" customFormat="1">
      <c r="A449" s="164"/>
      <c r="B449" s="165"/>
      <c r="C449" s="165"/>
      <c r="D449" s="149" t="str">
        <f t="shared" si="151"/>
        <v/>
      </c>
      <c r="E449" s="166"/>
      <c r="F449" s="167"/>
      <c r="G449" s="334" t="str">
        <f t="shared" si="152"/>
        <v/>
      </c>
      <c r="H449" s="150" t="str">
        <f>IFERROR(VLOOKUP(F449,'Mahlzeit-Übernachtung'!C:AA,5,FALSE),"")</f>
        <v/>
      </c>
      <c r="I449" s="150" t="str">
        <f t="shared" si="153"/>
        <v/>
      </c>
      <c r="J449" s="221" t="str">
        <f>IFERROR(I449*Intern!H$2,"")</f>
        <v/>
      </c>
      <c r="K449" s="167"/>
      <c r="L449" s="331" t="str">
        <f t="shared" si="154"/>
        <v/>
      </c>
      <c r="M449" s="150" t="str">
        <f>IFERROR(VLOOKUP(K449,'Mahlzeit-Übernachtung'!C:AA,5,FALSE),"")</f>
        <v/>
      </c>
      <c r="N449" s="151" t="str">
        <f t="shared" si="155"/>
        <v/>
      </c>
      <c r="O449" s="221" t="str">
        <f>IFERROR(N449*Intern!H$2,"")</f>
        <v/>
      </c>
      <c r="P449" s="168"/>
      <c r="Q449" s="169"/>
      <c r="R449" s="169"/>
      <c r="S449" s="169"/>
      <c r="T449" s="151" t="str">
        <f t="shared" si="159"/>
        <v>---</v>
      </c>
      <c r="U449" s="331" t="e">
        <f>VLOOKUP(TEXT(T449,"@"),'Mahlzeit-Übernachtung'!A$30:G$111,7,FALSE)</f>
        <v>#N/A</v>
      </c>
      <c r="V449" s="151" t="str">
        <f t="shared" si="156"/>
        <v/>
      </c>
      <c r="W449" s="220" t="str">
        <f>IFERROR(V449*Intern!H$2,"")</f>
        <v/>
      </c>
      <c r="X449" s="167"/>
      <c r="Y449" s="170"/>
      <c r="Z449" s="164"/>
      <c r="AA449" s="151" t="str">
        <f>IFERROR(VLOOKUP(X449,Mobilität!A:I,7,FALSE),"")</f>
        <v/>
      </c>
      <c r="AB449" s="151" t="str">
        <f t="shared" si="157"/>
        <v/>
      </c>
      <c r="AC449" s="220" t="str">
        <f>IFERROR(AB449*Intern!H$2,"")</f>
        <v/>
      </c>
      <c r="AD449" s="167"/>
      <c r="AE449" s="170"/>
      <c r="AF449" s="164"/>
      <c r="AG449" s="151" t="str">
        <f>IFERROR(VLOOKUP(AD449,Mobilität!A:I,7,FALSE),"")</f>
        <v/>
      </c>
      <c r="AH449" s="151" t="str">
        <f t="shared" si="140"/>
        <v/>
      </c>
      <c r="AI449" s="220" t="str">
        <f>IFERROR(AH449*Intern!H$2,"")</f>
        <v/>
      </c>
      <c r="AJ449" s="171"/>
      <c r="AK449" s="219">
        <f t="shared" si="141"/>
        <v>0</v>
      </c>
      <c r="AL449" s="206"/>
      <c r="AM449" s="151" t="str">
        <f>IFERROR(VLOOKUP(AJ449,Mobilität!A:I,7,FALSE),"")</f>
        <v/>
      </c>
      <c r="AN449" s="151" t="str">
        <f t="shared" si="142"/>
        <v/>
      </c>
      <c r="AO449" s="154" t="str">
        <f>IFERROR(AN449*Intern!H$2,"")</f>
        <v/>
      </c>
      <c r="AP449" s="171"/>
      <c r="AQ449" s="151">
        <f t="shared" si="143"/>
        <v>0</v>
      </c>
      <c r="AR449" s="209"/>
      <c r="AS449" s="151" t="str">
        <f>IFERROR(VLOOKUP(AP449,Mobilität!A:I,7,FALSE),"")</f>
        <v/>
      </c>
      <c r="AT449" s="151" t="str">
        <f t="shared" si="158"/>
        <v/>
      </c>
      <c r="AU449" s="154" t="str">
        <f>IFERROR(AT449*Intern!H$2,"")</f>
        <v/>
      </c>
      <c r="AV449" s="171"/>
      <c r="AW449" s="151">
        <f t="shared" si="144"/>
        <v>0</v>
      </c>
      <c r="AX449" s="206"/>
      <c r="AY449" s="151" t="str">
        <f>IFERROR(VLOOKUP(AV449,Mobilität!A:O,7,FALSE),"")</f>
        <v/>
      </c>
      <c r="AZ449" s="151" t="str">
        <f t="shared" si="145"/>
        <v/>
      </c>
      <c r="BA449" s="220" t="str">
        <f>IFERROR(AZ449*Intern!H$2,"")</f>
        <v/>
      </c>
      <c r="BB449" s="338"/>
      <c r="BC449" s="339"/>
      <c r="BD449" s="340"/>
      <c r="BE449" s="222">
        <f t="shared" si="146"/>
        <v>0</v>
      </c>
      <c r="BF449" s="223">
        <f>IFERROR(BE449*Intern!H$2,"")</f>
        <v>0</v>
      </c>
      <c r="BG449" s="210">
        <f t="shared" si="147"/>
        <v>0</v>
      </c>
      <c r="BH449" s="226">
        <f t="shared" si="148"/>
        <v>0</v>
      </c>
      <c r="BI449" s="363"/>
      <c r="BJ449" s="210" t="e">
        <f t="shared" si="149"/>
        <v>#DIV/0!</v>
      </c>
      <c r="BK449" s="227" t="e">
        <f t="shared" si="150"/>
        <v>#DIV/0!</v>
      </c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</row>
    <row r="450" spans="1:128" s="153" customFormat="1">
      <c r="A450" s="164"/>
      <c r="B450" s="165"/>
      <c r="C450" s="165"/>
      <c r="D450" s="149" t="str">
        <f t="shared" si="151"/>
        <v/>
      </c>
      <c r="E450" s="166"/>
      <c r="F450" s="167"/>
      <c r="G450" s="334" t="str">
        <f t="shared" si="152"/>
        <v/>
      </c>
      <c r="H450" s="150" t="str">
        <f>IFERROR(VLOOKUP(F450,'Mahlzeit-Übernachtung'!C:AA,5,FALSE),"")</f>
        <v/>
      </c>
      <c r="I450" s="150" t="str">
        <f t="shared" si="153"/>
        <v/>
      </c>
      <c r="J450" s="221" t="str">
        <f>IFERROR(I450*Intern!H$2,"")</f>
        <v/>
      </c>
      <c r="K450" s="167"/>
      <c r="L450" s="331" t="str">
        <f t="shared" si="154"/>
        <v/>
      </c>
      <c r="M450" s="150" t="str">
        <f>IFERROR(VLOOKUP(K450,'Mahlzeit-Übernachtung'!C:AA,5,FALSE),"")</f>
        <v/>
      </c>
      <c r="N450" s="151" t="str">
        <f t="shared" si="155"/>
        <v/>
      </c>
      <c r="O450" s="221" t="str">
        <f>IFERROR(N450*Intern!H$2,"")</f>
        <v/>
      </c>
      <c r="P450" s="168"/>
      <c r="Q450" s="169"/>
      <c r="R450" s="169"/>
      <c r="S450" s="169"/>
      <c r="T450" s="151" t="str">
        <f t="shared" si="159"/>
        <v>---</v>
      </c>
      <c r="U450" s="331" t="e">
        <f>VLOOKUP(TEXT(T450,"@"),'Mahlzeit-Übernachtung'!A$30:G$111,7,FALSE)</f>
        <v>#N/A</v>
      </c>
      <c r="V450" s="151" t="str">
        <f t="shared" si="156"/>
        <v/>
      </c>
      <c r="W450" s="220" t="str">
        <f>IFERROR(V450*Intern!H$2,"")</f>
        <v/>
      </c>
      <c r="X450" s="167"/>
      <c r="Y450" s="170"/>
      <c r="Z450" s="164"/>
      <c r="AA450" s="151" t="str">
        <f>IFERROR(VLOOKUP(X450,Mobilität!A:I,7,FALSE),"")</f>
        <v/>
      </c>
      <c r="AB450" s="151" t="str">
        <f t="shared" si="157"/>
        <v/>
      </c>
      <c r="AC450" s="220" t="str">
        <f>IFERROR(AB450*Intern!H$2,"")</f>
        <v/>
      </c>
      <c r="AD450" s="167"/>
      <c r="AE450" s="170"/>
      <c r="AF450" s="164"/>
      <c r="AG450" s="151" t="str">
        <f>IFERROR(VLOOKUP(AD450,Mobilität!A:I,7,FALSE),"")</f>
        <v/>
      </c>
      <c r="AH450" s="151" t="str">
        <f t="shared" si="140"/>
        <v/>
      </c>
      <c r="AI450" s="220" t="str">
        <f>IFERROR(AH450*Intern!H$2,"")</f>
        <v/>
      </c>
      <c r="AJ450" s="171"/>
      <c r="AK450" s="219">
        <f t="shared" si="141"/>
        <v>0</v>
      </c>
      <c r="AL450" s="206"/>
      <c r="AM450" s="151" t="str">
        <f>IFERROR(VLOOKUP(AJ450,Mobilität!A:I,7,FALSE),"")</f>
        <v/>
      </c>
      <c r="AN450" s="151" t="str">
        <f t="shared" si="142"/>
        <v/>
      </c>
      <c r="AO450" s="154" t="str">
        <f>IFERROR(AN450*Intern!H$2,"")</f>
        <v/>
      </c>
      <c r="AP450" s="171"/>
      <c r="AQ450" s="151">
        <f t="shared" si="143"/>
        <v>0</v>
      </c>
      <c r="AR450" s="209"/>
      <c r="AS450" s="151" t="str">
        <f>IFERROR(VLOOKUP(AP450,Mobilität!A:I,7,FALSE),"")</f>
        <v/>
      </c>
      <c r="AT450" s="151" t="str">
        <f t="shared" si="158"/>
        <v/>
      </c>
      <c r="AU450" s="154" t="str">
        <f>IFERROR(AT450*Intern!H$2,"")</f>
        <v/>
      </c>
      <c r="AV450" s="171"/>
      <c r="AW450" s="151">
        <f t="shared" si="144"/>
        <v>0</v>
      </c>
      <c r="AX450" s="206"/>
      <c r="AY450" s="151" t="str">
        <f>IFERROR(VLOOKUP(AV450,Mobilität!A:O,7,FALSE),"")</f>
        <v/>
      </c>
      <c r="AZ450" s="151" t="str">
        <f t="shared" si="145"/>
        <v/>
      </c>
      <c r="BA450" s="220" t="str">
        <f>IFERROR(AZ450*Intern!H$2,"")</f>
        <v/>
      </c>
      <c r="BB450" s="338"/>
      <c r="BC450" s="339"/>
      <c r="BD450" s="340"/>
      <c r="BE450" s="222">
        <f t="shared" si="146"/>
        <v>0</v>
      </c>
      <c r="BF450" s="223">
        <f>IFERROR(BE450*Intern!H$2,"")</f>
        <v>0</v>
      </c>
      <c r="BG450" s="210">
        <f t="shared" si="147"/>
        <v>0</v>
      </c>
      <c r="BH450" s="226">
        <f t="shared" si="148"/>
        <v>0</v>
      </c>
      <c r="BI450" s="363"/>
      <c r="BJ450" s="210" t="e">
        <f t="shared" si="149"/>
        <v>#DIV/0!</v>
      </c>
      <c r="BK450" s="227" t="e">
        <f t="shared" si="150"/>
        <v>#DIV/0!</v>
      </c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</row>
    <row r="451" spans="1:128" s="153" customFormat="1">
      <c r="A451" s="164"/>
      <c r="B451" s="165"/>
      <c r="C451" s="165"/>
      <c r="D451" s="149" t="str">
        <f t="shared" si="151"/>
        <v/>
      </c>
      <c r="E451" s="166"/>
      <c r="F451" s="167"/>
      <c r="G451" s="334" t="str">
        <f t="shared" si="152"/>
        <v/>
      </c>
      <c r="H451" s="150" t="str">
        <f>IFERROR(VLOOKUP(F451,'Mahlzeit-Übernachtung'!C:AA,5,FALSE),"")</f>
        <v/>
      </c>
      <c r="I451" s="150" t="str">
        <f t="shared" si="153"/>
        <v/>
      </c>
      <c r="J451" s="221" t="str">
        <f>IFERROR(I451*Intern!H$2,"")</f>
        <v/>
      </c>
      <c r="K451" s="167"/>
      <c r="L451" s="331" t="str">
        <f t="shared" si="154"/>
        <v/>
      </c>
      <c r="M451" s="150" t="str">
        <f>IFERROR(VLOOKUP(K451,'Mahlzeit-Übernachtung'!C:AA,5,FALSE),"")</f>
        <v/>
      </c>
      <c r="N451" s="151" t="str">
        <f t="shared" si="155"/>
        <v/>
      </c>
      <c r="O451" s="221" t="str">
        <f>IFERROR(N451*Intern!H$2,"")</f>
        <v/>
      </c>
      <c r="P451" s="168"/>
      <c r="Q451" s="169"/>
      <c r="R451" s="169"/>
      <c r="S451" s="169"/>
      <c r="T451" s="151" t="str">
        <f t="shared" si="159"/>
        <v>---</v>
      </c>
      <c r="U451" s="331" t="e">
        <f>VLOOKUP(TEXT(T451,"@"),'Mahlzeit-Übernachtung'!A$30:G$111,7,FALSE)</f>
        <v>#N/A</v>
      </c>
      <c r="V451" s="151" t="str">
        <f t="shared" si="156"/>
        <v/>
      </c>
      <c r="W451" s="220" t="str">
        <f>IFERROR(V451*Intern!H$2,"")</f>
        <v/>
      </c>
      <c r="X451" s="167"/>
      <c r="Y451" s="170"/>
      <c r="Z451" s="164"/>
      <c r="AA451" s="151" t="str">
        <f>IFERROR(VLOOKUP(X451,Mobilität!A:I,7,FALSE),"")</f>
        <v/>
      </c>
      <c r="AB451" s="151" t="str">
        <f t="shared" si="157"/>
        <v/>
      </c>
      <c r="AC451" s="220" t="str">
        <f>IFERROR(AB451*Intern!H$2,"")</f>
        <v/>
      </c>
      <c r="AD451" s="167"/>
      <c r="AE451" s="170"/>
      <c r="AF451" s="164"/>
      <c r="AG451" s="151" t="str">
        <f>IFERROR(VLOOKUP(AD451,Mobilität!A:I,7,FALSE),"")</f>
        <v/>
      </c>
      <c r="AH451" s="151" t="str">
        <f t="shared" si="140"/>
        <v/>
      </c>
      <c r="AI451" s="220" t="str">
        <f>IFERROR(AH451*Intern!H$2,"")</f>
        <v/>
      </c>
      <c r="AJ451" s="171"/>
      <c r="AK451" s="219">
        <f t="shared" si="141"/>
        <v>0</v>
      </c>
      <c r="AL451" s="206"/>
      <c r="AM451" s="151" t="str">
        <f>IFERROR(VLOOKUP(AJ451,Mobilität!A:I,7,FALSE),"")</f>
        <v/>
      </c>
      <c r="AN451" s="151" t="str">
        <f t="shared" si="142"/>
        <v/>
      </c>
      <c r="AO451" s="154" t="str">
        <f>IFERROR(AN451*Intern!H$2,"")</f>
        <v/>
      </c>
      <c r="AP451" s="171"/>
      <c r="AQ451" s="151">
        <f t="shared" si="143"/>
        <v>0</v>
      </c>
      <c r="AR451" s="209"/>
      <c r="AS451" s="151" t="str">
        <f>IFERROR(VLOOKUP(AP451,Mobilität!A:I,7,FALSE),"")</f>
        <v/>
      </c>
      <c r="AT451" s="151" t="str">
        <f t="shared" si="158"/>
        <v/>
      </c>
      <c r="AU451" s="154" t="str">
        <f>IFERROR(AT451*Intern!H$2,"")</f>
        <v/>
      </c>
      <c r="AV451" s="171"/>
      <c r="AW451" s="151">
        <f t="shared" si="144"/>
        <v>0</v>
      </c>
      <c r="AX451" s="206"/>
      <c r="AY451" s="151" t="str">
        <f>IFERROR(VLOOKUP(AV451,Mobilität!A:O,7,FALSE),"")</f>
        <v/>
      </c>
      <c r="AZ451" s="151" t="str">
        <f t="shared" si="145"/>
        <v/>
      </c>
      <c r="BA451" s="220" t="str">
        <f>IFERROR(AZ451*Intern!H$2,"")</f>
        <v/>
      </c>
      <c r="BB451" s="338"/>
      <c r="BC451" s="339"/>
      <c r="BD451" s="340"/>
      <c r="BE451" s="222">
        <f t="shared" si="146"/>
        <v>0</v>
      </c>
      <c r="BF451" s="223">
        <f>IFERROR(BE451*Intern!H$2,"")</f>
        <v>0</v>
      </c>
      <c r="BG451" s="210">
        <f t="shared" si="147"/>
        <v>0</v>
      </c>
      <c r="BH451" s="226">
        <f t="shared" si="148"/>
        <v>0</v>
      </c>
      <c r="BI451" s="363"/>
      <c r="BJ451" s="210" t="e">
        <f t="shared" si="149"/>
        <v>#DIV/0!</v>
      </c>
      <c r="BK451" s="227" t="e">
        <f t="shared" si="150"/>
        <v>#DIV/0!</v>
      </c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</row>
    <row r="452" spans="1:128" s="153" customFormat="1">
      <c r="A452" s="164"/>
      <c r="B452" s="165"/>
      <c r="C452" s="165"/>
      <c r="D452" s="149" t="str">
        <f t="shared" si="151"/>
        <v/>
      </c>
      <c r="E452" s="166"/>
      <c r="F452" s="167"/>
      <c r="G452" s="334" t="str">
        <f t="shared" si="152"/>
        <v/>
      </c>
      <c r="H452" s="150" t="str">
        <f>IFERROR(VLOOKUP(F452,'Mahlzeit-Übernachtung'!C:AA,5,FALSE),"")</f>
        <v/>
      </c>
      <c r="I452" s="150" t="str">
        <f t="shared" si="153"/>
        <v/>
      </c>
      <c r="J452" s="221" t="str">
        <f>IFERROR(I452*Intern!H$2,"")</f>
        <v/>
      </c>
      <c r="K452" s="167"/>
      <c r="L452" s="331" t="str">
        <f t="shared" si="154"/>
        <v/>
      </c>
      <c r="M452" s="150" t="str">
        <f>IFERROR(VLOOKUP(K452,'Mahlzeit-Übernachtung'!C:AA,5,FALSE),"")</f>
        <v/>
      </c>
      <c r="N452" s="151" t="str">
        <f t="shared" si="155"/>
        <v/>
      </c>
      <c r="O452" s="221" t="str">
        <f>IFERROR(N452*Intern!H$2,"")</f>
        <v/>
      </c>
      <c r="P452" s="168"/>
      <c r="Q452" s="169"/>
      <c r="R452" s="169"/>
      <c r="S452" s="169"/>
      <c r="T452" s="151" t="str">
        <f t="shared" si="159"/>
        <v>---</v>
      </c>
      <c r="U452" s="331" t="e">
        <f>VLOOKUP(TEXT(T452,"@"),'Mahlzeit-Übernachtung'!A$30:G$111,7,FALSE)</f>
        <v>#N/A</v>
      </c>
      <c r="V452" s="151" t="str">
        <f t="shared" si="156"/>
        <v/>
      </c>
      <c r="W452" s="220" t="str">
        <f>IFERROR(V452*Intern!H$2,"")</f>
        <v/>
      </c>
      <c r="X452" s="167"/>
      <c r="Y452" s="170"/>
      <c r="Z452" s="164"/>
      <c r="AA452" s="151" t="str">
        <f>IFERROR(VLOOKUP(X452,Mobilität!A:I,7,FALSE),"")</f>
        <v/>
      </c>
      <c r="AB452" s="151" t="str">
        <f t="shared" si="157"/>
        <v/>
      </c>
      <c r="AC452" s="220" t="str">
        <f>IFERROR(AB452*Intern!H$2,"")</f>
        <v/>
      </c>
      <c r="AD452" s="167"/>
      <c r="AE452" s="170"/>
      <c r="AF452" s="164"/>
      <c r="AG452" s="151" t="str">
        <f>IFERROR(VLOOKUP(AD452,Mobilität!A:I,7,FALSE),"")</f>
        <v/>
      </c>
      <c r="AH452" s="151" t="str">
        <f t="shared" si="140"/>
        <v/>
      </c>
      <c r="AI452" s="220" t="str">
        <f>IFERROR(AH452*Intern!H$2,"")</f>
        <v/>
      </c>
      <c r="AJ452" s="171"/>
      <c r="AK452" s="219">
        <f t="shared" si="141"/>
        <v>0</v>
      </c>
      <c r="AL452" s="206"/>
      <c r="AM452" s="151" t="str">
        <f>IFERROR(VLOOKUP(AJ452,Mobilität!A:I,7,FALSE),"")</f>
        <v/>
      </c>
      <c r="AN452" s="151" t="str">
        <f t="shared" si="142"/>
        <v/>
      </c>
      <c r="AO452" s="154" t="str">
        <f>IFERROR(AN452*Intern!H$2,"")</f>
        <v/>
      </c>
      <c r="AP452" s="171"/>
      <c r="AQ452" s="151">
        <f t="shared" si="143"/>
        <v>0</v>
      </c>
      <c r="AR452" s="209"/>
      <c r="AS452" s="151" t="str">
        <f>IFERROR(VLOOKUP(AP452,Mobilität!A:I,7,FALSE),"")</f>
        <v/>
      </c>
      <c r="AT452" s="151" t="str">
        <f t="shared" si="158"/>
        <v/>
      </c>
      <c r="AU452" s="154" t="str">
        <f>IFERROR(AT452*Intern!H$2,"")</f>
        <v/>
      </c>
      <c r="AV452" s="171"/>
      <c r="AW452" s="151">
        <f t="shared" si="144"/>
        <v>0</v>
      </c>
      <c r="AX452" s="206"/>
      <c r="AY452" s="151" t="str">
        <f>IFERROR(VLOOKUP(AV452,Mobilität!A:O,7,FALSE),"")</f>
        <v/>
      </c>
      <c r="AZ452" s="151" t="str">
        <f t="shared" si="145"/>
        <v/>
      </c>
      <c r="BA452" s="220" t="str">
        <f>IFERROR(AZ452*Intern!H$2,"")</f>
        <v/>
      </c>
      <c r="BB452" s="338"/>
      <c r="BC452" s="339"/>
      <c r="BD452" s="340"/>
      <c r="BE452" s="222">
        <f t="shared" si="146"/>
        <v>0</v>
      </c>
      <c r="BF452" s="223">
        <f>IFERROR(BE452*Intern!H$2,"")</f>
        <v>0</v>
      </c>
      <c r="BG452" s="210">
        <f t="shared" si="147"/>
        <v>0</v>
      </c>
      <c r="BH452" s="226">
        <f t="shared" si="148"/>
        <v>0</v>
      </c>
      <c r="BI452" s="363"/>
      <c r="BJ452" s="210" t="e">
        <f t="shared" si="149"/>
        <v>#DIV/0!</v>
      </c>
      <c r="BK452" s="227" t="e">
        <f t="shared" si="150"/>
        <v>#DIV/0!</v>
      </c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</row>
    <row r="453" spans="1:128" s="153" customFormat="1">
      <c r="A453" s="164"/>
      <c r="B453" s="165"/>
      <c r="C453" s="165"/>
      <c r="D453" s="149" t="str">
        <f t="shared" si="151"/>
        <v/>
      </c>
      <c r="E453" s="166"/>
      <c r="F453" s="167"/>
      <c r="G453" s="334" t="str">
        <f t="shared" si="152"/>
        <v/>
      </c>
      <c r="H453" s="150" t="str">
        <f>IFERROR(VLOOKUP(F453,'Mahlzeit-Übernachtung'!C:AA,5,FALSE),"")</f>
        <v/>
      </c>
      <c r="I453" s="150" t="str">
        <f t="shared" si="153"/>
        <v/>
      </c>
      <c r="J453" s="221" t="str">
        <f>IFERROR(I453*Intern!H$2,"")</f>
        <v/>
      </c>
      <c r="K453" s="167"/>
      <c r="L453" s="331" t="str">
        <f t="shared" si="154"/>
        <v/>
      </c>
      <c r="M453" s="150" t="str">
        <f>IFERROR(VLOOKUP(K453,'Mahlzeit-Übernachtung'!C:AA,5,FALSE),"")</f>
        <v/>
      </c>
      <c r="N453" s="151" t="str">
        <f t="shared" si="155"/>
        <v/>
      </c>
      <c r="O453" s="221" t="str">
        <f>IFERROR(N453*Intern!H$2,"")</f>
        <v/>
      </c>
      <c r="P453" s="168"/>
      <c r="Q453" s="169"/>
      <c r="R453" s="169"/>
      <c r="S453" s="169"/>
      <c r="T453" s="151" t="str">
        <f t="shared" si="159"/>
        <v>---</v>
      </c>
      <c r="U453" s="331" t="e">
        <f>VLOOKUP(TEXT(T453,"@"),'Mahlzeit-Übernachtung'!A$30:G$111,7,FALSE)</f>
        <v>#N/A</v>
      </c>
      <c r="V453" s="151" t="str">
        <f t="shared" si="156"/>
        <v/>
      </c>
      <c r="W453" s="220" t="str">
        <f>IFERROR(V453*Intern!H$2,"")</f>
        <v/>
      </c>
      <c r="X453" s="167"/>
      <c r="Y453" s="170"/>
      <c r="Z453" s="164"/>
      <c r="AA453" s="151" t="str">
        <f>IFERROR(VLOOKUP(X453,Mobilität!A:I,7,FALSE),"")</f>
        <v/>
      </c>
      <c r="AB453" s="151" t="str">
        <f t="shared" si="157"/>
        <v/>
      </c>
      <c r="AC453" s="220" t="str">
        <f>IFERROR(AB453*Intern!H$2,"")</f>
        <v/>
      </c>
      <c r="AD453" s="167"/>
      <c r="AE453" s="170"/>
      <c r="AF453" s="164"/>
      <c r="AG453" s="151" t="str">
        <f>IFERROR(VLOOKUP(AD453,Mobilität!A:I,7,FALSE),"")</f>
        <v/>
      </c>
      <c r="AH453" s="151" t="str">
        <f t="shared" si="140"/>
        <v/>
      </c>
      <c r="AI453" s="220" t="str">
        <f>IFERROR(AH453*Intern!H$2,"")</f>
        <v/>
      </c>
      <c r="AJ453" s="171"/>
      <c r="AK453" s="219">
        <f t="shared" si="141"/>
        <v>0</v>
      </c>
      <c r="AL453" s="206"/>
      <c r="AM453" s="151" t="str">
        <f>IFERROR(VLOOKUP(AJ453,Mobilität!A:I,7,FALSE),"")</f>
        <v/>
      </c>
      <c r="AN453" s="151" t="str">
        <f t="shared" si="142"/>
        <v/>
      </c>
      <c r="AO453" s="154" t="str">
        <f>IFERROR(AN453*Intern!H$2,"")</f>
        <v/>
      </c>
      <c r="AP453" s="171"/>
      <c r="AQ453" s="151">
        <f t="shared" si="143"/>
        <v>0</v>
      </c>
      <c r="AR453" s="209"/>
      <c r="AS453" s="151" t="str">
        <f>IFERROR(VLOOKUP(AP453,Mobilität!A:I,7,FALSE),"")</f>
        <v/>
      </c>
      <c r="AT453" s="151" t="str">
        <f t="shared" si="158"/>
        <v/>
      </c>
      <c r="AU453" s="154" t="str">
        <f>IFERROR(AT453*Intern!H$2,"")</f>
        <v/>
      </c>
      <c r="AV453" s="171"/>
      <c r="AW453" s="151">
        <f t="shared" si="144"/>
        <v>0</v>
      </c>
      <c r="AX453" s="206"/>
      <c r="AY453" s="151" t="str">
        <f>IFERROR(VLOOKUP(AV453,Mobilität!A:O,7,FALSE),"")</f>
        <v/>
      </c>
      <c r="AZ453" s="151" t="str">
        <f t="shared" si="145"/>
        <v/>
      </c>
      <c r="BA453" s="220" t="str">
        <f>IFERROR(AZ453*Intern!H$2,"")</f>
        <v/>
      </c>
      <c r="BB453" s="338"/>
      <c r="BC453" s="339"/>
      <c r="BD453" s="340"/>
      <c r="BE453" s="222">
        <f t="shared" si="146"/>
        <v>0</v>
      </c>
      <c r="BF453" s="223">
        <f>IFERROR(BE453*Intern!H$2,"")</f>
        <v>0</v>
      </c>
      <c r="BG453" s="210">
        <f t="shared" si="147"/>
        <v>0</v>
      </c>
      <c r="BH453" s="226">
        <f t="shared" si="148"/>
        <v>0</v>
      </c>
      <c r="BI453" s="363"/>
      <c r="BJ453" s="210" t="e">
        <f t="shared" si="149"/>
        <v>#DIV/0!</v>
      </c>
      <c r="BK453" s="227" t="e">
        <f t="shared" si="150"/>
        <v>#DIV/0!</v>
      </c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</row>
    <row r="454" spans="1:128" s="153" customFormat="1">
      <c r="A454" s="164"/>
      <c r="B454" s="165"/>
      <c r="C454" s="165"/>
      <c r="D454" s="149" t="str">
        <f t="shared" si="151"/>
        <v/>
      </c>
      <c r="E454" s="166"/>
      <c r="F454" s="167"/>
      <c r="G454" s="334" t="str">
        <f t="shared" si="152"/>
        <v/>
      </c>
      <c r="H454" s="150" t="str">
        <f>IFERROR(VLOOKUP(F454,'Mahlzeit-Übernachtung'!C:AA,5,FALSE),"")</f>
        <v/>
      </c>
      <c r="I454" s="150" t="str">
        <f t="shared" si="153"/>
        <v/>
      </c>
      <c r="J454" s="221" t="str">
        <f>IFERROR(I454*Intern!H$2,"")</f>
        <v/>
      </c>
      <c r="K454" s="167"/>
      <c r="L454" s="331" t="str">
        <f t="shared" si="154"/>
        <v/>
      </c>
      <c r="M454" s="150" t="str">
        <f>IFERROR(VLOOKUP(K454,'Mahlzeit-Übernachtung'!C:AA,5,FALSE),"")</f>
        <v/>
      </c>
      <c r="N454" s="151" t="str">
        <f t="shared" si="155"/>
        <v/>
      </c>
      <c r="O454" s="221" t="str">
        <f>IFERROR(N454*Intern!H$2,"")</f>
        <v/>
      </c>
      <c r="P454" s="168"/>
      <c r="Q454" s="169"/>
      <c r="R454" s="169"/>
      <c r="S454" s="169"/>
      <c r="T454" s="151" t="str">
        <f t="shared" si="159"/>
        <v>---</v>
      </c>
      <c r="U454" s="331" t="e">
        <f>VLOOKUP(TEXT(T454,"@"),'Mahlzeit-Übernachtung'!A$30:G$111,7,FALSE)</f>
        <v>#N/A</v>
      </c>
      <c r="V454" s="151" t="str">
        <f t="shared" si="156"/>
        <v/>
      </c>
      <c r="W454" s="220" t="str">
        <f>IFERROR(V454*Intern!H$2,"")</f>
        <v/>
      </c>
      <c r="X454" s="167"/>
      <c r="Y454" s="170"/>
      <c r="Z454" s="164"/>
      <c r="AA454" s="151" t="str">
        <f>IFERROR(VLOOKUP(X454,Mobilität!A:I,7,FALSE),"")</f>
        <v/>
      </c>
      <c r="AB454" s="151" t="str">
        <f t="shared" si="157"/>
        <v/>
      </c>
      <c r="AC454" s="220" t="str">
        <f>IFERROR(AB454*Intern!H$2,"")</f>
        <v/>
      </c>
      <c r="AD454" s="167"/>
      <c r="AE454" s="170"/>
      <c r="AF454" s="164"/>
      <c r="AG454" s="151" t="str">
        <f>IFERROR(VLOOKUP(AD454,Mobilität!A:I,7,FALSE),"")</f>
        <v/>
      </c>
      <c r="AH454" s="151" t="str">
        <f t="shared" ref="AH454:AH517" si="160">IFERROR(AG454*AF454*AE454/1000,"")</f>
        <v/>
      </c>
      <c r="AI454" s="220" t="str">
        <f>IFERROR(AH454*Intern!H$2,"")</f>
        <v/>
      </c>
      <c r="AJ454" s="171"/>
      <c r="AK454" s="219">
        <f t="shared" ref="AK454:AK517" si="161">E454</f>
        <v>0</v>
      </c>
      <c r="AL454" s="206"/>
      <c r="AM454" s="151" t="str">
        <f>IFERROR(VLOOKUP(AJ454,Mobilität!A:I,7,FALSE),"")</f>
        <v/>
      </c>
      <c r="AN454" s="151" t="str">
        <f t="shared" ref="AN454:AN517" si="162">IFERROR(AM454*AL454*AK454/1000,"")</f>
        <v/>
      </c>
      <c r="AO454" s="154" t="str">
        <f>IFERROR(AN454*Intern!H$2,"")</f>
        <v/>
      </c>
      <c r="AP454" s="171"/>
      <c r="AQ454" s="151">
        <f t="shared" ref="AQ454:AQ517" si="163">E454</f>
        <v>0</v>
      </c>
      <c r="AR454" s="209"/>
      <c r="AS454" s="151" t="str">
        <f>IFERROR(VLOOKUP(AP454,Mobilität!A:I,7,FALSE),"")</f>
        <v/>
      </c>
      <c r="AT454" s="151" t="str">
        <f t="shared" si="158"/>
        <v/>
      </c>
      <c r="AU454" s="154" t="str">
        <f>IFERROR(AT454*Intern!H$2,"")</f>
        <v/>
      </c>
      <c r="AV454" s="171"/>
      <c r="AW454" s="151">
        <f t="shared" ref="AW454:AW517" si="164">E454</f>
        <v>0</v>
      </c>
      <c r="AX454" s="206"/>
      <c r="AY454" s="151" t="str">
        <f>IFERROR(VLOOKUP(AV454,Mobilität!A:O,7,FALSE),"")</f>
        <v/>
      </c>
      <c r="AZ454" s="151" t="str">
        <f t="shared" ref="AZ454:AZ517" si="165">IFERROR(AY454*AW454*AX454/1000,"")</f>
        <v/>
      </c>
      <c r="BA454" s="220" t="str">
        <f>IFERROR(AZ454*Intern!H$2,"")</f>
        <v/>
      </c>
      <c r="BB454" s="338"/>
      <c r="BC454" s="339"/>
      <c r="BD454" s="340"/>
      <c r="BE454" s="222">
        <f t="shared" ref="BE454:BE517" si="166">IFERROR(BD454*BC454,"")</f>
        <v>0</v>
      </c>
      <c r="BF454" s="223">
        <f>IFERROR(BE454*Intern!H$2,"")</f>
        <v>0</v>
      </c>
      <c r="BG454" s="210">
        <f t="shared" ref="BG454:BG517" si="167">SUM(IF(ISERROR(AT454),0,AT454),IF(ISERROR(AZ454),0,AZ454),IF(ISERROR(AB454),0,AB454),IF(ISERROR(AN454),0,AN454),IF(ISERROR(V454),0,V454),IF(ISERROR(N454),0,N454),IF(ISERROR(I454),0,I454))</f>
        <v>0</v>
      </c>
      <c r="BH454" s="226">
        <f t="shared" ref="BH454:BH517" si="168">SUM(IF(ISERROR(AU454),0,AU454),IF(ISERROR(BA454),0,BA454),IF(ISERROR(AC454),0,AC454),IF(ISERROR(AI454),0,AI454),IF(ISERROR(AO454),0,AO454),IF(ISERROR(W454),0,W454),IF(ISERROR(O454),0,O454),IF(ISERROR(J454),0,J454))</f>
        <v>0</v>
      </c>
      <c r="BI454" s="363"/>
      <c r="BJ454" s="210" t="e">
        <f t="shared" ref="BJ454:BJ517" si="169">SUM(IF(ISERROR(AT454),0,AT454),IF(ISERROR(AZ454),0,AZ454),IF(ISERROR(AB454),0,AB454),IF(ISERROR(AN454),0,AN454),IF(ISERROR(V454),0,V454),IF(ISERROR(N454),0,N454),IF(ISERROR(I454),0,I454))/E454</f>
        <v>#DIV/0!</v>
      </c>
      <c r="BK454" s="227" t="e">
        <f t="shared" ref="BK454:BK517" si="170">SUM(IF(ISERROR(AU454),0,AU454),IF(ISERROR(BA454),0,BA454),IF(ISERROR(AC454),0,AC454),IF(ISERROR(AI454),0,AI454),IF(ISERROR(AO454),0,AO454),IF(ISERROR(W454),0,W454),IF(ISERROR(O454),0,O454),IF(ISERROR(J454),0,J454))/E454</f>
        <v>#DIV/0!</v>
      </c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</row>
    <row r="455" spans="1:128" s="153" customFormat="1">
      <c r="A455" s="164"/>
      <c r="B455" s="165"/>
      <c r="C455" s="165"/>
      <c r="D455" s="149" t="str">
        <f t="shared" si="151"/>
        <v/>
      </c>
      <c r="E455" s="166"/>
      <c r="F455" s="167"/>
      <c r="G455" s="334" t="str">
        <f t="shared" si="152"/>
        <v/>
      </c>
      <c r="H455" s="150" t="str">
        <f>IFERROR(VLOOKUP(F455,'Mahlzeit-Übernachtung'!C:AA,5,FALSE),"")</f>
        <v/>
      </c>
      <c r="I455" s="150" t="str">
        <f t="shared" si="153"/>
        <v/>
      </c>
      <c r="J455" s="221" t="str">
        <f>IFERROR(I455*Intern!H$2,"")</f>
        <v/>
      </c>
      <c r="K455" s="167"/>
      <c r="L455" s="331" t="str">
        <f t="shared" si="154"/>
        <v/>
      </c>
      <c r="M455" s="150" t="str">
        <f>IFERROR(VLOOKUP(K455,'Mahlzeit-Übernachtung'!C:AA,5,FALSE),"")</f>
        <v/>
      </c>
      <c r="N455" s="151" t="str">
        <f t="shared" si="155"/>
        <v/>
      </c>
      <c r="O455" s="221" t="str">
        <f>IFERROR(N455*Intern!H$2,"")</f>
        <v/>
      </c>
      <c r="P455" s="168"/>
      <c r="Q455" s="169"/>
      <c r="R455" s="169"/>
      <c r="S455" s="169"/>
      <c r="T455" s="151" t="str">
        <f t="shared" si="159"/>
        <v>---</v>
      </c>
      <c r="U455" s="331" t="e">
        <f>VLOOKUP(TEXT(T455,"@"),'Mahlzeit-Übernachtung'!A$30:G$111,7,FALSE)</f>
        <v>#N/A</v>
      </c>
      <c r="V455" s="151" t="str">
        <f t="shared" si="156"/>
        <v/>
      </c>
      <c r="W455" s="220" t="str">
        <f>IFERROR(V455*Intern!H$2,"")</f>
        <v/>
      </c>
      <c r="X455" s="167"/>
      <c r="Y455" s="170"/>
      <c r="Z455" s="164"/>
      <c r="AA455" s="151" t="str">
        <f>IFERROR(VLOOKUP(X455,Mobilität!A:I,7,FALSE),"")</f>
        <v/>
      </c>
      <c r="AB455" s="151" t="str">
        <f t="shared" si="157"/>
        <v/>
      </c>
      <c r="AC455" s="220" t="str">
        <f>IFERROR(AB455*Intern!H$2,"")</f>
        <v/>
      </c>
      <c r="AD455" s="167"/>
      <c r="AE455" s="170"/>
      <c r="AF455" s="164"/>
      <c r="AG455" s="151" t="str">
        <f>IFERROR(VLOOKUP(AD455,Mobilität!A:I,7,FALSE),"")</f>
        <v/>
      </c>
      <c r="AH455" s="151" t="str">
        <f t="shared" si="160"/>
        <v/>
      </c>
      <c r="AI455" s="220" t="str">
        <f>IFERROR(AH455*Intern!H$2,"")</f>
        <v/>
      </c>
      <c r="AJ455" s="171"/>
      <c r="AK455" s="219">
        <f t="shared" si="161"/>
        <v>0</v>
      </c>
      <c r="AL455" s="206"/>
      <c r="AM455" s="151" t="str">
        <f>IFERROR(VLOOKUP(AJ455,Mobilität!A:I,7,FALSE),"")</f>
        <v/>
      </c>
      <c r="AN455" s="151" t="str">
        <f t="shared" si="162"/>
        <v/>
      </c>
      <c r="AO455" s="154" t="str">
        <f>IFERROR(AN455*Intern!H$2,"")</f>
        <v/>
      </c>
      <c r="AP455" s="171"/>
      <c r="AQ455" s="151">
        <f t="shared" si="163"/>
        <v>0</v>
      </c>
      <c r="AR455" s="209"/>
      <c r="AS455" s="151" t="str">
        <f>IFERROR(VLOOKUP(AP455,Mobilität!A:I,7,FALSE),"")</f>
        <v/>
      </c>
      <c r="AT455" s="151" t="str">
        <f t="shared" si="158"/>
        <v/>
      </c>
      <c r="AU455" s="154" t="str">
        <f>IFERROR(AT455*Intern!H$2,"")</f>
        <v/>
      </c>
      <c r="AV455" s="171"/>
      <c r="AW455" s="151">
        <f t="shared" si="164"/>
        <v>0</v>
      </c>
      <c r="AX455" s="206"/>
      <c r="AY455" s="151" t="str">
        <f>IFERROR(VLOOKUP(AV455,Mobilität!A:O,7,FALSE),"")</f>
        <v/>
      </c>
      <c r="AZ455" s="151" t="str">
        <f t="shared" si="165"/>
        <v/>
      </c>
      <c r="BA455" s="220" t="str">
        <f>IFERROR(AZ455*Intern!H$2,"")</f>
        <v/>
      </c>
      <c r="BB455" s="338"/>
      <c r="BC455" s="339"/>
      <c r="BD455" s="340"/>
      <c r="BE455" s="222">
        <f t="shared" si="166"/>
        <v>0</v>
      </c>
      <c r="BF455" s="223">
        <f>IFERROR(BE455*Intern!H$2,"")</f>
        <v>0</v>
      </c>
      <c r="BG455" s="210">
        <f t="shared" si="167"/>
        <v>0</v>
      </c>
      <c r="BH455" s="226">
        <f t="shared" si="168"/>
        <v>0</v>
      </c>
      <c r="BI455" s="363"/>
      <c r="BJ455" s="210" t="e">
        <f t="shared" si="169"/>
        <v>#DIV/0!</v>
      </c>
      <c r="BK455" s="227" t="e">
        <f t="shared" si="170"/>
        <v>#DIV/0!</v>
      </c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</row>
    <row r="456" spans="1:128" s="153" customFormat="1">
      <c r="A456" s="164"/>
      <c r="B456" s="165"/>
      <c r="C456" s="165"/>
      <c r="D456" s="149" t="str">
        <f t="shared" si="151"/>
        <v/>
      </c>
      <c r="E456" s="166"/>
      <c r="F456" s="167"/>
      <c r="G456" s="334" t="str">
        <f t="shared" si="152"/>
        <v/>
      </c>
      <c r="H456" s="150" t="str">
        <f>IFERROR(VLOOKUP(F456,'Mahlzeit-Übernachtung'!C:AA,5,FALSE),"")</f>
        <v/>
      </c>
      <c r="I456" s="150" t="str">
        <f t="shared" si="153"/>
        <v/>
      </c>
      <c r="J456" s="221" t="str">
        <f>IFERROR(I456*Intern!H$2,"")</f>
        <v/>
      </c>
      <c r="K456" s="167"/>
      <c r="L456" s="331" t="str">
        <f t="shared" si="154"/>
        <v/>
      </c>
      <c r="M456" s="150" t="str">
        <f>IFERROR(VLOOKUP(K456,'Mahlzeit-Übernachtung'!C:AA,5,FALSE),"")</f>
        <v/>
      </c>
      <c r="N456" s="151" t="str">
        <f t="shared" si="155"/>
        <v/>
      </c>
      <c r="O456" s="221" t="str">
        <f>IFERROR(N456*Intern!H$2,"")</f>
        <v/>
      </c>
      <c r="P456" s="168"/>
      <c r="Q456" s="169"/>
      <c r="R456" s="169"/>
      <c r="S456" s="169"/>
      <c r="T456" s="151" t="str">
        <f t="shared" si="159"/>
        <v>---</v>
      </c>
      <c r="U456" s="331" t="e">
        <f>VLOOKUP(TEXT(T456,"@"),'Mahlzeit-Übernachtung'!A$30:G$111,7,FALSE)</f>
        <v>#N/A</v>
      </c>
      <c r="V456" s="151" t="str">
        <f t="shared" si="156"/>
        <v/>
      </c>
      <c r="W456" s="220" t="str">
        <f>IFERROR(V456*Intern!H$2,"")</f>
        <v/>
      </c>
      <c r="X456" s="167"/>
      <c r="Y456" s="170"/>
      <c r="Z456" s="164"/>
      <c r="AA456" s="151" t="str">
        <f>IFERROR(VLOOKUP(X456,Mobilität!A:I,7,FALSE),"")</f>
        <v/>
      </c>
      <c r="AB456" s="151" t="str">
        <f t="shared" si="157"/>
        <v/>
      </c>
      <c r="AC456" s="220" t="str">
        <f>IFERROR(AB456*Intern!H$2,"")</f>
        <v/>
      </c>
      <c r="AD456" s="167"/>
      <c r="AE456" s="170"/>
      <c r="AF456" s="164"/>
      <c r="AG456" s="151" t="str">
        <f>IFERROR(VLOOKUP(AD456,Mobilität!A:I,7,FALSE),"")</f>
        <v/>
      </c>
      <c r="AH456" s="151" t="str">
        <f t="shared" si="160"/>
        <v/>
      </c>
      <c r="AI456" s="220" t="str">
        <f>IFERROR(AH456*Intern!H$2,"")</f>
        <v/>
      </c>
      <c r="AJ456" s="171"/>
      <c r="AK456" s="219">
        <f t="shared" si="161"/>
        <v>0</v>
      </c>
      <c r="AL456" s="206"/>
      <c r="AM456" s="151" t="str">
        <f>IFERROR(VLOOKUP(AJ456,Mobilität!A:I,7,FALSE),"")</f>
        <v/>
      </c>
      <c r="AN456" s="151" t="str">
        <f t="shared" si="162"/>
        <v/>
      </c>
      <c r="AO456" s="154" t="str">
        <f>IFERROR(AN456*Intern!H$2,"")</f>
        <v/>
      </c>
      <c r="AP456" s="171"/>
      <c r="AQ456" s="151">
        <f t="shared" si="163"/>
        <v>0</v>
      </c>
      <c r="AR456" s="209"/>
      <c r="AS456" s="151" t="str">
        <f>IFERROR(VLOOKUP(AP456,Mobilität!A:I,7,FALSE),"")</f>
        <v/>
      </c>
      <c r="AT456" s="151" t="str">
        <f t="shared" si="158"/>
        <v/>
      </c>
      <c r="AU456" s="154" t="str">
        <f>IFERROR(AT456*Intern!H$2,"")</f>
        <v/>
      </c>
      <c r="AV456" s="171"/>
      <c r="AW456" s="151">
        <f t="shared" si="164"/>
        <v>0</v>
      </c>
      <c r="AX456" s="206"/>
      <c r="AY456" s="151" t="str">
        <f>IFERROR(VLOOKUP(AV456,Mobilität!A:O,7,FALSE),"")</f>
        <v/>
      </c>
      <c r="AZ456" s="151" t="str">
        <f t="shared" si="165"/>
        <v/>
      </c>
      <c r="BA456" s="220" t="str">
        <f>IFERROR(AZ456*Intern!H$2,"")</f>
        <v/>
      </c>
      <c r="BB456" s="338"/>
      <c r="BC456" s="339"/>
      <c r="BD456" s="340"/>
      <c r="BE456" s="222">
        <f t="shared" si="166"/>
        <v>0</v>
      </c>
      <c r="BF456" s="223">
        <f>IFERROR(BE456*Intern!H$2,"")</f>
        <v>0</v>
      </c>
      <c r="BG456" s="210">
        <f t="shared" si="167"/>
        <v>0</v>
      </c>
      <c r="BH456" s="226">
        <f t="shared" si="168"/>
        <v>0</v>
      </c>
      <c r="BI456" s="363"/>
      <c r="BJ456" s="210" t="e">
        <f t="shared" si="169"/>
        <v>#DIV/0!</v>
      </c>
      <c r="BK456" s="227" t="e">
        <f t="shared" si="170"/>
        <v>#DIV/0!</v>
      </c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</row>
    <row r="457" spans="1:128" s="153" customFormat="1">
      <c r="A457" s="164"/>
      <c r="B457" s="165"/>
      <c r="C457" s="165"/>
      <c r="D457" s="149" t="str">
        <f t="shared" ref="D457:D520" si="171">IF(B457="","",C457-B457+1)</f>
        <v/>
      </c>
      <c r="E457" s="166"/>
      <c r="F457" s="167"/>
      <c r="G457" s="334" t="str">
        <f t="shared" ref="G457:G520" si="172">IFERROR(IF(B457="","",C457-B457)*E457,"")</f>
        <v/>
      </c>
      <c r="H457" s="150" t="str">
        <f>IFERROR(VLOOKUP(F457,'Mahlzeit-Übernachtung'!C:AA,5,FALSE),"")</f>
        <v/>
      </c>
      <c r="I457" s="150" t="str">
        <f t="shared" ref="I457:I520" si="173">IFERROR(G457*H457,"")</f>
        <v/>
      </c>
      <c r="J457" s="221" t="str">
        <f>IFERROR(I457*Intern!H$2,"")</f>
        <v/>
      </c>
      <c r="K457" s="167"/>
      <c r="L457" s="331" t="str">
        <f t="shared" ref="L457:L520" si="174">IFERROR(G457*2,"")</f>
        <v/>
      </c>
      <c r="M457" s="150" t="str">
        <f>IFERROR(VLOOKUP(K457,'Mahlzeit-Übernachtung'!C:AA,5,FALSE),"")</f>
        <v/>
      </c>
      <c r="N457" s="151" t="str">
        <f t="shared" ref="N457:N520" si="175">IFERROR(L457*M457,"")</f>
        <v/>
      </c>
      <c r="O457" s="221" t="str">
        <f>IFERROR(N457*Intern!H$2,"")</f>
        <v/>
      </c>
      <c r="P457" s="168"/>
      <c r="Q457" s="169"/>
      <c r="R457" s="169"/>
      <c r="S457" s="169"/>
      <c r="T457" s="151" t="str">
        <f t="shared" si="159"/>
        <v>---</v>
      </c>
      <c r="U457" s="331" t="e">
        <f>VLOOKUP(TEXT(T457,"@"),'Mahlzeit-Übernachtung'!A$30:G$111,7,FALSE)</f>
        <v>#N/A</v>
      </c>
      <c r="V457" s="151" t="str">
        <f t="shared" ref="V457:V520" si="176">IFERROR(U457*L457,"")</f>
        <v/>
      </c>
      <c r="W457" s="220" t="str">
        <f>IFERROR(V457*Intern!H$2,"")</f>
        <v/>
      </c>
      <c r="X457" s="167"/>
      <c r="Y457" s="170"/>
      <c r="Z457" s="164"/>
      <c r="AA457" s="151" t="str">
        <f>IFERROR(VLOOKUP(X457,Mobilität!A:I,7,FALSE),"")</f>
        <v/>
      </c>
      <c r="AB457" s="151" t="str">
        <f t="shared" ref="AB457:AB520" si="177">IFERROR(AA457*Z457*Y457/1000,"")</f>
        <v/>
      </c>
      <c r="AC457" s="220" t="str">
        <f>IFERROR(AB457*Intern!H$2,"")</f>
        <v/>
      </c>
      <c r="AD457" s="167"/>
      <c r="AE457" s="170"/>
      <c r="AF457" s="164"/>
      <c r="AG457" s="151" t="str">
        <f>IFERROR(VLOOKUP(AD457,Mobilität!A:I,7,FALSE),"")</f>
        <v/>
      </c>
      <c r="AH457" s="151" t="str">
        <f t="shared" si="160"/>
        <v/>
      </c>
      <c r="AI457" s="220" t="str">
        <f>IFERROR(AH457*Intern!H$2,"")</f>
        <v/>
      </c>
      <c r="AJ457" s="171"/>
      <c r="AK457" s="219">
        <f t="shared" si="161"/>
        <v>0</v>
      </c>
      <c r="AL457" s="206"/>
      <c r="AM457" s="151" t="str">
        <f>IFERROR(VLOOKUP(AJ457,Mobilität!A:I,7,FALSE),"")</f>
        <v/>
      </c>
      <c r="AN457" s="151" t="str">
        <f t="shared" si="162"/>
        <v/>
      </c>
      <c r="AO457" s="154" t="str">
        <f>IFERROR(AN457*Intern!H$2,"")</f>
        <v/>
      </c>
      <c r="AP457" s="171"/>
      <c r="AQ457" s="151">
        <f t="shared" si="163"/>
        <v>0</v>
      </c>
      <c r="AR457" s="209"/>
      <c r="AS457" s="151" t="str">
        <f>IFERROR(VLOOKUP(AP457,Mobilität!A:I,7,FALSE),"")</f>
        <v/>
      </c>
      <c r="AT457" s="151" t="str">
        <f t="shared" ref="AT457:AT520" si="178">IFERROR(AQ457*AR457*AS457/1000,"")</f>
        <v/>
      </c>
      <c r="AU457" s="154" t="str">
        <f>IFERROR(AT457*Intern!H$2,"")</f>
        <v/>
      </c>
      <c r="AV457" s="171"/>
      <c r="AW457" s="151">
        <f t="shared" si="164"/>
        <v>0</v>
      </c>
      <c r="AX457" s="206"/>
      <c r="AY457" s="151" t="str">
        <f>IFERROR(VLOOKUP(AV457,Mobilität!A:O,7,FALSE),"")</f>
        <v/>
      </c>
      <c r="AZ457" s="151" t="str">
        <f t="shared" si="165"/>
        <v/>
      </c>
      <c r="BA457" s="220" t="str">
        <f>IFERROR(AZ457*Intern!H$2,"")</f>
        <v/>
      </c>
      <c r="BB457" s="338"/>
      <c r="BC457" s="339"/>
      <c r="BD457" s="340"/>
      <c r="BE457" s="222">
        <f t="shared" si="166"/>
        <v>0</v>
      </c>
      <c r="BF457" s="223">
        <f>IFERROR(BE457*Intern!H$2,"")</f>
        <v>0</v>
      </c>
      <c r="BG457" s="210">
        <f t="shared" si="167"/>
        <v>0</v>
      </c>
      <c r="BH457" s="226">
        <f t="shared" si="168"/>
        <v>0</v>
      </c>
      <c r="BI457" s="363"/>
      <c r="BJ457" s="210" t="e">
        <f t="shared" si="169"/>
        <v>#DIV/0!</v>
      </c>
      <c r="BK457" s="227" t="e">
        <f t="shared" si="170"/>
        <v>#DIV/0!</v>
      </c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</row>
    <row r="458" spans="1:128" s="153" customFormat="1">
      <c r="A458" s="164"/>
      <c r="B458" s="165"/>
      <c r="C458" s="165"/>
      <c r="D458" s="149" t="str">
        <f t="shared" si="171"/>
        <v/>
      </c>
      <c r="E458" s="166"/>
      <c r="F458" s="167"/>
      <c r="G458" s="334" t="str">
        <f t="shared" si="172"/>
        <v/>
      </c>
      <c r="H458" s="150" t="str">
        <f>IFERROR(VLOOKUP(F458,'Mahlzeit-Übernachtung'!C:AA,5,FALSE),"")</f>
        <v/>
      </c>
      <c r="I458" s="150" t="str">
        <f t="shared" si="173"/>
        <v/>
      </c>
      <c r="J458" s="221" t="str">
        <f>IFERROR(I458*Intern!H$2,"")</f>
        <v/>
      </c>
      <c r="K458" s="167"/>
      <c r="L458" s="331" t="str">
        <f t="shared" si="174"/>
        <v/>
      </c>
      <c r="M458" s="150" t="str">
        <f>IFERROR(VLOOKUP(K458,'Mahlzeit-Übernachtung'!C:AA,5,FALSE),"")</f>
        <v/>
      </c>
      <c r="N458" s="151" t="str">
        <f t="shared" si="175"/>
        <v/>
      </c>
      <c r="O458" s="221" t="str">
        <f>IFERROR(N458*Intern!H$2,"")</f>
        <v/>
      </c>
      <c r="P458" s="168"/>
      <c r="Q458" s="169"/>
      <c r="R458" s="169"/>
      <c r="S458" s="169"/>
      <c r="T458" s="151" t="str">
        <f t="shared" ref="T458:T521" si="179">CONCATENATE(P458,"-",Q458,"-",R458,"-",S458)</f>
        <v>---</v>
      </c>
      <c r="U458" s="331" t="e">
        <f>VLOOKUP(TEXT(T458,"@"),'Mahlzeit-Übernachtung'!A$30:G$111,7,FALSE)</f>
        <v>#N/A</v>
      </c>
      <c r="V458" s="151" t="str">
        <f t="shared" si="176"/>
        <v/>
      </c>
      <c r="W458" s="220" t="str">
        <f>IFERROR(V458*Intern!H$2,"")</f>
        <v/>
      </c>
      <c r="X458" s="167"/>
      <c r="Y458" s="170"/>
      <c r="Z458" s="164"/>
      <c r="AA458" s="151" t="str">
        <f>IFERROR(VLOOKUP(X458,Mobilität!A:I,7,FALSE),"")</f>
        <v/>
      </c>
      <c r="AB458" s="151" t="str">
        <f t="shared" si="177"/>
        <v/>
      </c>
      <c r="AC458" s="220" t="str">
        <f>IFERROR(AB458*Intern!H$2,"")</f>
        <v/>
      </c>
      <c r="AD458" s="167"/>
      <c r="AE458" s="170"/>
      <c r="AF458" s="164"/>
      <c r="AG458" s="151" t="str">
        <f>IFERROR(VLOOKUP(AD458,Mobilität!A:I,7,FALSE),"")</f>
        <v/>
      </c>
      <c r="AH458" s="151" t="str">
        <f t="shared" si="160"/>
        <v/>
      </c>
      <c r="AI458" s="220" t="str">
        <f>IFERROR(AH458*Intern!H$2,"")</f>
        <v/>
      </c>
      <c r="AJ458" s="171"/>
      <c r="AK458" s="219">
        <f t="shared" si="161"/>
        <v>0</v>
      </c>
      <c r="AL458" s="206"/>
      <c r="AM458" s="151" t="str">
        <f>IFERROR(VLOOKUP(AJ458,Mobilität!A:I,7,FALSE),"")</f>
        <v/>
      </c>
      <c r="AN458" s="151" t="str">
        <f t="shared" si="162"/>
        <v/>
      </c>
      <c r="AO458" s="154" t="str">
        <f>IFERROR(AN458*Intern!H$2,"")</f>
        <v/>
      </c>
      <c r="AP458" s="171"/>
      <c r="AQ458" s="151">
        <f t="shared" si="163"/>
        <v>0</v>
      </c>
      <c r="AR458" s="209"/>
      <c r="AS458" s="151" t="str">
        <f>IFERROR(VLOOKUP(AP458,Mobilität!A:I,7,FALSE),"")</f>
        <v/>
      </c>
      <c r="AT458" s="151" t="str">
        <f t="shared" si="178"/>
        <v/>
      </c>
      <c r="AU458" s="154" t="str">
        <f>IFERROR(AT458*Intern!H$2,"")</f>
        <v/>
      </c>
      <c r="AV458" s="171"/>
      <c r="AW458" s="151">
        <f t="shared" si="164"/>
        <v>0</v>
      </c>
      <c r="AX458" s="206"/>
      <c r="AY458" s="151" t="str">
        <f>IFERROR(VLOOKUP(AV458,Mobilität!A:O,7,FALSE),"")</f>
        <v/>
      </c>
      <c r="AZ458" s="151" t="str">
        <f t="shared" si="165"/>
        <v/>
      </c>
      <c r="BA458" s="220" t="str">
        <f>IFERROR(AZ458*Intern!H$2,"")</f>
        <v/>
      </c>
      <c r="BB458" s="338"/>
      <c r="BC458" s="339"/>
      <c r="BD458" s="340"/>
      <c r="BE458" s="222">
        <f t="shared" si="166"/>
        <v>0</v>
      </c>
      <c r="BF458" s="223">
        <f>IFERROR(BE458*Intern!H$2,"")</f>
        <v>0</v>
      </c>
      <c r="BG458" s="210">
        <f t="shared" si="167"/>
        <v>0</v>
      </c>
      <c r="BH458" s="226">
        <f t="shared" si="168"/>
        <v>0</v>
      </c>
      <c r="BI458" s="363"/>
      <c r="BJ458" s="210" t="e">
        <f t="shared" si="169"/>
        <v>#DIV/0!</v>
      </c>
      <c r="BK458" s="227" t="e">
        <f t="shared" si="170"/>
        <v>#DIV/0!</v>
      </c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</row>
    <row r="459" spans="1:128" s="153" customFormat="1">
      <c r="A459" s="164"/>
      <c r="B459" s="165"/>
      <c r="C459" s="165"/>
      <c r="D459" s="149" t="str">
        <f t="shared" si="171"/>
        <v/>
      </c>
      <c r="E459" s="166"/>
      <c r="F459" s="167"/>
      <c r="G459" s="334" t="str">
        <f t="shared" si="172"/>
        <v/>
      </c>
      <c r="H459" s="150" t="str">
        <f>IFERROR(VLOOKUP(F459,'Mahlzeit-Übernachtung'!C:AA,5,FALSE),"")</f>
        <v/>
      </c>
      <c r="I459" s="150" t="str">
        <f t="shared" si="173"/>
        <v/>
      </c>
      <c r="J459" s="221" t="str">
        <f>IFERROR(I459*Intern!H$2,"")</f>
        <v/>
      </c>
      <c r="K459" s="167"/>
      <c r="L459" s="331" t="str">
        <f t="shared" si="174"/>
        <v/>
      </c>
      <c r="M459" s="150" t="str">
        <f>IFERROR(VLOOKUP(K459,'Mahlzeit-Übernachtung'!C:AA,5,FALSE),"")</f>
        <v/>
      </c>
      <c r="N459" s="151" t="str">
        <f t="shared" si="175"/>
        <v/>
      </c>
      <c r="O459" s="221" t="str">
        <f>IFERROR(N459*Intern!H$2,"")</f>
        <v/>
      </c>
      <c r="P459" s="168"/>
      <c r="Q459" s="169"/>
      <c r="R459" s="169"/>
      <c r="S459" s="169"/>
      <c r="T459" s="151" t="str">
        <f t="shared" si="179"/>
        <v>---</v>
      </c>
      <c r="U459" s="331" t="e">
        <f>VLOOKUP(TEXT(T459,"@"),'Mahlzeit-Übernachtung'!A$30:G$111,7,FALSE)</f>
        <v>#N/A</v>
      </c>
      <c r="V459" s="151" t="str">
        <f t="shared" si="176"/>
        <v/>
      </c>
      <c r="W459" s="220" t="str">
        <f>IFERROR(V459*Intern!H$2,"")</f>
        <v/>
      </c>
      <c r="X459" s="167"/>
      <c r="Y459" s="170"/>
      <c r="Z459" s="164"/>
      <c r="AA459" s="151" t="str">
        <f>IFERROR(VLOOKUP(X459,Mobilität!A:I,7,FALSE),"")</f>
        <v/>
      </c>
      <c r="AB459" s="151" t="str">
        <f t="shared" si="177"/>
        <v/>
      </c>
      <c r="AC459" s="220" t="str">
        <f>IFERROR(AB459*Intern!H$2,"")</f>
        <v/>
      </c>
      <c r="AD459" s="167"/>
      <c r="AE459" s="170"/>
      <c r="AF459" s="164"/>
      <c r="AG459" s="151" t="str">
        <f>IFERROR(VLOOKUP(AD459,Mobilität!A:I,7,FALSE),"")</f>
        <v/>
      </c>
      <c r="AH459" s="151" t="str">
        <f t="shared" si="160"/>
        <v/>
      </c>
      <c r="AI459" s="220" t="str">
        <f>IFERROR(AH459*Intern!H$2,"")</f>
        <v/>
      </c>
      <c r="AJ459" s="171"/>
      <c r="AK459" s="219">
        <f t="shared" si="161"/>
        <v>0</v>
      </c>
      <c r="AL459" s="206"/>
      <c r="AM459" s="151" t="str">
        <f>IFERROR(VLOOKUP(AJ459,Mobilität!A:I,7,FALSE),"")</f>
        <v/>
      </c>
      <c r="AN459" s="151" t="str">
        <f t="shared" si="162"/>
        <v/>
      </c>
      <c r="AO459" s="154" t="str">
        <f>IFERROR(AN459*Intern!H$2,"")</f>
        <v/>
      </c>
      <c r="AP459" s="171"/>
      <c r="AQ459" s="151">
        <f t="shared" si="163"/>
        <v>0</v>
      </c>
      <c r="AR459" s="209"/>
      <c r="AS459" s="151" t="str">
        <f>IFERROR(VLOOKUP(AP459,Mobilität!A:I,7,FALSE),"")</f>
        <v/>
      </c>
      <c r="AT459" s="151" t="str">
        <f t="shared" si="178"/>
        <v/>
      </c>
      <c r="AU459" s="154" t="str">
        <f>IFERROR(AT459*Intern!H$2,"")</f>
        <v/>
      </c>
      <c r="AV459" s="171"/>
      <c r="AW459" s="151">
        <f t="shared" si="164"/>
        <v>0</v>
      </c>
      <c r="AX459" s="206"/>
      <c r="AY459" s="151" t="str">
        <f>IFERROR(VLOOKUP(AV459,Mobilität!A:O,7,FALSE),"")</f>
        <v/>
      </c>
      <c r="AZ459" s="151" t="str">
        <f t="shared" si="165"/>
        <v/>
      </c>
      <c r="BA459" s="220" t="str">
        <f>IFERROR(AZ459*Intern!H$2,"")</f>
        <v/>
      </c>
      <c r="BB459" s="338"/>
      <c r="BC459" s="339"/>
      <c r="BD459" s="340"/>
      <c r="BE459" s="222">
        <f t="shared" si="166"/>
        <v>0</v>
      </c>
      <c r="BF459" s="223">
        <f>IFERROR(BE459*Intern!H$2,"")</f>
        <v>0</v>
      </c>
      <c r="BG459" s="210">
        <f t="shared" si="167"/>
        <v>0</v>
      </c>
      <c r="BH459" s="226">
        <f t="shared" si="168"/>
        <v>0</v>
      </c>
      <c r="BI459" s="363"/>
      <c r="BJ459" s="210" t="e">
        <f t="shared" si="169"/>
        <v>#DIV/0!</v>
      </c>
      <c r="BK459" s="227" t="e">
        <f t="shared" si="170"/>
        <v>#DIV/0!</v>
      </c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</row>
    <row r="460" spans="1:128" s="153" customFormat="1">
      <c r="A460" s="164"/>
      <c r="B460" s="165"/>
      <c r="C460" s="165"/>
      <c r="D460" s="149" t="str">
        <f t="shared" si="171"/>
        <v/>
      </c>
      <c r="E460" s="166"/>
      <c r="F460" s="167"/>
      <c r="G460" s="334" t="str">
        <f t="shared" si="172"/>
        <v/>
      </c>
      <c r="H460" s="150" t="str">
        <f>IFERROR(VLOOKUP(F460,'Mahlzeit-Übernachtung'!C:AA,5,FALSE),"")</f>
        <v/>
      </c>
      <c r="I460" s="150" t="str">
        <f t="shared" si="173"/>
        <v/>
      </c>
      <c r="J460" s="221" t="str">
        <f>IFERROR(I460*Intern!H$2,"")</f>
        <v/>
      </c>
      <c r="K460" s="167"/>
      <c r="L460" s="331" t="str">
        <f t="shared" si="174"/>
        <v/>
      </c>
      <c r="M460" s="150" t="str">
        <f>IFERROR(VLOOKUP(K460,'Mahlzeit-Übernachtung'!C:AA,5,FALSE),"")</f>
        <v/>
      </c>
      <c r="N460" s="151" t="str">
        <f t="shared" si="175"/>
        <v/>
      </c>
      <c r="O460" s="221" t="str">
        <f>IFERROR(N460*Intern!H$2,"")</f>
        <v/>
      </c>
      <c r="P460" s="168"/>
      <c r="Q460" s="169"/>
      <c r="R460" s="169"/>
      <c r="S460" s="169"/>
      <c r="T460" s="151" t="str">
        <f t="shared" si="179"/>
        <v>---</v>
      </c>
      <c r="U460" s="331" t="e">
        <f>VLOOKUP(TEXT(T460,"@"),'Mahlzeit-Übernachtung'!A$30:G$111,7,FALSE)</f>
        <v>#N/A</v>
      </c>
      <c r="V460" s="151" t="str">
        <f t="shared" si="176"/>
        <v/>
      </c>
      <c r="W460" s="220" t="str">
        <f>IFERROR(V460*Intern!H$2,"")</f>
        <v/>
      </c>
      <c r="X460" s="167"/>
      <c r="Y460" s="170"/>
      <c r="Z460" s="164"/>
      <c r="AA460" s="151" t="str">
        <f>IFERROR(VLOOKUP(X460,Mobilität!A:I,7,FALSE),"")</f>
        <v/>
      </c>
      <c r="AB460" s="151" t="str">
        <f t="shared" si="177"/>
        <v/>
      </c>
      <c r="AC460" s="220" t="str">
        <f>IFERROR(AB460*Intern!H$2,"")</f>
        <v/>
      </c>
      <c r="AD460" s="167"/>
      <c r="AE460" s="170"/>
      <c r="AF460" s="164"/>
      <c r="AG460" s="151" t="str">
        <f>IFERROR(VLOOKUP(AD460,Mobilität!A:I,7,FALSE),"")</f>
        <v/>
      </c>
      <c r="AH460" s="151" t="str">
        <f t="shared" si="160"/>
        <v/>
      </c>
      <c r="AI460" s="220" t="str">
        <f>IFERROR(AH460*Intern!H$2,"")</f>
        <v/>
      </c>
      <c r="AJ460" s="171"/>
      <c r="AK460" s="219">
        <f t="shared" si="161"/>
        <v>0</v>
      </c>
      <c r="AL460" s="206"/>
      <c r="AM460" s="151" t="str">
        <f>IFERROR(VLOOKUP(AJ460,Mobilität!A:I,7,FALSE),"")</f>
        <v/>
      </c>
      <c r="AN460" s="151" t="str">
        <f t="shared" si="162"/>
        <v/>
      </c>
      <c r="AO460" s="154" t="str">
        <f>IFERROR(AN460*Intern!H$2,"")</f>
        <v/>
      </c>
      <c r="AP460" s="171"/>
      <c r="AQ460" s="151">
        <f t="shared" si="163"/>
        <v>0</v>
      </c>
      <c r="AR460" s="209"/>
      <c r="AS460" s="151" t="str">
        <f>IFERROR(VLOOKUP(AP460,Mobilität!A:I,7,FALSE),"")</f>
        <v/>
      </c>
      <c r="AT460" s="151" t="str">
        <f t="shared" si="178"/>
        <v/>
      </c>
      <c r="AU460" s="154" t="str">
        <f>IFERROR(AT460*Intern!H$2,"")</f>
        <v/>
      </c>
      <c r="AV460" s="171"/>
      <c r="AW460" s="151">
        <f t="shared" si="164"/>
        <v>0</v>
      </c>
      <c r="AX460" s="206"/>
      <c r="AY460" s="151" t="str">
        <f>IFERROR(VLOOKUP(AV460,Mobilität!A:O,7,FALSE),"")</f>
        <v/>
      </c>
      <c r="AZ460" s="151" t="str">
        <f t="shared" si="165"/>
        <v/>
      </c>
      <c r="BA460" s="220" t="str">
        <f>IFERROR(AZ460*Intern!H$2,"")</f>
        <v/>
      </c>
      <c r="BB460" s="338"/>
      <c r="BC460" s="339"/>
      <c r="BD460" s="340"/>
      <c r="BE460" s="222">
        <f t="shared" si="166"/>
        <v>0</v>
      </c>
      <c r="BF460" s="223">
        <f>IFERROR(BE460*Intern!H$2,"")</f>
        <v>0</v>
      </c>
      <c r="BG460" s="210">
        <f t="shared" si="167"/>
        <v>0</v>
      </c>
      <c r="BH460" s="226">
        <f t="shared" si="168"/>
        <v>0</v>
      </c>
      <c r="BI460" s="363"/>
      <c r="BJ460" s="210" t="e">
        <f t="shared" si="169"/>
        <v>#DIV/0!</v>
      </c>
      <c r="BK460" s="227" t="e">
        <f t="shared" si="170"/>
        <v>#DIV/0!</v>
      </c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</row>
    <row r="461" spans="1:128" s="153" customFormat="1">
      <c r="A461" s="164"/>
      <c r="B461" s="165"/>
      <c r="C461" s="165"/>
      <c r="D461" s="149" t="str">
        <f t="shared" si="171"/>
        <v/>
      </c>
      <c r="E461" s="166"/>
      <c r="F461" s="167"/>
      <c r="G461" s="334" t="str">
        <f t="shared" si="172"/>
        <v/>
      </c>
      <c r="H461" s="150" t="str">
        <f>IFERROR(VLOOKUP(F461,'Mahlzeit-Übernachtung'!C:AA,5,FALSE),"")</f>
        <v/>
      </c>
      <c r="I461" s="150" t="str">
        <f t="shared" si="173"/>
        <v/>
      </c>
      <c r="J461" s="221" t="str">
        <f>IFERROR(I461*Intern!H$2,"")</f>
        <v/>
      </c>
      <c r="K461" s="167"/>
      <c r="L461" s="331" t="str">
        <f t="shared" si="174"/>
        <v/>
      </c>
      <c r="M461" s="150" t="str">
        <f>IFERROR(VLOOKUP(K461,'Mahlzeit-Übernachtung'!C:AA,5,FALSE),"")</f>
        <v/>
      </c>
      <c r="N461" s="151" t="str">
        <f t="shared" si="175"/>
        <v/>
      </c>
      <c r="O461" s="221" t="str">
        <f>IFERROR(N461*Intern!H$2,"")</f>
        <v/>
      </c>
      <c r="P461" s="168"/>
      <c r="Q461" s="169"/>
      <c r="R461" s="169"/>
      <c r="S461" s="169"/>
      <c r="T461" s="151" t="str">
        <f t="shared" si="179"/>
        <v>---</v>
      </c>
      <c r="U461" s="331" t="e">
        <f>VLOOKUP(TEXT(T461,"@"),'Mahlzeit-Übernachtung'!A$30:G$111,7,FALSE)</f>
        <v>#N/A</v>
      </c>
      <c r="V461" s="151" t="str">
        <f t="shared" si="176"/>
        <v/>
      </c>
      <c r="W461" s="220" t="str">
        <f>IFERROR(V461*Intern!H$2,"")</f>
        <v/>
      </c>
      <c r="X461" s="167"/>
      <c r="Y461" s="170"/>
      <c r="Z461" s="164"/>
      <c r="AA461" s="151" t="str">
        <f>IFERROR(VLOOKUP(X461,Mobilität!A:I,7,FALSE),"")</f>
        <v/>
      </c>
      <c r="AB461" s="151" t="str">
        <f t="shared" si="177"/>
        <v/>
      </c>
      <c r="AC461" s="220" t="str">
        <f>IFERROR(AB461*Intern!H$2,"")</f>
        <v/>
      </c>
      <c r="AD461" s="167"/>
      <c r="AE461" s="170"/>
      <c r="AF461" s="164"/>
      <c r="AG461" s="151" t="str">
        <f>IFERROR(VLOOKUP(AD461,Mobilität!A:I,7,FALSE),"")</f>
        <v/>
      </c>
      <c r="AH461" s="151" t="str">
        <f t="shared" si="160"/>
        <v/>
      </c>
      <c r="AI461" s="220" t="str">
        <f>IFERROR(AH461*Intern!H$2,"")</f>
        <v/>
      </c>
      <c r="AJ461" s="171"/>
      <c r="AK461" s="219">
        <f t="shared" si="161"/>
        <v>0</v>
      </c>
      <c r="AL461" s="206"/>
      <c r="AM461" s="151" t="str">
        <f>IFERROR(VLOOKUP(AJ461,Mobilität!A:I,7,FALSE),"")</f>
        <v/>
      </c>
      <c r="AN461" s="151" t="str">
        <f t="shared" si="162"/>
        <v/>
      </c>
      <c r="AO461" s="154" t="str">
        <f>IFERROR(AN461*Intern!H$2,"")</f>
        <v/>
      </c>
      <c r="AP461" s="171"/>
      <c r="AQ461" s="151">
        <f t="shared" si="163"/>
        <v>0</v>
      </c>
      <c r="AR461" s="209"/>
      <c r="AS461" s="151" t="str">
        <f>IFERROR(VLOOKUP(AP461,Mobilität!A:I,7,FALSE),"")</f>
        <v/>
      </c>
      <c r="AT461" s="151" t="str">
        <f t="shared" si="178"/>
        <v/>
      </c>
      <c r="AU461" s="154" t="str">
        <f>IFERROR(AT461*Intern!H$2,"")</f>
        <v/>
      </c>
      <c r="AV461" s="171"/>
      <c r="AW461" s="151">
        <f t="shared" si="164"/>
        <v>0</v>
      </c>
      <c r="AX461" s="206"/>
      <c r="AY461" s="151" t="str">
        <f>IFERROR(VLOOKUP(AV461,Mobilität!A:O,7,FALSE),"")</f>
        <v/>
      </c>
      <c r="AZ461" s="151" t="str">
        <f t="shared" si="165"/>
        <v/>
      </c>
      <c r="BA461" s="220" t="str">
        <f>IFERROR(AZ461*Intern!H$2,"")</f>
        <v/>
      </c>
      <c r="BB461" s="338"/>
      <c r="BC461" s="339"/>
      <c r="BD461" s="340"/>
      <c r="BE461" s="222">
        <f t="shared" si="166"/>
        <v>0</v>
      </c>
      <c r="BF461" s="223">
        <f>IFERROR(BE461*Intern!H$2,"")</f>
        <v>0</v>
      </c>
      <c r="BG461" s="210">
        <f t="shared" si="167"/>
        <v>0</v>
      </c>
      <c r="BH461" s="226">
        <f t="shared" si="168"/>
        <v>0</v>
      </c>
      <c r="BI461" s="363"/>
      <c r="BJ461" s="210" t="e">
        <f t="shared" si="169"/>
        <v>#DIV/0!</v>
      </c>
      <c r="BK461" s="227" t="e">
        <f t="shared" si="170"/>
        <v>#DIV/0!</v>
      </c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</row>
    <row r="462" spans="1:128" s="153" customFormat="1">
      <c r="A462" s="164"/>
      <c r="B462" s="165"/>
      <c r="C462" s="165"/>
      <c r="D462" s="149" t="str">
        <f t="shared" si="171"/>
        <v/>
      </c>
      <c r="E462" s="166"/>
      <c r="F462" s="167"/>
      <c r="G462" s="334" t="str">
        <f t="shared" si="172"/>
        <v/>
      </c>
      <c r="H462" s="150" t="str">
        <f>IFERROR(VLOOKUP(F462,'Mahlzeit-Übernachtung'!C:AA,5,FALSE),"")</f>
        <v/>
      </c>
      <c r="I462" s="150" t="str">
        <f t="shared" si="173"/>
        <v/>
      </c>
      <c r="J462" s="221" t="str">
        <f>IFERROR(I462*Intern!H$2,"")</f>
        <v/>
      </c>
      <c r="K462" s="167"/>
      <c r="L462" s="331" t="str">
        <f t="shared" si="174"/>
        <v/>
      </c>
      <c r="M462" s="150" t="str">
        <f>IFERROR(VLOOKUP(K462,'Mahlzeit-Übernachtung'!C:AA,5,FALSE),"")</f>
        <v/>
      </c>
      <c r="N462" s="151" t="str">
        <f t="shared" si="175"/>
        <v/>
      </c>
      <c r="O462" s="221" t="str">
        <f>IFERROR(N462*Intern!H$2,"")</f>
        <v/>
      </c>
      <c r="P462" s="168"/>
      <c r="Q462" s="169"/>
      <c r="R462" s="169"/>
      <c r="S462" s="169"/>
      <c r="T462" s="151" t="str">
        <f t="shared" si="179"/>
        <v>---</v>
      </c>
      <c r="U462" s="331" t="e">
        <f>VLOOKUP(TEXT(T462,"@"),'Mahlzeit-Übernachtung'!A$30:G$111,7,FALSE)</f>
        <v>#N/A</v>
      </c>
      <c r="V462" s="151" t="str">
        <f t="shared" si="176"/>
        <v/>
      </c>
      <c r="W462" s="220" t="str">
        <f>IFERROR(V462*Intern!H$2,"")</f>
        <v/>
      </c>
      <c r="X462" s="167"/>
      <c r="Y462" s="170"/>
      <c r="Z462" s="164"/>
      <c r="AA462" s="151" t="str">
        <f>IFERROR(VLOOKUP(X462,Mobilität!A:I,7,FALSE),"")</f>
        <v/>
      </c>
      <c r="AB462" s="151" t="str">
        <f t="shared" si="177"/>
        <v/>
      </c>
      <c r="AC462" s="220" t="str">
        <f>IFERROR(AB462*Intern!H$2,"")</f>
        <v/>
      </c>
      <c r="AD462" s="167"/>
      <c r="AE462" s="170"/>
      <c r="AF462" s="164"/>
      <c r="AG462" s="151" t="str">
        <f>IFERROR(VLOOKUP(AD462,Mobilität!A:I,7,FALSE),"")</f>
        <v/>
      </c>
      <c r="AH462" s="151" t="str">
        <f t="shared" si="160"/>
        <v/>
      </c>
      <c r="AI462" s="220" t="str">
        <f>IFERROR(AH462*Intern!H$2,"")</f>
        <v/>
      </c>
      <c r="AJ462" s="171"/>
      <c r="AK462" s="219">
        <f t="shared" si="161"/>
        <v>0</v>
      </c>
      <c r="AL462" s="206"/>
      <c r="AM462" s="151" t="str">
        <f>IFERROR(VLOOKUP(AJ462,Mobilität!A:I,7,FALSE),"")</f>
        <v/>
      </c>
      <c r="AN462" s="151" t="str">
        <f t="shared" si="162"/>
        <v/>
      </c>
      <c r="AO462" s="154" t="str">
        <f>IFERROR(AN462*Intern!H$2,"")</f>
        <v/>
      </c>
      <c r="AP462" s="171"/>
      <c r="AQ462" s="151">
        <f t="shared" si="163"/>
        <v>0</v>
      </c>
      <c r="AR462" s="209"/>
      <c r="AS462" s="151" t="str">
        <f>IFERROR(VLOOKUP(AP462,Mobilität!A:I,7,FALSE),"")</f>
        <v/>
      </c>
      <c r="AT462" s="151" t="str">
        <f t="shared" si="178"/>
        <v/>
      </c>
      <c r="AU462" s="154" t="str">
        <f>IFERROR(AT462*Intern!H$2,"")</f>
        <v/>
      </c>
      <c r="AV462" s="171"/>
      <c r="AW462" s="151">
        <f t="shared" si="164"/>
        <v>0</v>
      </c>
      <c r="AX462" s="206"/>
      <c r="AY462" s="151" t="str">
        <f>IFERROR(VLOOKUP(AV462,Mobilität!A:O,7,FALSE),"")</f>
        <v/>
      </c>
      <c r="AZ462" s="151" t="str">
        <f t="shared" si="165"/>
        <v/>
      </c>
      <c r="BA462" s="220" t="str">
        <f>IFERROR(AZ462*Intern!H$2,"")</f>
        <v/>
      </c>
      <c r="BB462" s="338"/>
      <c r="BC462" s="339"/>
      <c r="BD462" s="340"/>
      <c r="BE462" s="222">
        <f t="shared" si="166"/>
        <v>0</v>
      </c>
      <c r="BF462" s="223">
        <f>IFERROR(BE462*Intern!H$2,"")</f>
        <v>0</v>
      </c>
      <c r="BG462" s="210">
        <f t="shared" si="167"/>
        <v>0</v>
      </c>
      <c r="BH462" s="226">
        <f t="shared" si="168"/>
        <v>0</v>
      </c>
      <c r="BI462" s="363"/>
      <c r="BJ462" s="210" t="e">
        <f t="shared" si="169"/>
        <v>#DIV/0!</v>
      </c>
      <c r="BK462" s="227" t="e">
        <f t="shared" si="170"/>
        <v>#DIV/0!</v>
      </c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</row>
    <row r="463" spans="1:128" s="153" customFormat="1">
      <c r="A463" s="164"/>
      <c r="B463" s="165"/>
      <c r="C463" s="165"/>
      <c r="D463" s="149" t="str">
        <f t="shared" si="171"/>
        <v/>
      </c>
      <c r="E463" s="166"/>
      <c r="F463" s="167"/>
      <c r="G463" s="334" t="str">
        <f t="shared" si="172"/>
        <v/>
      </c>
      <c r="H463" s="150" t="str">
        <f>IFERROR(VLOOKUP(F463,'Mahlzeit-Übernachtung'!C:AA,5,FALSE),"")</f>
        <v/>
      </c>
      <c r="I463" s="150" t="str">
        <f t="shared" si="173"/>
        <v/>
      </c>
      <c r="J463" s="221" t="str">
        <f>IFERROR(I463*Intern!H$2,"")</f>
        <v/>
      </c>
      <c r="K463" s="167"/>
      <c r="L463" s="331" t="str">
        <f t="shared" si="174"/>
        <v/>
      </c>
      <c r="M463" s="150" t="str">
        <f>IFERROR(VLOOKUP(K463,'Mahlzeit-Übernachtung'!C:AA,5,FALSE),"")</f>
        <v/>
      </c>
      <c r="N463" s="151" t="str">
        <f t="shared" si="175"/>
        <v/>
      </c>
      <c r="O463" s="221" t="str">
        <f>IFERROR(N463*Intern!H$2,"")</f>
        <v/>
      </c>
      <c r="P463" s="168"/>
      <c r="Q463" s="169"/>
      <c r="R463" s="169"/>
      <c r="S463" s="169"/>
      <c r="T463" s="151" t="str">
        <f t="shared" si="179"/>
        <v>---</v>
      </c>
      <c r="U463" s="331" t="e">
        <f>VLOOKUP(TEXT(T463,"@"),'Mahlzeit-Übernachtung'!A$30:G$111,7,FALSE)</f>
        <v>#N/A</v>
      </c>
      <c r="V463" s="151" t="str">
        <f t="shared" si="176"/>
        <v/>
      </c>
      <c r="W463" s="220" t="str">
        <f>IFERROR(V463*Intern!H$2,"")</f>
        <v/>
      </c>
      <c r="X463" s="167"/>
      <c r="Y463" s="170"/>
      <c r="Z463" s="164"/>
      <c r="AA463" s="151" t="str">
        <f>IFERROR(VLOOKUP(X463,Mobilität!A:I,7,FALSE),"")</f>
        <v/>
      </c>
      <c r="AB463" s="151" t="str">
        <f t="shared" si="177"/>
        <v/>
      </c>
      <c r="AC463" s="220" t="str">
        <f>IFERROR(AB463*Intern!H$2,"")</f>
        <v/>
      </c>
      <c r="AD463" s="167"/>
      <c r="AE463" s="170"/>
      <c r="AF463" s="164"/>
      <c r="AG463" s="151" t="str">
        <f>IFERROR(VLOOKUP(AD463,Mobilität!A:I,7,FALSE),"")</f>
        <v/>
      </c>
      <c r="AH463" s="151" t="str">
        <f t="shared" si="160"/>
        <v/>
      </c>
      <c r="AI463" s="220" t="str">
        <f>IFERROR(AH463*Intern!H$2,"")</f>
        <v/>
      </c>
      <c r="AJ463" s="171"/>
      <c r="AK463" s="219">
        <f t="shared" si="161"/>
        <v>0</v>
      </c>
      <c r="AL463" s="206"/>
      <c r="AM463" s="151" t="str">
        <f>IFERROR(VLOOKUP(AJ463,Mobilität!A:I,7,FALSE),"")</f>
        <v/>
      </c>
      <c r="AN463" s="151" t="str">
        <f t="shared" si="162"/>
        <v/>
      </c>
      <c r="AO463" s="154" t="str">
        <f>IFERROR(AN463*Intern!H$2,"")</f>
        <v/>
      </c>
      <c r="AP463" s="171"/>
      <c r="AQ463" s="151">
        <f t="shared" si="163"/>
        <v>0</v>
      </c>
      <c r="AR463" s="209"/>
      <c r="AS463" s="151" t="str">
        <f>IFERROR(VLOOKUP(AP463,Mobilität!A:I,7,FALSE),"")</f>
        <v/>
      </c>
      <c r="AT463" s="151" t="str">
        <f t="shared" si="178"/>
        <v/>
      </c>
      <c r="AU463" s="154" t="str">
        <f>IFERROR(AT463*Intern!H$2,"")</f>
        <v/>
      </c>
      <c r="AV463" s="171"/>
      <c r="AW463" s="151">
        <f t="shared" si="164"/>
        <v>0</v>
      </c>
      <c r="AX463" s="206"/>
      <c r="AY463" s="151" t="str">
        <f>IFERROR(VLOOKUP(AV463,Mobilität!A:O,7,FALSE),"")</f>
        <v/>
      </c>
      <c r="AZ463" s="151" t="str">
        <f t="shared" si="165"/>
        <v/>
      </c>
      <c r="BA463" s="220" t="str">
        <f>IFERROR(AZ463*Intern!H$2,"")</f>
        <v/>
      </c>
      <c r="BB463" s="338"/>
      <c r="BC463" s="339"/>
      <c r="BD463" s="340"/>
      <c r="BE463" s="222">
        <f t="shared" si="166"/>
        <v>0</v>
      </c>
      <c r="BF463" s="223">
        <f>IFERROR(BE463*Intern!H$2,"")</f>
        <v>0</v>
      </c>
      <c r="BG463" s="210">
        <f t="shared" si="167"/>
        <v>0</v>
      </c>
      <c r="BH463" s="226">
        <f t="shared" si="168"/>
        <v>0</v>
      </c>
      <c r="BI463" s="363"/>
      <c r="BJ463" s="210" t="e">
        <f t="shared" si="169"/>
        <v>#DIV/0!</v>
      </c>
      <c r="BK463" s="227" t="e">
        <f t="shared" si="170"/>
        <v>#DIV/0!</v>
      </c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</row>
    <row r="464" spans="1:128" s="153" customFormat="1">
      <c r="A464" s="164"/>
      <c r="B464" s="165"/>
      <c r="C464" s="165"/>
      <c r="D464" s="149" t="str">
        <f t="shared" si="171"/>
        <v/>
      </c>
      <c r="E464" s="166"/>
      <c r="F464" s="167"/>
      <c r="G464" s="334" t="str">
        <f t="shared" si="172"/>
        <v/>
      </c>
      <c r="H464" s="150" t="str">
        <f>IFERROR(VLOOKUP(F464,'Mahlzeit-Übernachtung'!C:AA,5,FALSE),"")</f>
        <v/>
      </c>
      <c r="I464" s="150" t="str">
        <f t="shared" si="173"/>
        <v/>
      </c>
      <c r="J464" s="221" t="str">
        <f>IFERROR(I464*Intern!H$2,"")</f>
        <v/>
      </c>
      <c r="K464" s="167"/>
      <c r="L464" s="331" t="str">
        <f t="shared" si="174"/>
        <v/>
      </c>
      <c r="M464" s="150" t="str">
        <f>IFERROR(VLOOKUP(K464,'Mahlzeit-Übernachtung'!C:AA,5,FALSE),"")</f>
        <v/>
      </c>
      <c r="N464" s="151" t="str">
        <f t="shared" si="175"/>
        <v/>
      </c>
      <c r="O464" s="221" t="str">
        <f>IFERROR(N464*Intern!H$2,"")</f>
        <v/>
      </c>
      <c r="P464" s="168"/>
      <c r="Q464" s="169"/>
      <c r="R464" s="169"/>
      <c r="S464" s="169"/>
      <c r="T464" s="151" t="str">
        <f t="shared" si="179"/>
        <v>---</v>
      </c>
      <c r="U464" s="331" t="e">
        <f>VLOOKUP(TEXT(T464,"@"),'Mahlzeit-Übernachtung'!A$30:G$111,7,FALSE)</f>
        <v>#N/A</v>
      </c>
      <c r="V464" s="151" t="str">
        <f t="shared" si="176"/>
        <v/>
      </c>
      <c r="W464" s="220" t="str">
        <f>IFERROR(V464*Intern!H$2,"")</f>
        <v/>
      </c>
      <c r="X464" s="167"/>
      <c r="Y464" s="170"/>
      <c r="Z464" s="164"/>
      <c r="AA464" s="151" t="str">
        <f>IFERROR(VLOOKUP(X464,Mobilität!A:I,7,FALSE),"")</f>
        <v/>
      </c>
      <c r="AB464" s="151" t="str">
        <f t="shared" si="177"/>
        <v/>
      </c>
      <c r="AC464" s="220" t="str">
        <f>IFERROR(AB464*Intern!H$2,"")</f>
        <v/>
      </c>
      <c r="AD464" s="167"/>
      <c r="AE464" s="170"/>
      <c r="AF464" s="164"/>
      <c r="AG464" s="151" t="str">
        <f>IFERROR(VLOOKUP(AD464,Mobilität!A:I,7,FALSE),"")</f>
        <v/>
      </c>
      <c r="AH464" s="151" t="str">
        <f t="shared" si="160"/>
        <v/>
      </c>
      <c r="AI464" s="220" t="str">
        <f>IFERROR(AH464*Intern!H$2,"")</f>
        <v/>
      </c>
      <c r="AJ464" s="171"/>
      <c r="AK464" s="219">
        <f t="shared" si="161"/>
        <v>0</v>
      </c>
      <c r="AL464" s="206"/>
      <c r="AM464" s="151" t="str">
        <f>IFERROR(VLOOKUP(AJ464,Mobilität!A:I,7,FALSE),"")</f>
        <v/>
      </c>
      <c r="AN464" s="151" t="str">
        <f t="shared" si="162"/>
        <v/>
      </c>
      <c r="AO464" s="154" t="str">
        <f>IFERROR(AN464*Intern!H$2,"")</f>
        <v/>
      </c>
      <c r="AP464" s="171"/>
      <c r="AQ464" s="151">
        <f t="shared" si="163"/>
        <v>0</v>
      </c>
      <c r="AR464" s="209"/>
      <c r="AS464" s="151" t="str">
        <f>IFERROR(VLOOKUP(AP464,Mobilität!A:I,7,FALSE),"")</f>
        <v/>
      </c>
      <c r="AT464" s="151" t="str">
        <f t="shared" si="178"/>
        <v/>
      </c>
      <c r="AU464" s="154" t="str">
        <f>IFERROR(AT464*Intern!H$2,"")</f>
        <v/>
      </c>
      <c r="AV464" s="171"/>
      <c r="AW464" s="151">
        <f t="shared" si="164"/>
        <v>0</v>
      </c>
      <c r="AX464" s="206"/>
      <c r="AY464" s="151" t="str">
        <f>IFERROR(VLOOKUP(AV464,Mobilität!A:O,7,FALSE),"")</f>
        <v/>
      </c>
      <c r="AZ464" s="151" t="str">
        <f t="shared" si="165"/>
        <v/>
      </c>
      <c r="BA464" s="220" t="str">
        <f>IFERROR(AZ464*Intern!H$2,"")</f>
        <v/>
      </c>
      <c r="BB464" s="338"/>
      <c r="BC464" s="339"/>
      <c r="BD464" s="340"/>
      <c r="BE464" s="222">
        <f t="shared" si="166"/>
        <v>0</v>
      </c>
      <c r="BF464" s="223">
        <f>IFERROR(BE464*Intern!H$2,"")</f>
        <v>0</v>
      </c>
      <c r="BG464" s="210">
        <f t="shared" si="167"/>
        <v>0</v>
      </c>
      <c r="BH464" s="226">
        <f t="shared" si="168"/>
        <v>0</v>
      </c>
      <c r="BI464" s="363"/>
      <c r="BJ464" s="210" t="e">
        <f t="shared" si="169"/>
        <v>#DIV/0!</v>
      </c>
      <c r="BK464" s="227" t="e">
        <f t="shared" si="170"/>
        <v>#DIV/0!</v>
      </c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</row>
    <row r="465" spans="1:128" s="153" customFormat="1">
      <c r="A465" s="164"/>
      <c r="B465" s="165"/>
      <c r="C465" s="165"/>
      <c r="D465" s="149" t="str">
        <f t="shared" si="171"/>
        <v/>
      </c>
      <c r="E465" s="166"/>
      <c r="F465" s="167"/>
      <c r="G465" s="334" t="str">
        <f t="shared" si="172"/>
        <v/>
      </c>
      <c r="H465" s="150" t="str">
        <f>IFERROR(VLOOKUP(F465,'Mahlzeit-Übernachtung'!C:AA,5,FALSE),"")</f>
        <v/>
      </c>
      <c r="I465" s="150" t="str">
        <f t="shared" si="173"/>
        <v/>
      </c>
      <c r="J465" s="221" t="str">
        <f>IFERROR(I465*Intern!H$2,"")</f>
        <v/>
      </c>
      <c r="K465" s="167"/>
      <c r="L465" s="331" t="str">
        <f t="shared" si="174"/>
        <v/>
      </c>
      <c r="M465" s="150" t="str">
        <f>IFERROR(VLOOKUP(K465,'Mahlzeit-Übernachtung'!C:AA,5,FALSE),"")</f>
        <v/>
      </c>
      <c r="N465" s="151" t="str">
        <f t="shared" si="175"/>
        <v/>
      </c>
      <c r="O465" s="221" t="str">
        <f>IFERROR(N465*Intern!H$2,"")</f>
        <v/>
      </c>
      <c r="P465" s="168"/>
      <c r="Q465" s="169"/>
      <c r="R465" s="169"/>
      <c r="S465" s="169"/>
      <c r="T465" s="151" t="str">
        <f t="shared" si="179"/>
        <v>---</v>
      </c>
      <c r="U465" s="331" t="e">
        <f>VLOOKUP(TEXT(T465,"@"),'Mahlzeit-Übernachtung'!A$30:G$111,7,FALSE)</f>
        <v>#N/A</v>
      </c>
      <c r="V465" s="151" t="str">
        <f t="shared" si="176"/>
        <v/>
      </c>
      <c r="W465" s="220" t="str">
        <f>IFERROR(V465*Intern!H$2,"")</f>
        <v/>
      </c>
      <c r="X465" s="167"/>
      <c r="Y465" s="170"/>
      <c r="Z465" s="164"/>
      <c r="AA465" s="151" t="str">
        <f>IFERROR(VLOOKUP(X465,Mobilität!A:I,7,FALSE),"")</f>
        <v/>
      </c>
      <c r="AB465" s="151" t="str">
        <f t="shared" si="177"/>
        <v/>
      </c>
      <c r="AC465" s="220" t="str">
        <f>IFERROR(AB465*Intern!H$2,"")</f>
        <v/>
      </c>
      <c r="AD465" s="167"/>
      <c r="AE465" s="170"/>
      <c r="AF465" s="164"/>
      <c r="AG465" s="151" t="str">
        <f>IFERROR(VLOOKUP(AD465,Mobilität!A:I,7,FALSE),"")</f>
        <v/>
      </c>
      <c r="AH465" s="151" t="str">
        <f t="shared" si="160"/>
        <v/>
      </c>
      <c r="AI465" s="220" t="str">
        <f>IFERROR(AH465*Intern!H$2,"")</f>
        <v/>
      </c>
      <c r="AJ465" s="171"/>
      <c r="AK465" s="219">
        <f t="shared" si="161"/>
        <v>0</v>
      </c>
      <c r="AL465" s="206"/>
      <c r="AM465" s="151" t="str">
        <f>IFERROR(VLOOKUP(AJ465,Mobilität!A:I,7,FALSE),"")</f>
        <v/>
      </c>
      <c r="AN465" s="151" t="str">
        <f t="shared" si="162"/>
        <v/>
      </c>
      <c r="AO465" s="154" t="str">
        <f>IFERROR(AN465*Intern!H$2,"")</f>
        <v/>
      </c>
      <c r="AP465" s="171"/>
      <c r="AQ465" s="151">
        <f t="shared" si="163"/>
        <v>0</v>
      </c>
      <c r="AR465" s="209"/>
      <c r="AS465" s="151" t="str">
        <f>IFERROR(VLOOKUP(AP465,Mobilität!A:I,7,FALSE),"")</f>
        <v/>
      </c>
      <c r="AT465" s="151" t="str">
        <f t="shared" si="178"/>
        <v/>
      </c>
      <c r="AU465" s="154" t="str">
        <f>IFERROR(AT465*Intern!H$2,"")</f>
        <v/>
      </c>
      <c r="AV465" s="171"/>
      <c r="AW465" s="151">
        <f t="shared" si="164"/>
        <v>0</v>
      </c>
      <c r="AX465" s="206"/>
      <c r="AY465" s="151" t="str">
        <f>IFERROR(VLOOKUP(AV465,Mobilität!A:O,7,FALSE),"")</f>
        <v/>
      </c>
      <c r="AZ465" s="151" t="str">
        <f t="shared" si="165"/>
        <v/>
      </c>
      <c r="BA465" s="220" t="str">
        <f>IFERROR(AZ465*Intern!H$2,"")</f>
        <v/>
      </c>
      <c r="BB465" s="338"/>
      <c r="BC465" s="339"/>
      <c r="BD465" s="340"/>
      <c r="BE465" s="222">
        <f t="shared" si="166"/>
        <v>0</v>
      </c>
      <c r="BF465" s="223">
        <f>IFERROR(BE465*Intern!H$2,"")</f>
        <v>0</v>
      </c>
      <c r="BG465" s="210">
        <f t="shared" si="167"/>
        <v>0</v>
      </c>
      <c r="BH465" s="226">
        <f t="shared" si="168"/>
        <v>0</v>
      </c>
      <c r="BI465" s="363"/>
      <c r="BJ465" s="210" t="e">
        <f t="shared" si="169"/>
        <v>#DIV/0!</v>
      </c>
      <c r="BK465" s="227" t="e">
        <f t="shared" si="170"/>
        <v>#DIV/0!</v>
      </c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</row>
    <row r="466" spans="1:128" s="153" customFormat="1">
      <c r="A466" s="164"/>
      <c r="B466" s="165"/>
      <c r="C466" s="165"/>
      <c r="D466" s="149" t="str">
        <f t="shared" si="171"/>
        <v/>
      </c>
      <c r="E466" s="166"/>
      <c r="F466" s="167"/>
      <c r="G466" s="334" t="str">
        <f t="shared" si="172"/>
        <v/>
      </c>
      <c r="H466" s="150" t="str">
        <f>IFERROR(VLOOKUP(F466,'Mahlzeit-Übernachtung'!C:AA,5,FALSE),"")</f>
        <v/>
      </c>
      <c r="I466" s="150" t="str">
        <f t="shared" si="173"/>
        <v/>
      </c>
      <c r="J466" s="221" t="str">
        <f>IFERROR(I466*Intern!H$2,"")</f>
        <v/>
      </c>
      <c r="K466" s="167"/>
      <c r="L466" s="331" t="str">
        <f t="shared" si="174"/>
        <v/>
      </c>
      <c r="M466" s="150" t="str">
        <f>IFERROR(VLOOKUP(K466,'Mahlzeit-Übernachtung'!C:AA,5,FALSE),"")</f>
        <v/>
      </c>
      <c r="N466" s="151" t="str">
        <f t="shared" si="175"/>
        <v/>
      </c>
      <c r="O466" s="221" t="str">
        <f>IFERROR(N466*Intern!H$2,"")</f>
        <v/>
      </c>
      <c r="P466" s="168"/>
      <c r="Q466" s="169"/>
      <c r="R466" s="169"/>
      <c r="S466" s="169"/>
      <c r="T466" s="151" t="str">
        <f t="shared" si="179"/>
        <v>---</v>
      </c>
      <c r="U466" s="331" t="e">
        <f>VLOOKUP(TEXT(T466,"@"),'Mahlzeit-Übernachtung'!A$30:G$111,7,FALSE)</f>
        <v>#N/A</v>
      </c>
      <c r="V466" s="151" t="str">
        <f t="shared" si="176"/>
        <v/>
      </c>
      <c r="W466" s="220" t="str">
        <f>IFERROR(V466*Intern!H$2,"")</f>
        <v/>
      </c>
      <c r="X466" s="167"/>
      <c r="Y466" s="170"/>
      <c r="Z466" s="164"/>
      <c r="AA466" s="151" t="str">
        <f>IFERROR(VLOOKUP(X466,Mobilität!A:I,7,FALSE),"")</f>
        <v/>
      </c>
      <c r="AB466" s="151" t="str">
        <f t="shared" si="177"/>
        <v/>
      </c>
      <c r="AC466" s="220" t="str">
        <f>IFERROR(AB466*Intern!H$2,"")</f>
        <v/>
      </c>
      <c r="AD466" s="167"/>
      <c r="AE466" s="170"/>
      <c r="AF466" s="164"/>
      <c r="AG466" s="151" t="str">
        <f>IFERROR(VLOOKUP(AD466,Mobilität!A:I,7,FALSE),"")</f>
        <v/>
      </c>
      <c r="AH466" s="151" t="str">
        <f t="shared" si="160"/>
        <v/>
      </c>
      <c r="AI466" s="220" t="str">
        <f>IFERROR(AH466*Intern!H$2,"")</f>
        <v/>
      </c>
      <c r="AJ466" s="171"/>
      <c r="AK466" s="219">
        <f t="shared" si="161"/>
        <v>0</v>
      </c>
      <c r="AL466" s="206"/>
      <c r="AM466" s="151" t="str">
        <f>IFERROR(VLOOKUP(AJ466,Mobilität!A:I,7,FALSE),"")</f>
        <v/>
      </c>
      <c r="AN466" s="151" t="str">
        <f t="shared" si="162"/>
        <v/>
      </c>
      <c r="AO466" s="154" t="str">
        <f>IFERROR(AN466*Intern!H$2,"")</f>
        <v/>
      </c>
      <c r="AP466" s="171"/>
      <c r="AQ466" s="151">
        <f t="shared" si="163"/>
        <v>0</v>
      </c>
      <c r="AR466" s="209"/>
      <c r="AS466" s="151" t="str">
        <f>IFERROR(VLOOKUP(AP466,Mobilität!A:I,7,FALSE),"")</f>
        <v/>
      </c>
      <c r="AT466" s="151" t="str">
        <f t="shared" si="178"/>
        <v/>
      </c>
      <c r="AU466" s="154" t="str">
        <f>IFERROR(AT466*Intern!H$2,"")</f>
        <v/>
      </c>
      <c r="AV466" s="171"/>
      <c r="AW466" s="151">
        <f t="shared" si="164"/>
        <v>0</v>
      </c>
      <c r="AX466" s="206"/>
      <c r="AY466" s="151" t="str">
        <f>IFERROR(VLOOKUP(AV466,Mobilität!A:O,7,FALSE),"")</f>
        <v/>
      </c>
      <c r="AZ466" s="151" t="str">
        <f t="shared" si="165"/>
        <v/>
      </c>
      <c r="BA466" s="220" t="str">
        <f>IFERROR(AZ466*Intern!H$2,"")</f>
        <v/>
      </c>
      <c r="BB466" s="338"/>
      <c r="BC466" s="339"/>
      <c r="BD466" s="340"/>
      <c r="BE466" s="222">
        <f t="shared" si="166"/>
        <v>0</v>
      </c>
      <c r="BF466" s="223">
        <f>IFERROR(BE466*Intern!H$2,"")</f>
        <v>0</v>
      </c>
      <c r="BG466" s="210">
        <f t="shared" si="167"/>
        <v>0</v>
      </c>
      <c r="BH466" s="226">
        <f t="shared" si="168"/>
        <v>0</v>
      </c>
      <c r="BI466" s="363"/>
      <c r="BJ466" s="210" t="e">
        <f t="shared" si="169"/>
        <v>#DIV/0!</v>
      </c>
      <c r="BK466" s="227" t="e">
        <f t="shared" si="170"/>
        <v>#DIV/0!</v>
      </c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</row>
    <row r="467" spans="1:128" s="153" customFormat="1">
      <c r="A467" s="164"/>
      <c r="B467" s="165"/>
      <c r="C467" s="165"/>
      <c r="D467" s="149" t="str">
        <f t="shared" si="171"/>
        <v/>
      </c>
      <c r="E467" s="166"/>
      <c r="F467" s="167"/>
      <c r="G467" s="334" t="str">
        <f t="shared" si="172"/>
        <v/>
      </c>
      <c r="H467" s="150" t="str">
        <f>IFERROR(VLOOKUP(F467,'Mahlzeit-Übernachtung'!C:AA,5,FALSE),"")</f>
        <v/>
      </c>
      <c r="I467" s="150" t="str">
        <f t="shared" si="173"/>
        <v/>
      </c>
      <c r="J467" s="221" t="str">
        <f>IFERROR(I467*Intern!H$2,"")</f>
        <v/>
      </c>
      <c r="K467" s="167"/>
      <c r="L467" s="331" t="str">
        <f t="shared" si="174"/>
        <v/>
      </c>
      <c r="M467" s="150" t="str">
        <f>IFERROR(VLOOKUP(K467,'Mahlzeit-Übernachtung'!C:AA,5,FALSE),"")</f>
        <v/>
      </c>
      <c r="N467" s="151" t="str">
        <f t="shared" si="175"/>
        <v/>
      </c>
      <c r="O467" s="221" t="str">
        <f>IFERROR(N467*Intern!H$2,"")</f>
        <v/>
      </c>
      <c r="P467" s="168"/>
      <c r="Q467" s="169"/>
      <c r="R467" s="169"/>
      <c r="S467" s="169"/>
      <c r="T467" s="151" t="str">
        <f t="shared" si="179"/>
        <v>---</v>
      </c>
      <c r="U467" s="331" t="e">
        <f>VLOOKUP(TEXT(T467,"@"),'Mahlzeit-Übernachtung'!A$30:G$111,7,FALSE)</f>
        <v>#N/A</v>
      </c>
      <c r="V467" s="151" t="str">
        <f t="shared" si="176"/>
        <v/>
      </c>
      <c r="W467" s="220" t="str">
        <f>IFERROR(V467*Intern!H$2,"")</f>
        <v/>
      </c>
      <c r="X467" s="167"/>
      <c r="Y467" s="170"/>
      <c r="Z467" s="164"/>
      <c r="AA467" s="151" t="str">
        <f>IFERROR(VLOOKUP(X467,Mobilität!A:I,7,FALSE),"")</f>
        <v/>
      </c>
      <c r="AB467" s="151" t="str">
        <f t="shared" si="177"/>
        <v/>
      </c>
      <c r="AC467" s="220" t="str">
        <f>IFERROR(AB467*Intern!H$2,"")</f>
        <v/>
      </c>
      <c r="AD467" s="167"/>
      <c r="AE467" s="170"/>
      <c r="AF467" s="164"/>
      <c r="AG467" s="151" t="str">
        <f>IFERROR(VLOOKUP(AD467,Mobilität!A:I,7,FALSE),"")</f>
        <v/>
      </c>
      <c r="AH467" s="151" t="str">
        <f t="shared" si="160"/>
        <v/>
      </c>
      <c r="AI467" s="220" t="str">
        <f>IFERROR(AH467*Intern!H$2,"")</f>
        <v/>
      </c>
      <c r="AJ467" s="171"/>
      <c r="AK467" s="219">
        <f t="shared" si="161"/>
        <v>0</v>
      </c>
      <c r="AL467" s="206"/>
      <c r="AM467" s="151" t="str">
        <f>IFERROR(VLOOKUP(AJ467,Mobilität!A:I,7,FALSE),"")</f>
        <v/>
      </c>
      <c r="AN467" s="151" t="str">
        <f t="shared" si="162"/>
        <v/>
      </c>
      <c r="AO467" s="154" t="str">
        <f>IFERROR(AN467*Intern!H$2,"")</f>
        <v/>
      </c>
      <c r="AP467" s="171"/>
      <c r="AQ467" s="151">
        <f t="shared" si="163"/>
        <v>0</v>
      </c>
      <c r="AR467" s="209"/>
      <c r="AS467" s="151" t="str">
        <f>IFERROR(VLOOKUP(AP467,Mobilität!A:I,7,FALSE),"")</f>
        <v/>
      </c>
      <c r="AT467" s="151" t="str">
        <f t="shared" si="178"/>
        <v/>
      </c>
      <c r="AU467" s="154" t="str">
        <f>IFERROR(AT467*Intern!H$2,"")</f>
        <v/>
      </c>
      <c r="AV467" s="171"/>
      <c r="AW467" s="151">
        <f t="shared" si="164"/>
        <v>0</v>
      </c>
      <c r="AX467" s="206"/>
      <c r="AY467" s="151" t="str">
        <f>IFERROR(VLOOKUP(AV467,Mobilität!A:O,7,FALSE),"")</f>
        <v/>
      </c>
      <c r="AZ467" s="151" t="str">
        <f t="shared" si="165"/>
        <v/>
      </c>
      <c r="BA467" s="220" t="str">
        <f>IFERROR(AZ467*Intern!H$2,"")</f>
        <v/>
      </c>
      <c r="BB467" s="338"/>
      <c r="BC467" s="339"/>
      <c r="BD467" s="340"/>
      <c r="BE467" s="222">
        <f t="shared" si="166"/>
        <v>0</v>
      </c>
      <c r="BF467" s="223">
        <f>IFERROR(BE467*Intern!H$2,"")</f>
        <v>0</v>
      </c>
      <c r="BG467" s="210">
        <f t="shared" si="167"/>
        <v>0</v>
      </c>
      <c r="BH467" s="226">
        <f t="shared" si="168"/>
        <v>0</v>
      </c>
      <c r="BI467" s="363"/>
      <c r="BJ467" s="210" t="e">
        <f t="shared" si="169"/>
        <v>#DIV/0!</v>
      </c>
      <c r="BK467" s="227" t="e">
        <f t="shared" si="170"/>
        <v>#DIV/0!</v>
      </c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</row>
    <row r="468" spans="1:128" s="153" customFormat="1">
      <c r="A468" s="164"/>
      <c r="B468" s="165"/>
      <c r="C468" s="165"/>
      <c r="D468" s="149" t="str">
        <f t="shared" si="171"/>
        <v/>
      </c>
      <c r="E468" s="166"/>
      <c r="F468" s="167"/>
      <c r="G468" s="334" t="str">
        <f t="shared" si="172"/>
        <v/>
      </c>
      <c r="H468" s="150" t="str">
        <f>IFERROR(VLOOKUP(F468,'Mahlzeit-Übernachtung'!C:AA,5,FALSE),"")</f>
        <v/>
      </c>
      <c r="I468" s="150" t="str">
        <f t="shared" si="173"/>
        <v/>
      </c>
      <c r="J468" s="221" t="str">
        <f>IFERROR(I468*Intern!H$2,"")</f>
        <v/>
      </c>
      <c r="K468" s="167"/>
      <c r="L468" s="331" t="str">
        <f t="shared" si="174"/>
        <v/>
      </c>
      <c r="M468" s="150" t="str">
        <f>IFERROR(VLOOKUP(K468,'Mahlzeit-Übernachtung'!C:AA,5,FALSE),"")</f>
        <v/>
      </c>
      <c r="N468" s="151" t="str">
        <f t="shared" si="175"/>
        <v/>
      </c>
      <c r="O468" s="221" t="str">
        <f>IFERROR(N468*Intern!H$2,"")</f>
        <v/>
      </c>
      <c r="P468" s="168"/>
      <c r="Q468" s="169"/>
      <c r="R468" s="169"/>
      <c r="S468" s="169"/>
      <c r="T468" s="151" t="str">
        <f t="shared" si="179"/>
        <v>---</v>
      </c>
      <c r="U468" s="331" t="e">
        <f>VLOOKUP(TEXT(T468,"@"),'Mahlzeit-Übernachtung'!A$30:G$111,7,FALSE)</f>
        <v>#N/A</v>
      </c>
      <c r="V468" s="151" t="str">
        <f t="shared" si="176"/>
        <v/>
      </c>
      <c r="W468" s="220" t="str">
        <f>IFERROR(V468*Intern!H$2,"")</f>
        <v/>
      </c>
      <c r="X468" s="167"/>
      <c r="Y468" s="170"/>
      <c r="Z468" s="164"/>
      <c r="AA468" s="151" t="str">
        <f>IFERROR(VLOOKUP(X468,Mobilität!A:I,7,FALSE),"")</f>
        <v/>
      </c>
      <c r="AB468" s="151" t="str">
        <f t="shared" si="177"/>
        <v/>
      </c>
      <c r="AC468" s="220" t="str">
        <f>IFERROR(AB468*Intern!H$2,"")</f>
        <v/>
      </c>
      <c r="AD468" s="167"/>
      <c r="AE468" s="170"/>
      <c r="AF468" s="164"/>
      <c r="AG468" s="151" t="str">
        <f>IFERROR(VLOOKUP(AD468,Mobilität!A:I,7,FALSE),"")</f>
        <v/>
      </c>
      <c r="AH468" s="151" t="str">
        <f t="shared" si="160"/>
        <v/>
      </c>
      <c r="AI468" s="220" t="str">
        <f>IFERROR(AH468*Intern!H$2,"")</f>
        <v/>
      </c>
      <c r="AJ468" s="171"/>
      <c r="AK468" s="219">
        <f t="shared" si="161"/>
        <v>0</v>
      </c>
      <c r="AL468" s="206"/>
      <c r="AM468" s="151" t="str">
        <f>IFERROR(VLOOKUP(AJ468,Mobilität!A:I,7,FALSE),"")</f>
        <v/>
      </c>
      <c r="AN468" s="151" t="str">
        <f t="shared" si="162"/>
        <v/>
      </c>
      <c r="AO468" s="154" t="str">
        <f>IFERROR(AN468*Intern!H$2,"")</f>
        <v/>
      </c>
      <c r="AP468" s="171"/>
      <c r="AQ468" s="151">
        <f t="shared" si="163"/>
        <v>0</v>
      </c>
      <c r="AR468" s="209"/>
      <c r="AS468" s="151" t="str">
        <f>IFERROR(VLOOKUP(AP468,Mobilität!A:I,7,FALSE),"")</f>
        <v/>
      </c>
      <c r="AT468" s="151" t="str">
        <f t="shared" si="178"/>
        <v/>
      </c>
      <c r="AU468" s="154" t="str">
        <f>IFERROR(AT468*Intern!H$2,"")</f>
        <v/>
      </c>
      <c r="AV468" s="171"/>
      <c r="AW468" s="151">
        <f t="shared" si="164"/>
        <v>0</v>
      </c>
      <c r="AX468" s="206"/>
      <c r="AY468" s="151" t="str">
        <f>IFERROR(VLOOKUP(AV468,Mobilität!A:O,7,FALSE),"")</f>
        <v/>
      </c>
      <c r="AZ468" s="151" t="str">
        <f t="shared" si="165"/>
        <v/>
      </c>
      <c r="BA468" s="220" t="str">
        <f>IFERROR(AZ468*Intern!H$2,"")</f>
        <v/>
      </c>
      <c r="BB468" s="338"/>
      <c r="BC468" s="339"/>
      <c r="BD468" s="340"/>
      <c r="BE468" s="222">
        <f t="shared" si="166"/>
        <v>0</v>
      </c>
      <c r="BF468" s="223">
        <f>IFERROR(BE468*Intern!H$2,"")</f>
        <v>0</v>
      </c>
      <c r="BG468" s="210">
        <f t="shared" si="167"/>
        <v>0</v>
      </c>
      <c r="BH468" s="226">
        <f t="shared" si="168"/>
        <v>0</v>
      </c>
      <c r="BI468" s="363"/>
      <c r="BJ468" s="210" t="e">
        <f t="shared" si="169"/>
        <v>#DIV/0!</v>
      </c>
      <c r="BK468" s="227" t="e">
        <f t="shared" si="170"/>
        <v>#DIV/0!</v>
      </c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</row>
    <row r="469" spans="1:128" s="153" customFormat="1">
      <c r="A469" s="164"/>
      <c r="B469" s="165"/>
      <c r="C469" s="165"/>
      <c r="D469" s="149" t="str">
        <f t="shared" si="171"/>
        <v/>
      </c>
      <c r="E469" s="166"/>
      <c r="F469" s="167"/>
      <c r="G469" s="334" t="str">
        <f t="shared" si="172"/>
        <v/>
      </c>
      <c r="H469" s="150" t="str">
        <f>IFERROR(VLOOKUP(F469,'Mahlzeit-Übernachtung'!C:AA,5,FALSE),"")</f>
        <v/>
      </c>
      <c r="I469" s="150" t="str">
        <f t="shared" si="173"/>
        <v/>
      </c>
      <c r="J469" s="221" t="str">
        <f>IFERROR(I469*Intern!H$2,"")</f>
        <v/>
      </c>
      <c r="K469" s="167"/>
      <c r="L469" s="331" t="str">
        <f t="shared" si="174"/>
        <v/>
      </c>
      <c r="M469" s="150" t="str">
        <f>IFERROR(VLOOKUP(K469,'Mahlzeit-Übernachtung'!C:AA,5,FALSE),"")</f>
        <v/>
      </c>
      <c r="N469" s="151" t="str">
        <f t="shared" si="175"/>
        <v/>
      </c>
      <c r="O469" s="221" t="str">
        <f>IFERROR(N469*Intern!H$2,"")</f>
        <v/>
      </c>
      <c r="P469" s="168"/>
      <c r="Q469" s="169"/>
      <c r="R469" s="169"/>
      <c r="S469" s="169"/>
      <c r="T469" s="151" t="str">
        <f t="shared" si="179"/>
        <v>---</v>
      </c>
      <c r="U469" s="331" t="e">
        <f>VLOOKUP(TEXT(T469,"@"),'Mahlzeit-Übernachtung'!A$30:G$111,7,FALSE)</f>
        <v>#N/A</v>
      </c>
      <c r="V469" s="151" t="str">
        <f t="shared" si="176"/>
        <v/>
      </c>
      <c r="W469" s="220" t="str">
        <f>IFERROR(V469*Intern!H$2,"")</f>
        <v/>
      </c>
      <c r="X469" s="167"/>
      <c r="Y469" s="170"/>
      <c r="Z469" s="164"/>
      <c r="AA469" s="151" t="str">
        <f>IFERROR(VLOOKUP(X469,Mobilität!A:I,7,FALSE),"")</f>
        <v/>
      </c>
      <c r="AB469" s="151" t="str">
        <f t="shared" si="177"/>
        <v/>
      </c>
      <c r="AC469" s="220" t="str">
        <f>IFERROR(AB469*Intern!H$2,"")</f>
        <v/>
      </c>
      <c r="AD469" s="167"/>
      <c r="AE469" s="170"/>
      <c r="AF469" s="164"/>
      <c r="AG469" s="151" t="str">
        <f>IFERROR(VLOOKUP(AD469,Mobilität!A:I,7,FALSE),"")</f>
        <v/>
      </c>
      <c r="AH469" s="151" t="str">
        <f t="shared" si="160"/>
        <v/>
      </c>
      <c r="AI469" s="220" t="str">
        <f>IFERROR(AH469*Intern!H$2,"")</f>
        <v/>
      </c>
      <c r="AJ469" s="171"/>
      <c r="AK469" s="219">
        <f t="shared" si="161"/>
        <v>0</v>
      </c>
      <c r="AL469" s="206"/>
      <c r="AM469" s="151" t="str">
        <f>IFERROR(VLOOKUP(AJ469,Mobilität!A:I,7,FALSE),"")</f>
        <v/>
      </c>
      <c r="AN469" s="151" t="str">
        <f t="shared" si="162"/>
        <v/>
      </c>
      <c r="AO469" s="154" t="str">
        <f>IFERROR(AN469*Intern!H$2,"")</f>
        <v/>
      </c>
      <c r="AP469" s="171"/>
      <c r="AQ469" s="151">
        <f t="shared" si="163"/>
        <v>0</v>
      </c>
      <c r="AR469" s="209"/>
      <c r="AS469" s="151" t="str">
        <f>IFERROR(VLOOKUP(AP469,Mobilität!A:I,7,FALSE),"")</f>
        <v/>
      </c>
      <c r="AT469" s="151" t="str">
        <f t="shared" si="178"/>
        <v/>
      </c>
      <c r="AU469" s="154" t="str">
        <f>IFERROR(AT469*Intern!H$2,"")</f>
        <v/>
      </c>
      <c r="AV469" s="171"/>
      <c r="AW469" s="151">
        <f t="shared" si="164"/>
        <v>0</v>
      </c>
      <c r="AX469" s="206"/>
      <c r="AY469" s="151" t="str">
        <f>IFERROR(VLOOKUP(AV469,Mobilität!A:O,7,FALSE),"")</f>
        <v/>
      </c>
      <c r="AZ469" s="151" t="str">
        <f t="shared" si="165"/>
        <v/>
      </c>
      <c r="BA469" s="220" t="str">
        <f>IFERROR(AZ469*Intern!H$2,"")</f>
        <v/>
      </c>
      <c r="BB469" s="338"/>
      <c r="BC469" s="339"/>
      <c r="BD469" s="340"/>
      <c r="BE469" s="222">
        <f t="shared" si="166"/>
        <v>0</v>
      </c>
      <c r="BF469" s="223">
        <f>IFERROR(BE469*Intern!H$2,"")</f>
        <v>0</v>
      </c>
      <c r="BG469" s="210">
        <f t="shared" si="167"/>
        <v>0</v>
      </c>
      <c r="BH469" s="226">
        <f t="shared" si="168"/>
        <v>0</v>
      </c>
      <c r="BI469" s="363"/>
      <c r="BJ469" s="210" t="e">
        <f t="shared" si="169"/>
        <v>#DIV/0!</v>
      </c>
      <c r="BK469" s="227" t="e">
        <f t="shared" si="170"/>
        <v>#DIV/0!</v>
      </c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</row>
    <row r="470" spans="1:128" s="153" customFormat="1">
      <c r="A470" s="164"/>
      <c r="B470" s="165"/>
      <c r="C470" s="165"/>
      <c r="D470" s="149" t="str">
        <f t="shared" si="171"/>
        <v/>
      </c>
      <c r="E470" s="166"/>
      <c r="F470" s="167"/>
      <c r="G470" s="334" t="str">
        <f t="shared" si="172"/>
        <v/>
      </c>
      <c r="H470" s="150" t="str">
        <f>IFERROR(VLOOKUP(F470,'Mahlzeit-Übernachtung'!C:AA,5,FALSE),"")</f>
        <v/>
      </c>
      <c r="I470" s="150" t="str">
        <f t="shared" si="173"/>
        <v/>
      </c>
      <c r="J470" s="221" t="str">
        <f>IFERROR(I470*Intern!H$2,"")</f>
        <v/>
      </c>
      <c r="K470" s="167"/>
      <c r="L470" s="331" t="str">
        <f t="shared" si="174"/>
        <v/>
      </c>
      <c r="M470" s="150" t="str">
        <f>IFERROR(VLOOKUP(K470,'Mahlzeit-Übernachtung'!C:AA,5,FALSE),"")</f>
        <v/>
      </c>
      <c r="N470" s="151" t="str">
        <f t="shared" si="175"/>
        <v/>
      </c>
      <c r="O470" s="221" t="str">
        <f>IFERROR(N470*Intern!H$2,"")</f>
        <v/>
      </c>
      <c r="P470" s="168"/>
      <c r="Q470" s="169"/>
      <c r="R470" s="169"/>
      <c r="S470" s="169"/>
      <c r="T470" s="151" t="str">
        <f t="shared" si="179"/>
        <v>---</v>
      </c>
      <c r="U470" s="331" t="e">
        <f>VLOOKUP(TEXT(T470,"@"),'Mahlzeit-Übernachtung'!A$30:G$111,7,FALSE)</f>
        <v>#N/A</v>
      </c>
      <c r="V470" s="151" t="str">
        <f t="shared" si="176"/>
        <v/>
      </c>
      <c r="W470" s="220" t="str">
        <f>IFERROR(V470*Intern!H$2,"")</f>
        <v/>
      </c>
      <c r="X470" s="167"/>
      <c r="Y470" s="170"/>
      <c r="Z470" s="164"/>
      <c r="AA470" s="151" t="str">
        <f>IFERROR(VLOOKUP(X470,Mobilität!A:I,7,FALSE),"")</f>
        <v/>
      </c>
      <c r="AB470" s="151" t="str">
        <f t="shared" si="177"/>
        <v/>
      </c>
      <c r="AC470" s="220" t="str">
        <f>IFERROR(AB470*Intern!H$2,"")</f>
        <v/>
      </c>
      <c r="AD470" s="167"/>
      <c r="AE470" s="170"/>
      <c r="AF470" s="164"/>
      <c r="AG470" s="151" t="str">
        <f>IFERROR(VLOOKUP(AD470,Mobilität!A:I,7,FALSE),"")</f>
        <v/>
      </c>
      <c r="AH470" s="151" t="str">
        <f t="shared" si="160"/>
        <v/>
      </c>
      <c r="AI470" s="220" t="str">
        <f>IFERROR(AH470*Intern!H$2,"")</f>
        <v/>
      </c>
      <c r="AJ470" s="171"/>
      <c r="AK470" s="219">
        <f t="shared" si="161"/>
        <v>0</v>
      </c>
      <c r="AL470" s="206"/>
      <c r="AM470" s="151" t="str">
        <f>IFERROR(VLOOKUP(AJ470,Mobilität!A:I,7,FALSE),"")</f>
        <v/>
      </c>
      <c r="AN470" s="151" t="str">
        <f t="shared" si="162"/>
        <v/>
      </c>
      <c r="AO470" s="154" t="str">
        <f>IFERROR(AN470*Intern!H$2,"")</f>
        <v/>
      </c>
      <c r="AP470" s="171"/>
      <c r="AQ470" s="151">
        <f t="shared" si="163"/>
        <v>0</v>
      </c>
      <c r="AR470" s="209"/>
      <c r="AS470" s="151" t="str">
        <f>IFERROR(VLOOKUP(AP470,Mobilität!A:I,7,FALSE),"")</f>
        <v/>
      </c>
      <c r="AT470" s="151" t="str">
        <f t="shared" si="178"/>
        <v/>
      </c>
      <c r="AU470" s="154" t="str">
        <f>IFERROR(AT470*Intern!H$2,"")</f>
        <v/>
      </c>
      <c r="AV470" s="171"/>
      <c r="AW470" s="151">
        <f t="shared" si="164"/>
        <v>0</v>
      </c>
      <c r="AX470" s="206"/>
      <c r="AY470" s="151" t="str">
        <f>IFERROR(VLOOKUP(AV470,Mobilität!A:O,7,FALSE),"")</f>
        <v/>
      </c>
      <c r="AZ470" s="151" t="str">
        <f t="shared" si="165"/>
        <v/>
      </c>
      <c r="BA470" s="220" t="str">
        <f>IFERROR(AZ470*Intern!H$2,"")</f>
        <v/>
      </c>
      <c r="BB470" s="338"/>
      <c r="BC470" s="339"/>
      <c r="BD470" s="340"/>
      <c r="BE470" s="222">
        <f t="shared" si="166"/>
        <v>0</v>
      </c>
      <c r="BF470" s="223">
        <f>IFERROR(BE470*Intern!H$2,"")</f>
        <v>0</v>
      </c>
      <c r="BG470" s="210">
        <f t="shared" si="167"/>
        <v>0</v>
      </c>
      <c r="BH470" s="226">
        <f t="shared" si="168"/>
        <v>0</v>
      </c>
      <c r="BI470" s="363"/>
      <c r="BJ470" s="210" t="e">
        <f t="shared" si="169"/>
        <v>#DIV/0!</v>
      </c>
      <c r="BK470" s="227" t="e">
        <f t="shared" si="170"/>
        <v>#DIV/0!</v>
      </c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</row>
    <row r="471" spans="1:128" s="153" customFormat="1">
      <c r="A471" s="164"/>
      <c r="B471" s="165"/>
      <c r="C471" s="165"/>
      <c r="D471" s="149" t="str">
        <f t="shared" si="171"/>
        <v/>
      </c>
      <c r="E471" s="166"/>
      <c r="F471" s="167"/>
      <c r="G471" s="334" t="str">
        <f t="shared" si="172"/>
        <v/>
      </c>
      <c r="H471" s="150" t="str">
        <f>IFERROR(VLOOKUP(F471,'Mahlzeit-Übernachtung'!C:AA,5,FALSE),"")</f>
        <v/>
      </c>
      <c r="I471" s="150" t="str">
        <f t="shared" si="173"/>
        <v/>
      </c>
      <c r="J471" s="221" t="str">
        <f>IFERROR(I471*Intern!H$2,"")</f>
        <v/>
      </c>
      <c r="K471" s="167"/>
      <c r="L471" s="331" t="str">
        <f t="shared" si="174"/>
        <v/>
      </c>
      <c r="M471" s="150" t="str">
        <f>IFERROR(VLOOKUP(K471,'Mahlzeit-Übernachtung'!C:AA,5,FALSE),"")</f>
        <v/>
      </c>
      <c r="N471" s="151" t="str">
        <f t="shared" si="175"/>
        <v/>
      </c>
      <c r="O471" s="221" t="str">
        <f>IFERROR(N471*Intern!H$2,"")</f>
        <v/>
      </c>
      <c r="P471" s="168"/>
      <c r="Q471" s="169"/>
      <c r="R471" s="169"/>
      <c r="S471" s="169"/>
      <c r="T471" s="151" t="str">
        <f t="shared" si="179"/>
        <v>---</v>
      </c>
      <c r="U471" s="331" t="e">
        <f>VLOOKUP(TEXT(T471,"@"),'Mahlzeit-Übernachtung'!A$30:G$111,7,FALSE)</f>
        <v>#N/A</v>
      </c>
      <c r="V471" s="151" t="str">
        <f t="shared" si="176"/>
        <v/>
      </c>
      <c r="W471" s="220" t="str">
        <f>IFERROR(V471*Intern!H$2,"")</f>
        <v/>
      </c>
      <c r="X471" s="167"/>
      <c r="Y471" s="170"/>
      <c r="Z471" s="164"/>
      <c r="AA471" s="151" t="str">
        <f>IFERROR(VLOOKUP(X471,Mobilität!A:I,7,FALSE),"")</f>
        <v/>
      </c>
      <c r="AB471" s="151" t="str">
        <f t="shared" si="177"/>
        <v/>
      </c>
      <c r="AC471" s="220" t="str">
        <f>IFERROR(AB471*Intern!H$2,"")</f>
        <v/>
      </c>
      <c r="AD471" s="167"/>
      <c r="AE471" s="170"/>
      <c r="AF471" s="164"/>
      <c r="AG471" s="151" t="str">
        <f>IFERROR(VLOOKUP(AD471,Mobilität!A:I,7,FALSE),"")</f>
        <v/>
      </c>
      <c r="AH471" s="151" t="str">
        <f t="shared" si="160"/>
        <v/>
      </c>
      <c r="AI471" s="220" t="str">
        <f>IFERROR(AH471*Intern!H$2,"")</f>
        <v/>
      </c>
      <c r="AJ471" s="171"/>
      <c r="AK471" s="219">
        <f t="shared" si="161"/>
        <v>0</v>
      </c>
      <c r="AL471" s="206"/>
      <c r="AM471" s="151" t="str">
        <f>IFERROR(VLOOKUP(AJ471,Mobilität!A:I,7,FALSE),"")</f>
        <v/>
      </c>
      <c r="AN471" s="151" t="str">
        <f t="shared" si="162"/>
        <v/>
      </c>
      <c r="AO471" s="154" t="str">
        <f>IFERROR(AN471*Intern!H$2,"")</f>
        <v/>
      </c>
      <c r="AP471" s="171"/>
      <c r="AQ471" s="151">
        <f t="shared" si="163"/>
        <v>0</v>
      </c>
      <c r="AR471" s="209"/>
      <c r="AS471" s="151" t="str">
        <f>IFERROR(VLOOKUP(AP471,Mobilität!A:I,7,FALSE),"")</f>
        <v/>
      </c>
      <c r="AT471" s="151" t="str">
        <f t="shared" si="178"/>
        <v/>
      </c>
      <c r="AU471" s="154" t="str">
        <f>IFERROR(AT471*Intern!H$2,"")</f>
        <v/>
      </c>
      <c r="AV471" s="171"/>
      <c r="AW471" s="151">
        <f t="shared" si="164"/>
        <v>0</v>
      </c>
      <c r="AX471" s="206"/>
      <c r="AY471" s="151" t="str">
        <f>IFERROR(VLOOKUP(AV471,Mobilität!A:O,7,FALSE),"")</f>
        <v/>
      </c>
      <c r="AZ471" s="151" t="str">
        <f t="shared" si="165"/>
        <v/>
      </c>
      <c r="BA471" s="220" t="str">
        <f>IFERROR(AZ471*Intern!H$2,"")</f>
        <v/>
      </c>
      <c r="BB471" s="338"/>
      <c r="BC471" s="339"/>
      <c r="BD471" s="340"/>
      <c r="BE471" s="222">
        <f t="shared" si="166"/>
        <v>0</v>
      </c>
      <c r="BF471" s="223">
        <f>IFERROR(BE471*Intern!H$2,"")</f>
        <v>0</v>
      </c>
      <c r="BG471" s="210">
        <f t="shared" si="167"/>
        <v>0</v>
      </c>
      <c r="BH471" s="226">
        <f t="shared" si="168"/>
        <v>0</v>
      </c>
      <c r="BI471" s="363"/>
      <c r="BJ471" s="210" t="e">
        <f t="shared" si="169"/>
        <v>#DIV/0!</v>
      </c>
      <c r="BK471" s="227" t="e">
        <f t="shared" si="170"/>
        <v>#DIV/0!</v>
      </c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</row>
    <row r="472" spans="1:128" s="153" customFormat="1">
      <c r="A472" s="164"/>
      <c r="B472" s="165"/>
      <c r="C472" s="165"/>
      <c r="D472" s="149" t="str">
        <f t="shared" si="171"/>
        <v/>
      </c>
      <c r="E472" s="166"/>
      <c r="F472" s="167"/>
      <c r="G472" s="334" t="str">
        <f t="shared" si="172"/>
        <v/>
      </c>
      <c r="H472" s="150" t="str">
        <f>IFERROR(VLOOKUP(F472,'Mahlzeit-Übernachtung'!C:AA,5,FALSE),"")</f>
        <v/>
      </c>
      <c r="I472" s="150" t="str">
        <f t="shared" si="173"/>
        <v/>
      </c>
      <c r="J472" s="221" t="str">
        <f>IFERROR(I472*Intern!H$2,"")</f>
        <v/>
      </c>
      <c r="K472" s="167"/>
      <c r="L472" s="331" t="str">
        <f t="shared" si="174"/>
        <v/>
      </c>
      <c r="M472" s="150" t="str">
        <f>IFERROR(VLOOKUP(K472,'Mahlzeit-Übernachtung'!C:AA,5,FALSE),"")</f>
        <v/>
      </c>
      <c r="N472" s="151" t="str">
        <f t="shared" si="175"/>
        <v/>
      </c>
      <c r="O472" s="221" t="str">
        <f>IFERROR(N472*Intern!H$2,"")</f>
        <v/>
      </c>
      <c r="P472" s="168"/>
      <c r="Q472" s="169"/>
      <c r="R472" s="169"/>
      <c r="S472" s="169"/>
      <c r="T472" s="151" t="str">
        <f t="shared" si="179"/>
        <v>---</v>
      </c>
      <c r="U472" s="331" t="e">
        <f>VLOOKUP(TEXT(T472,"@"),'Mahlzeit-Übernachtung'!A$30:G$111,7,FALSE)</f>
        <v>#N/A</v>
      </c>
      <c r="V472" s="151" t="str">
        <f t="shared" si="176"/>
        <v/>
      </c>
      <c r="W472" s="220" t="str">
        <f>IFERROR(V472*Intern!H$2,"")</f>
        <v/>
      </c>
      <c r="X472" s="167"/>
      <c r="Y472" s="170"/>
      <c r="Z472" s="164"/>
      <c r="AA472" s="151" t="str">
        <f>IFERROR(VLOOKUP(X472,Mobilität!A:I,7,FALSE),"")</f>
        <v/>
      </c>
      <c r="AB472" s="151" t="str">
        <f t="shared" si="177"/>
        <v/>
      </c>
      <c r="AC472" s="220" t="str">
        <f>IFERROR(AB472*Intern!H$2,"")</f>
        <v/>
      </c>
      <c r="AD472" s="167"/>
      <c r="AE472" s="170"/>
      <c r="AF472" s="164"/>
      <c r="AG472" s="151" t="str">
        <f>IFERROR(VLOOKUP(AD472,Mobilität!A:I,7,FALSE),"")</f>
        <v/>
      </c>
      <c r="AH472" s="151" t="str">
        <f t="shared" si="160"/>
        <v/>
      </c>
      <c r="AI472" s="220" t="str">
        <f>IFERROR(AH472*Intern!H$2,"")</f>
        <v/>
      </c>
      <c r="AJ472" s="171"/>
      <c r="AK472" s="219">
        <f t="shared" si="161"/>
        <v>0</v>
      </c>
      <c r="AL472" s="206"/>
      <c r="AM472" s="151" t="str">
        <f>IFERROR(VLOOKUP(AJ472,Mobilität!A:I,7,FALSE),"")</f>
        <v/>
      </c>
      <c r="AN472" s="151" t="str">
        <f t="shared" si="162"/>
        <v/>
      </c>
      <c r="AO472" s="154" t="str">
        <f>IFERROR(AN472*Intern!H$2,"")</f>
        <v/>
      </c>
      <c r="AP472" s="171"/>
      <c r="AQ472" s="151">
        <f t="shared" si="163"/>
        <v>0</v>
      </c>
      <c r="AR472" s="209"/>
      <c r="AS472" s="151" t="str">
        <f>IFERROR(VLOOKUP(AP472,Mobilität!A:I,7,FALSE),"")</f>
        <v/>
      </c>
      <c r="AT472" s="151" t="str">
        <f t="shared" si="178"/>
        <v/>
      </c>
      <c r="AU472" s="154" t="str">
        <f>IFERROR(AT472*Intern!H$2,"")</f>
        <v/>
      </c>
      <c r="AV472" s="171"/>
      <c r="AW472" s="151">
        <f t="shared" si="164"/>
        <v>0</v>
      </c>
      <c r="AX472" s="206"/>
      <c r="AY472" s="151" t="str">
        <f>IFERROR(VLOOKUP(AV472,Mobilität!A:O,7,FALSE),"")</f>
        <v/>
      </c>
      <c r="AZ472" s="151" t="str">
        <f t="shared" si="165"/>
        <v/>
      </c>
      <c r="BA472" s="220" t="str">
        <f>IFERROR(AZ472*Intern!H$2,"")</f>
        <v/>
      </c>
      <c r="BB472" s="338"/>
      <c r="BC472" s="339"/>
      <c r="BD472" s="340"/>
      <c r="BE472" s="222">
        <f t="shared" si="166"/>
        <v>0</v>
      </c>
      <c r="BF472" s="223">
        <f>IFERROR(BE472*Intern!H$2,"")</f>
        <v>0</v>
      </c>
      <c r="BG472" s="210">
        <f t="shared" si="167"/>
        <v>0</v>
      </c>
      <c r="BH472" s="226">
        <f t="shared" si="168"/>
        <v>0</v>
      </c>
      <c r="BI472" s="363"/>
      <c r="BJ472" s="210" t="e">
        <f t="shared" si="169"/>
        <v>#DIV/0!</v>
      </c>
      <c r="BK472" s="227" t="e">
        <f t="shared" si="170"/>
        <v>#DIV/0!</v>
      </c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</row>
    <row r="473" spans="1:128" s="153" customFormat="1">
      <c r="A473" s="164"/>
      <c r="B473" s="165"/>
      <c r="C473" s="165"/>
      <c r="D473" s="149" t="str">
        <f t="shared" si="171"/>
        <v/>
      </c>
      <c r="E473" s="166"/>
      <c r="F473" s="167"/>
      <c r="G473" s="334" t="str">
        <f t="shared" si="172"/>
        <v/>
      </c>
      <c r="H473" s="150" t="str">
        <f>IFERROR(VLOOKUP(F473,'Mahlzeit-Übernachtung'!C:AA,5,FALSE),"")</f>
        <v/>
      </c>
      <c r="I473" s="150" t="str">
        <f t="shared" si="173"/>
        <v/>
      </c>
      <c r="J473" s="221" t="str">
        <f>IFERROR(I473*Intern!H$2,"")</f>
        <v/>
      </c>
      <c r="K473" s="167"/>
      <c r="L473" s="331" t="str">
        <f t="shared" si="174"/>
        <v/>
      </c>
      <c r="M473" s="150" t="str">
        <f>IFERROR(VLOOKUP(K473,'Mahlzeit-Übernachtung'!C:AA,5,FALSE),"")</f>
        <v/>
      </c>
      <c r="N473" s="151" t="str">
        <f t="shared" si="175"/>
        <v/>
      </c>
      <c r="O473" s="221" t="str">
        <f>IFERROR(N473*Intern!H$2,"")</f>
        <v/>
      </c>
      <c r="P473" s="168"/>
      <c r="Q473" s="169"/>
      <c r="R473" s="169"/>
      <c r="S473" s="169"/>
      <c r="T473" s="151" t="str">
        <f t="shared" si="179"/>
        <v>---</v>
      </c>
      <c r="U473" s="331" t="e">
        <f>VLOOKUP(TEXT(T473,"@"),'Mahlzeit-Übernachtung'!A$30:G$111,7,FALSE)</f>
        <v>#N/A</v>
      </c>
      <c r="V473" s="151" t="str">
        <f t="shared" si="176"/>
        <v/>
      </c>
      <c r="W473" s="220" t="str">
        <f>IFERROR(V473*Intern!H$2,"")</f>
        <v/>
      </c>
      <c r="X473" s="167"/>
      <c r="Y473" s="170"/>
      <c r="Z473" s="164"/>
      <c r="AA473" s="151" t="str">
        <f>IFERROR(VLOOKUP(X473,Mobilität!A:I,7,FALSE),"")</f>
        <v/>
      </c>
      <c r="AB473" s="151" t="str">
        <f t="shared" si="177"/>
        <v/>
      </c>
      <c r="AC473" s="220" t="str">
        <f>IFERROR(AB473*Intern!H$2,"")</f>
        <v/>
      </c>
      <c r="AD473" s="167"/>
      <c r="AE473" s="170"/>
      <c r="AF473" s="164"/>
      <c r="AG473" s="151" t="str">
        <f>IFERROR(VLOOKUP(AD473,Mobilität!A:I,7,FALSE),"")</f>
        <v/>
      </c>
      <c r="AH473" s="151" t="str">
        <f t="shared" si="160"/>
        <v/>
      </c>
      <c r="AI473" s="220" t="str">
        <f>IFERROR(AH473*Intern!H$2,"")</f>
        <v/>
      </c>
      <c r="AJ473" s="171"/>
      <c r="AK473" s="219">
        <f t="shared" si="161"/>
        <v>0</v>
      </c>
      <c r="AL473" s="206"/>
      <c r="AM473" s="151" t="str">
        <f>IFERROR(VLOOKUP(AJ473,Mobilität!A:I,7,FALSE),"")</f>
        <v/>
      </c>
      <c r="AN473" s="151" t="str">
        <f t="shared" si="162"/>
        <v/>
      </c>
      <c r="AO473" s="154" t="str">
        <f>IFERROR(AN473*Intern!H$2,"")</f>
        <v/>
      </c>
      <c r="AP473" s="171"/>
      <c r="AQ473" s="151">
        <f t="shared" si="163"/>
        <v>0</v>
      </c>
      <c r="AR473" s="209"/>
      <c r="AS473" s="151" t="str">
        <f>IFERROR(VLOOKUP(AP473,Mobilität!A:I,7,FALSE),"")</f>
        <v/>
      </c>
      <c r="AT473" s="151" t="str">
        <f t="shared" si="178"/>
        <v/>
      </c>
      <c r="AU473" s="154" t="str">
        <f>IFERROR(AT473*Intern!H$2,"")</f>
        <v/>
      </c>
      <c r="AV473" s="171"/>
      <c r="AW473" s="151">
        <f t="shared" si="164"/>
        <v>0</v>
      </c>
      <c r="AX473" s="206"/>
      <c r="AY473" s="151" t="str">
        <f>IFERROR(VLOOKUP(AV473,Mobilität!A:O,7,FALSE),"")</f>
        <v/>
      </c>
      <c r="AZ473" s="151" t="str">
        <f t="shared" si="165"/>
        <v/>
      </c>
      <c r="BA473" s="220" t="str">
        <f>IFERROR(AZ473*Intern!H$2,"")</f>
        <v/>
      </c>
      <c r="BB473" s="338"/>
      <c r="BC473" s="339"/>
      <c r="BD473" s="340"/>
      <c r="BE473" s="222">
        <f t="shared" si="166"/>
        <v>0</v>
      </c>
      <c r="BF473" s="223">
        <f>IFERROR(BE473*Intern!H$2,"")</f>
        <v>0</v>
      </c>
      <c r="BG473" s="210">
        <f t="shared" si="167"/>
        <v>0</v>
      </c>
      <c r="BH473" s="226">
        <f t="shared" si="168"/>
        <v>0</v>
      </c>
      <c r="BI473" s="363"/>
      <c r="BJ473" s="210" t="e">
        <f t="shared" si="169"/>
        <v>#DIV/0!</v>
      </c>
      <c r="BK473" s="227" t="e">
        <f t="shared" si="170"/>
        <v>#DIV/0!</v>
      </c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</row>
    <row r="474" spans="1:128" s="153" customFormat="1">
      <c r="A474" s="164"/>
      <c r="B474" s="165"/>
      <c r="C474" s="165"/>
      <c r="D474" s="149" t="str">
        <f t="shared" si="171"/>
        <v/>
      </c>
      <c r="E474" s="166"/>
      <c r="F474" s="167"/>
      <c r="G474" s="334" t="str">
        <f t="shared" si="172"/>
        <v/>
      </c>
      <c r="H474" s="150" t="str">
        <f>IFERROR(VLOOKUP(F474,'Mahlzeit-Übernachtung'!C:AA,5,FALSE),"")</f>
        <v/>
      </c>
      <c r="I474" s="150" t="str">
        <f t="shared" si="173"/>
        <v/>
      </c>
      <c r="J474" s="221" t="str">
        <f>IFERROR(I474*Intern!H$2,"")</f>
        <v/>
      </c>
      <c r="K474" s="167"/>
      <c r="L474" s="331" t="str">
        <f t="shared" si="174"/>
        <v/>
      </c>
      <c r="M474" s="150" t="str">
        <f>IFERROR(VLOOKUP(K474,'Mahlzeit-Übernachtung'!C:AA,5,FALSE),"")</f>
        <v/>
      </c>
      <c r="N474" s="151" t="str">
        <f t="shared" si="175"/>
        <v/>
      </c>
      <c r="O474" s="221" t="str">
        <f>IFERROR(N474*Intern!H$2,"")</f>
        <v/>
      </c>
      <c r="P474" s="168"/>
      <c r="Q474" s="169"/>
      <c r="R474" s="169"/>
      <c r="S474" s="169"/>
      <c r="T474" s="151" t="str">
        <f t="shared" si="179"/>
        <v>---</v>
      </c>
      <c r="U474" s="331" t="e">
        <f>VLOOKUP(TEXT(T474,"@"),'Mahlzeit-Übernachtung'!A$30:G$111,7,FALSE)</f>
        <v>#N/A</v>
      </c>
      <c r="V474" s="151" t="str">
        <f t="shared" si="176"/>
        <v/>
      </c>
      <c r="W474" s="220" t="str">
        <f>IFERROR(V474*Intern!H$2,"")</f>
        <v/>
      </c>
      <c r="X474" s="167"/>
      <c r="Y474" s="170"/>
      <c r="Z474" s="164"/>
      <c r="AA474" s="151" t="str">
        <f>IFERROR(VLOOKUP(X474,Mobilität!A:I,7,FALSE),"")</f>
        <v/>
      </c>
      <c r="AB474" s="151" t="str">
        <f t="shared" si="177"/>
        <v/>
      </c>
      <c r="AC474" s="220" t="str">
        <f>IFERROR(AB474*Intern!H$2,"")</f>
        <v/>
      </c>
      <c r="AD474" s="167"/>
      <c r="AE474" s="170"/>
      <c r="AF474" s="164"/>
      <c r="AG474" s="151" t="str">
        <f>IFERROR(VLOOKUP(AD474,Mobilität!A:I,7,FALSE),"")</f>
        <v/>
      </c>
      <c r="AH474" s="151" t="str">
        <f t="shared" si="160"/>
        <v/>
      </c>
      <c r="AI474" s="220" t="str">
        <f>IFERROR(AH474*Intern!H$2,"")</f>
        <v/>
      </c>
      <c r="AJ474" s="171"/>
      <c r="AK474" s="219">
        <f t="shared" si="161"/>
        <v>0</v>
      </c>
      <c r="AL474" s="206"/>
      <c r="AM474" s="151" t="str">
        <f>IFERROR(VLOOKUP(AJ474,Mobilität!A:I,7,FALSE),"")</f>
        <v/>
      </c>
      <c r="AN474" s="151" t="str">
        <f t="shared" si="162"/>
        <v/>
      </c>
      <c r="AO474" s="154" t="str">
        <f>IFERROR(AN474*Intern!H$2,"")</f>
        <v/>
      </c>
      <c r="AP474" s="171"/>
      <c r="AQ474" s="151">
        <f t="shared" si="163"/>
        <v>0</v>
      </c>
      <c r="AR474" s="209"/>
      <c r="AS474" s="151" t="str">
        <f>IFERROR(VLOOKUP(AP474,Mobilität!A:I,7,FALSE),"")</f>
        <v/>
      </c>
      <c r="AT474" s="151" t="str">
        <f t="shared" si="178"/>
        <v/>
      </c>
      <c r="AU474" s="154" t="str">
        <f>IFERROR(AT474*Intern!H$2,"")</f>
        <v/>
      </c>
      <c r="AV474" s="171"/>
      <c r="AW474" s="151">
        <f t="shared" si="164"/>
        <v>0</v>
      </c>
      <c r="AX474" s="206"/>
      <c r="AY474" s="151" t="str">
        <f>IFERROR(VLOOKUP(AV474,Mobilität!A:O,7,FALSE),"")</f>
        <v/>
      </c>
      <c r="AZ474" s="151" t="str">
        <f t="shared" si="165"/>
        <v/>
      </c>
      <c r="BA474" s="220" t="str">
        <f>IFERROR(AZ474*Intern!H$2,"")</f>
        <v/>
      </c>
      <c r="BB474" s="338"/>
      <c r="BC474" s="339"/>
      <c r="BD474" s="340"/>
      <c r="BE474" s="222">
        <f t="shared" si="166"/>
        <v>0</v>
      </c>
      <c r="BF474" s="223">
        <f>IFERROR(BE474*Intern!H$2,"")</f>
        <v>0</v>
      </c>
      <c r="BG474" s="210">
        <f t="shared" si="167"/>
        <v>0</v>
      </c>
      <c r="BH474" s="226">
        <f t="shared" si="168"/>
        <v>0</v>
      </c>
      <c r="BI474" s="363"/>
      <c r="BJ474" s="210" t="e">
        <f t="shared" si="169"/>
        <v>#DIV/0!</v>
      </c>
      <c r="BK474" s="227" t="e">
        <f t="shared" si="170"/>
        <v>#DIV/0!</v>
      </c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</row>
    <row r="475" spans="1:128" s="153" customFormat="1">
      <c r="A475" s="164"/>
      <c r="B475" s="165"/>
      <c r="C475" s="165"/>
      <c r="D475" s="149" t="str">
        <f t="shared" si="171"/>
        <v/>
      </c>
      <c r="E475" s="166"/>
      <c r="F475" s="167"/>
      <c r="G475" s="334" t="str">
        <f t="shared" si="172"/>
        <v/>
      </c>
      <c r="H475" s="150" t="str">
        <f>IFERROR(VLOOKUP(F475,'Mahlzeit-Übernachtung'!C:AA,5,FALSE),"")</f>
        <v/>
      </c>
      <c r="I475" s="150" t="str">
        <f t="shared" si="173"/>
        <v/>
      </c>
      <c r="J475" s="221" t="str">
        <f>IFERROR(I475*Intern!H$2,"")</f>
        <v/>
      </c>
      <c r="K475" s="167"/>
      <c r="L475" s="331" t="str">
        <f t="shared" si="174"/>
        <v/>
      </c>
      <c r="M475" s="150" t="str">
        <f>IFERROR(VLOOKUP(K475,'Mahlzeit-Übernachtung'!C:AA,5,FALSE),"")</f>
        <v/>
      </c>
      <c r="N475" s="151" t="str">
        <f t="shared" si="175"/>
        <v/>
      </c>
      <c r="O475" s="221" t="str">
        <f>IFERROR(N475*Intern!H$2,"")</f>
        <v/>
      </c>
      <c r="P475" s="168"/>
      <c r="Q475" s="169"/>
      <c r="R475" s="169"/>
      <c r="S475" s="169"/>
      <c r="T475" s="151" t="str">
        <f t="shared" si="179"/>
        <v>---</v>
      </c>
      <c r="U475" s="331" t="e">
        <f>VLOOKUP(TEXT(T475,"@"),'Mahlzeit-Übernachtung'!A$30:G$111,7,FALSE)</f>
        <v>#N/A</v>
      </c>
      <c r="V475" s="151" t="str">
        <f t="shared" si="176"/>
        <v/>
      </c>
      <c r="W475" s="220" t="str">
        <f>IFERROR(V475*Intern!H$2,"")</f>
        <v/>
      </c>
      <c r="X475" s="167"/>
      <c r="Y475" s="170"/>
      <c r="Z475" s="164"/>
      <c r="AA475" s="151" t="str">
        <f>IFERROR(VLOOKUP(X475,Mobilität!A:I,7,FALSE),"")</f>
        <v/>
      </c>
      <c r="AB475" s="151" t="str">
        <f t="shared" si="177"/>
        <v/>
      </c>
      <c r="AC475" s="220" t="str">
        <f>IFERROR(AB475*Intern!H$2,"")</f>
        <v/>
      </c>
      <c r="AD475" s="167"/>
      <c r="AE475" s="170"/>
      <c r="AF475" s="164"/>
      <c r="AG475" s="151" t="str">
        <f>IFERROR(VLOOKUP(AD475,Mobilität!A:I,7,FALSE),"")</f>
        <v/>
      </c>
      <c r="AH475" s="151" t="str">
        <f t="shared" si="160"/>
        <v/>
      </c>
      <c r="AI475" s="220" t="str">
        <f>IFERROR(AH475*Intern!H$2,"")</f>
        <v/>
      </c>
      <c r="AJ475" s="171"/>
      <c r="AK475" s="219">
        <f t="shared" si="161"/>
        <v>0</v>
      </c>
      <c r="AL475" s="206"/>
      <c r="AM475" s="151" t="str">
        <f>IFERROR(VLOOKUP(AJ475,Mobilität!A:I,7,FALSE),"")</f>
        <v/>
      </c>
      <c r="AN475" s="151" t="str">
        <f t="shared" si="162"/>
        <v/>
      </c>
      <c r="AO475" s="154" t="str">
        <f>IFERROR(AN475*Intern!H$2,"")</f>
        <v/>
      </c>
      <c r="AP475" s="171"/>
      <c r="AQ475" s="151">
        <f t="shared" si="163"/>
        <v>0</v>
      </c>
      <c r="AR475" s="209"/>
      <c r="AS475" s="151" t="str">
        <f>IFERROR(VLOOKUP(AP475,Mobilität!A:I,7,FALSE),"")</f>
        <v/>
      </c>
      <c r="AT475" s="151" t="str">
        <f t="shared" si="178"/>
        <v/>
      </c>
      <c r="AU475" s="154" t="str">
        <f>IFERROR(AT475*Intern!H$2,"")</f>
        <v/>
      </c>
      <c r="AV475" s="171"/>
      <c r="AW475" s="151">
        <f t="shared" si="164"/>
        <v>0</v>
      </c>
      <c r="AX475" s="206"/>
      <c r="AY475" s="151" t="str">
        <f>IFERROR(VLOOKUP(AV475,Mobilität!A:O,7,FALSE),"")</f>
        <v/>
      </c>
      <c r="AZ475" s="151" t="str">
        <f t="shared" si="165"/>
        <v/>
      </c>
      <c r="BA475" s="220" t="str">
        <f>IFERROR(AZ475*Intern!H$2,"")</f>
        <v/>
      </c>
      <c r="BB475" s="338"/>
      <c r="BC475" s="339"/>
      <c r="BD475" s="340"/>
      <c r="BE475" s="222">
        <f t="shared" si="166"/>
        <v>0</v>
      </c>
      <c r="BF475" s="223">
        <f>IFERROR(BE475*Intern!H$2,"")</f>
        <v>0</v>
      </c>
      <c r="BG475" s="210">
        <f t="shared" si="167"/>
        <v>0</v>
      </c>
      <c r="BH475" s="226">
        <f t="shared" si="168"/>
        <v>0</v>
      </c>
      <c r="BI475" s="363"/>
      <c r="BJ475" s="210" t="e">
        <f t="shared" si="169"/>
        <v>#DIV/0!</v>
      </c>
      <c r="BK475" s="227" t="e">
        <f t="shared" si="170"/>
        <v>#DIV/0!</v>
      </c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</row>
    <row r="476" spans="1:128" s="153" customFormat="1">
      <c r="A476" s="164"/>
      <c r="B476" s="165"/>
      <c r="C476" s="165"/>
      <c r="D476" s="149" t="str">
        <f t="shared" si="171"/>
        <v/>
      </c>
      <c r="E476" s="166"/>
      <c r="F476" s="167"/>
      <c r="G476" s="334" t="str">
        <f t="shared" si="172"/>
        <v/>
      </c>
      <c r="H476" s="150" t="str">
        <f>IFERROR(VLOOKUP(F476,'Mahlzeit-Übernachtung'!C:AA,5,FALSE),"")</f>
        <v/>
      </c>
      <c r="I476" s="150" t="str">
        <f t="shared" si="173"/>
        <v/>
      </c>
      <c r="J476" s="221" t="str">
        <f>IFERROR(I476*Intern!H$2,"")</f>
        <v/>
      </c>
      <c r="K476" s="167"/>
      <c r="L476" s="331" t="str">
        <f t="shared" si="174"/>
        <v/>
      </c>
      <c r="M476" s="150" t="str">
        <f>IFERROR(VLOOKUP(K476,'Mahlzeit-Übernachtung'!C:AA,5,FALSE),"")</f>
        <v/>
      </c>
      <c r="N476" s="151" t="str">
        <f t="shared" si="175"/>
        <v/>
      </c>
      <c r="O476" s="221" t="str">
        <f>IFERROR(N476*Intern!H$2,"")</f>
        <v/>
      </c>
      <c r="P476" s="168"/>
      <c r="Q476" s="169"/>
      <c r="R476" s="169"/>
      <c r="S476" s="169"/>
      <c r="T476" s="151" t="str">
        <f t="shared" si="179"/>
        <v>---</v>
      </c>
      <c r="U476" s="331" t="e">
        <f>VLOOKUP(TEXT(T476,"@"),'Mahlzeit-Übernachtung'!A$30:G$111,7,FALSE)</f>
        <v>#N/A</v>
      </c>
      <c r="V476" s="151" t="str">
        <f t="shared" si="176"/>
        <v/>
      </c>
      <c r="W476" s="220" t="str">
        <f>IFERROR(V476*Intern!H$2,"")</f>
        <v/>
      </c>
      <c r="X476" s="167"/>
      <c r="Y476" s="170"/>
      <c r="Z476" s="164"/>
      <c r="AA476" s="151" t="str">
        <f>IFERROR(VLOOKUP(X476,Mobilität!A:I,7,FALSE),"")</f>
        <v/>
      </c>
      <c r="AB476" s="151" t="str">
        <f t="shared" si="177"/>
        <v/>
      </c>
      <c r="AC476" s="220" t="str">
        <f>IFERROR(AB476*Intern!H$2,"")</f>
        <v/>
      </c>
      <c r="AD476" s="167"/>
      <c r="AE476" s="170"/>
      <c r="AF476" s="164"/>
      <c r="AG476" s="151" t="str">
        <f>IFERROR(VLOOKUP(AD476,Mobilität!A:I,7,FALSE),"")</f>
        <v/>
      </c>
      <c r="AH476" s="151" t="str">
        <f t="shared" si="160"/>
        <v/>
      </c>
      <c r="AI476" s="220" t="str">
        <f>IFERROR(AH476*Intern!H$2,"")</f>
        <v/>
      </c>
      <c r="AJ476" s="171"/>
      <c r="AK476" s="219">
        <f t="shared" si="161"/>
        <v>0</v>
      </c>
      <c r="AL476" s="206"/>
      <c r="AM476" s="151" t="str">
        <f>IFERROR(VLOOKUP(AJ476,Mobilität!A:I,7,FALSE),"")</f>
        <v/>
      </c>
      <c r="AN476" s="151" t="str">
        <f t="shared" si="162"/>
        <v/>
      </c>
      <c r="AO476" s="154" t="str">
        <f>IFERROR(AN476*Intern!H$2,"")</f>
        <v/>
      </c>
      <c r="AP476" s="171"/>
      <c r="AQ476" s="151">
        <f t="shared" si="163"/>
        <v>0</v>
      </c>
      <c r="AR476" s="209"/>
      <c r="AS476" s="151" t="str">
        <f>IFERROR(VLOOKUP(AP476,Mobilität!A:I,7,FALSE),"")</f>
        <v/>
      </c>
      <c r="AT476" s="151" t="str">
        <f t="shared" si="178"/>
        <v/>
      </c>
      <c r="AU476" s="154" t="str">
        <f>IFERROR(AT476*Intern!H$2,"")</f>
        <v/>
      </c>
      <c r="AV476" s="171"/>
      <c r="AW476" s="151">
        <f t="shared" si="164"/>
        <v>0</v>
      </c>
      <c r="AX476" s="206"/>
      <c r="AY476" s="151" t="str">
        <f>IFERROR(VLOOKUP(AV476,Mobilität!A:O,7,FALSE),"")</f>
        <v/>
      </c>
      <c r="AZ476" s="151" t="str">
        <f t="shared" si="165"/>
        <v/>
      </c>
      <c r="BA476" s="220" t="str">
        <f>IFERROR(AZ476*Intern!H$2,"")</f>
        <v/>
      </c>
      <c r="BB476" s="338"/>
      <c r="BC476" s="339"/>
      <c r="BD476" s="340"/>
      <c r="BE476" s="222">
        <f t="shared" si="166"/>
        <v>0</v>
      </c>
      <c r="BF476" s="223">
        <f>IFERROR(BE476*Intern!H$2,"")</f>
        <v>0</v>
      </c>
      <c r="BG476" s="210">
        <f t="shared" si="167"/>
        <v>0</v>
      </c>
      <c r="BH476" s="226">
        <f t="shared" si="168"/>
        <v>0</v>
      </c>
      <c r="BI476" s="363"/>
      <c r="BJ476" s="210" t="e">
        <f t="shared" si="169"/>
        <v>#DIV/0!</v>
      </c>
      <c r="BK476" s="227" t="e">
        <f t="shared" si="170"/>
        <v>#DIV/0!</v>
      </c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</row>
    <row r="477" spans="1:128" s="153" customFormat="1">
      <c r="A477" s="164"/>
      <c r="B477" s="165"/>
      <c r="C477" s="165"/>
      <c r="D477" s="149" t="str">
        <f t="shared" si="171"/>
        <v/>
      </c>
      <c r="E477" s="166"/>
      <c r="F477" s="167"/>
      <c r="G477" s="334" t="str">
        <f t="shared" si="172"/>
        <v/>
      </c>
      <c r="H477" s="150" t="str">
        <f>IFERROR(VLOOKUP(F477,'Mahlzeit-Übernachtung'!C:AA,5,FALSE),"")</f>
        <v/>
      </c>
      <c r="I477" s="150" t="str">
        <f t="shared" si="173"/>
        <v/>
      </c>
      <c r="J477" s="221" t="str">
        <f>IFERROR(I477*Intern!H$2,"")</f>
        <v/>
      </c>
      <c r="K477" s="167"/>
      <c r="L477" s="331" t="str">
        <f t="shared" si="174"/>
        <v/>
      </c>
      <c r="M477" s="150" t="str">
        <f>IFERROR(VLOOKUP(K477,'Mahlzeit-Übernachtung'!C:AA,5,FALSE),"")</f>
        <v/>
      </c>
      <c r="N477" s="151" t="str">
        <f t="shared" si="175"/>
        <v/>
      </c>
      <c r="O477" s="221" t="str">
        <f>IFERROR(N477*Intern!H$2,"")</f>
        <v/>
      </c>
      <c r="P477" s="168"/>
      <c r="Q477" s="169"/>
      <c r="R477" s="169"/>
      <c r="S477" s="169"/>
      <c r="T477" s="151" t="str">
        <f t="shared" si="179"/>
        <v>---</v>
      </c>
      <c r="U477" s="331" t="e">
        <f>VLOOKUP(TEXT(T477,"@"),'Mahlzeit-Übernachtung'!A$30:G$111,7,FALSE)</f>
        <v>#N/A</v>
      </c>
      <c r="V477" s="151" t="str">
        <f t="shared" si="176"/>
        <v/>
      </c>
      <c r="W477" s="220" t="str">
        <f>IFERROR(V477*Intern!H$2,"")</f>
        <v/>
      </c>
      <c r="X477" s="167"/>
      <c r="Y477" s="170"/>
      <c r="Z477" s="164"/>
      <c r="AA477" s="151" t="str">
        <f>IFERROR(VLOOKUP(X477,Mobilität!A:I,7,FALSE),"")</f>
        <v/>
      </c>
      <c r="AB477" s="151" t="str">
        <f t="shared" si="177"/>
        <v/>
      </c>
      <c r="AC477" s="220" t="str">
        <f>IFERROR(AB477*Intern!H$2,"")</f>
        <v/>
      </c>
      <c r="AD477" s="167"/>
      <c r="AE477" s="170"/>
      <c r="AF477" s="164"/>
      <c r="AG477" s="151" t="str">
        <f>IFERROR(VLOOKUP(AD477,Mobilität!A:I,7,FALSE),"")</f>
        <v/>
      </c>
      <c r="AH477" s="151" t="str">
        <f t="shared" si="160"/>
        <v/>
      </c>
      <c r="AI477" s="220" t="str">
        <f>IFERROR(AH477*Intern!H$2,"")</f>
        <v/>
      </c>
      <c r="AJ477" s="171"/>
      <c r="AK477" s="219">
        <f t="shared" si="161"/>
        <v>0</v>
      </c>
      <c r="AL477" s="206"/>
      <c r="AM477" s="151" t="str">
        <f>IFERROR(VLOOKUP(AJ477,Mobilität!A:I,7,FALSE),"")</f>
        <v/>
      </c>
      <c r="AN477" s="151" t="str">
        <f t="shared" si="162"/>
        <v/>
      </c>
      <c r="AO477" s="154" t="str">
        <f>IFERROR(AN477*Intern!H$2,"")</f>
        <v/>
      </c>
      <c r="AP477" s="171"/>
      <c r="AQ477" s="151">
        <f t="shared" si="163"/>
        <v>0</v>
      </c>
      <c r="AR477" s="209"/>
      <c r="AS477" s="151" t="str">
        <f>IFERROR(VLOOKUP(AP477,Mobilität!A:I,7,FALSE),"")</f>
        <v/>
      </c>
      <c r="AT477" s="151" t="str">
        <f t="shared" si="178"/>
        <v/>
      </c>
      <c r="AU477" s="154" t="str">
        <f>IFERROR(AT477*Intern!H$2,"")</f>
        <v/>
      </c>
      <c r="AV477" s="171"/>
      <c r="AW477" s="151">
        <f t="shared" si="164"/>
        <v>0</v>
      </c>
      <c r="AX477" s="206"/>
      <c r="AY477" s="151" t="str">
        <f>IFERROR(VLOOKUP(AV477,Mobilität!A:O,7,FALSE),"")</f>
        <v/>
      </c>
      <c r="AZ477" s="151" t="str">
        <f t="shared" si="165"/>
        <v/>
      </c>
      <c r="BA477" s="220" t="str">
        <f>IFERROR(AZ477*Intern!H$2,"")</f>
        <v/>
      </c>
      <c r="BB477" s="338"/>
      <c r="BC477" s="339"/>
      <c r="BD477" s="340"/>
      <c r="BE477" s="222">
        <f t="shared" si="166"/>
        <v>0</v>
      </c>
      <c r="BF477" s="223">
        <f>IFERROR(BE477*Intern!H$2,"")</f>
        <v>0</v>
      </c>
      <c r="BG477" s="210">
        <f t="shared" si="167"/>
        <v>0</v>
      </c>
      <c r="BH477" s="226">
        <f t="shared" si="168"/>
        <v>0</v>
      </c>
      <c r="BI477" s="363"/>
      <c r="BJ477" s="210" t="e">
        <f t="shared" si="169"/>
        <v>#DIV/0!</v>
      </c>
      <c r="BK477" s="227" t="e">
        <f t="shared" si="170"/>
        <v>#DIV/0!</v>
      </c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</row>
    <row r="478" spans="1:128" s="153" customFormat="1">
      <c r="A478" s="164"/>
      <c r="B478" s="165"/>
      <c r="C478" s="165"/>
      <c r="D478" s="149" t="str">
        <f t="shared" si="171"/>
        <v/>
      </c>
      <c r="E478" s="166"/>
      <c r="F478" s="167"/>
      <c r="G478" s="334" t="str">
        <f t="shared" si="172"/>
        <v/>
      </c>
      <c r="H478" s="150" t="str">
        <f>IFERROR(VLOOKUP(F478,'Mahlzeit-Übernachtung'!C:AA,5,FALSE),"")</f>
        <v/>
      </c>
      <c r="I478" s="150" t="str">
        <f t="shared" si="173"/>
        <v/>
      </c>
      <c r="J478" s="221" t="str">
        <f>IFERROR(I478*Intern!H$2,"")</f>
        <v/>
      </c>
      <c r="K478" s="167"/>
      <c r="L478" s="331" t="str">
        <f t="shared" si="174"/>
        <v/>
      </c>
      <c r="M478" s="150" t="str">
        <f>IFERROR(VLOOKUP(K478,'Mahlzeit-Übernachtung'!C:AA,5,FALSE),"")</f>
        <v/>
      </c>
      <c r="N478" s="151" t="str">
        <f t="shared" si="175"/>
        <v/>
      </c>
      <c r="O478" s="221" t="str">
        <f>IFERROR(N478*Intern!H$2,"")</f>
        <v/>
      </c>
      <c r="P478" s="168"/>
      <c r="Q478" s="169"/>
      <c r="R478" s="169"/>
      <c r="S478" s="169"/>
      <c r="T478" s="151" t="str">
        <f t="shared" si="179"/>
        <v>---</v>
      </c>
      <c r="U478" s="331" t="e">
        <f>VLOOKUP(TEXT(T478,"@"),'Mahlzeit-Übernachtung'!A$30:G$111,7,FALSE)</f>
        <v>#N/A</v>
      </c>
      <c r="V478" s="151" t="str">
        <f t="shared" si="176"/>
        <v/>
      </c>
      <c r="W478" s="220" t="str">
        <f>IFERROR(V478*Intern!H$2,"")</f>
        <v/>
      </c>
      <c r="X478" s="167"/>
      <c r="Y478" s="170"/>
      <c r="Z478" s="164"/>
      <c r="AA478" s="151" t="str">
        <f>IFERROR(VLOOKUP(X478,Mobilität!A:I,7,FALSE),"")</f>
        <v/>
      </c>
      <c r="AB478" s="151" t="str">
        <f t="shared" si="177"/>
        <v/>
      </c>
      <c r="AC478" s="220" t="str">
        <f>IFERROR(AB478*Intern!H$2,"")</f>
        <v/>
      </c>
      <c r="AD478" s="167"/>
      <c r="AE478" s="170"/>
      <c r="AF478" s="164"/>
      <c r="AG478" s="151" t="str">
        <f>IFERROR(VLOOKUP(AD478,Mobilität!A:I,7,FALSE),"")</f>
        <v/>
      </c>
      <c r="AH478" s="151" t="str">
        <f t="shared" si="160"/>
        <v/>
      </c>
      <c r="AI478" s="220" t="str">
        <f>IFERROR(AH478*Intern!H$2,"")</f>
        <v/>
      </c>
      <c r="AJ478" s="171"/>
      <c r="AK478" s="219">
        <f t="shared" si="161"/>
        <v>0</v>
      </c>
      <c r="AL478" s="206"/>
      <c r="AM478" s="151" t="str">
        <f>IFERROR(VLOOKUP(AJ478,Mobilität!A:I,7,FALSE),"")</f>
        <v/>
      </c>
      <c r="AN478" s="151" t="str">
        <f t="shared" si="162"/>
        <v/>
      </c>
      <c r="AO478" s="154" t="str">
        <f>IFERROR(AN478*Intern!H$2,"")</f>
        <v/>
      </c>
      <c r="AP478" s="171"/>
      <c r="AQ478" s="151">
        <f t="shared" si="163"/>
        <v>0</v>
      </c>
      <c r="AR478" s="209"/>
      <c r="AS478" s="151" t="str">
        <f>IFERROR(VLOOKUP(AP478,Mobilität!A:I,7,FALSE),"")</f>
        <v/>
      </c>
      <c r="AT478" s="151" t="str">
        <f t="shared" si="178"/>
        <v/>
      </c>
      <c r="AU478" s="154" t="str">
        <f>IFERROR(AT478*Intern!H$2,"")</f>
        <v/>
      </c>
      <c r="AV478" s="171"/>
      <c r="AW478" s="151">
        <f t="shared" si="164"/>
        <v>0</v>
      </c>
      <c r="AX478" s="206"/>
      <c r="AY478" s="151" t="str">
        <f>IFERROR(VLOOKUP(AV478,Mobilität!A:O,7,FALSE),"")</f>
        <v/>
      </c>
      <c r="AZ478" s="151" t="str">
        <f t="shared" si="165"/>
        <v/>
      </c>
      <c r="BA478" s="220" t="str">
        <f>IFERROR(AZ478*Intern!H$2,"")</f>
        <v/>
      </c>
      <c r="BB478" s="338"/>
      <c r="BC478" s="339"/>
      <c r="BD478" s="340"/>
      <c r="BE478" s="222">
        <f t="shared" si="166"/>
        <v>0</v>
      </c>
      <c r="BF478" s="223">
        <f>IFERROR(BE478*Intern!H$2,"")</f>
        <v>0</v>
      </c>
      <c r="BG478" s="210">
        <f t="shared" si="167"/>
        <v>0</v>
      </c>
      <c r="BH478" s="226">
        <f t="shared" si="168"/>
        <v>0</v>
      </c>
      <c r="BI478" s="363"/>
      <c r="BJ478" s="210" t="e">
        <f t="shared" si="169"/>
        <v>#DIV/0!</v>
      </c>
      <c r="BK478" s="227" t="e">
        <f t="shared" si="170"/>
        <v>#DIV/0!</v>
      </c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</row>
    <row r="479" spans="1:128" s="153" customFormat="1">
      <c r="A479" s="164"/>
      <c r="B479" s="165"/>
      <c r="C479" s="165"/>
      <c r="D479" s="149" t="str">
        <f t="shared" si="171"/>
        <v/>
      </c>
      <c r="E479" s="166"/>
      <c r="F479" s="167"/>
      <c r="G479" s="334" t="str">
        <f t="shared" si="172"/>
        <v/>
      </c>
      <c r="H479" s="150" t="str">
        <f>IFERROR(VLOOKUP(F479,'Mahlzeit-Übernachtung'!C:AA,5,FALSE),"")</f>
        <v/>
      </c>
      <c r="I479" s="150" t="str">
        <f t="shared" si="173"/>
        <v/>
      </c>
      <c r="J479" s="221" t="str">
        <f>IFERROR(I479*Intern!H$2,"")</f>
        <v/>
      </c>
      <c r="K479" s="167"/>
      <c r="L479" s="331" t="str">
        <f t="shared" si="174"/>
        <v/>
      </c>
      <c r="M479" s="150" t="str">
        <f>IFERROR(VLOOKUP(K479,'Mahlzeit-Übernachtung'!C:AA,5,FALSE),"")</f>
        <v/>
      </c>
      <c r="N479" s="151" t="str">
        <f t="shared" si="175"/>
        <v/>
      </c>
      <c r="O479" s="221" t="str">
        <f>IFERROR(N479*Intern!H$2,"")</f>
        <v/>
      </c>
      <c r="P479" s="168"/>
      <c r="Q479" s="169"/>
      <c r="R479" s="169"/>
      <c r="S479" s="169"/>
      <c r="T479" s="151" t="str">
        <f t="shared" si="179"/>
        <v>---</v>
      </c>
      <c r="U479" s="331" t="e">
        <f>VLOOKUP(TEXT(T479,"@"),'Mahlzeit-Übernachtung'!A$30:G$111,7,FALSE)</f>
        <v>#N/A</v>
      </c>
      <c r="V479" s="151" t="str">
        <f t="shared" si="176"/>
        <v/>
      </c>
      <c r="W479" s="220" t="str">
        <f>IFERROR(V479*Intern!H$2,"")</f>
        <v/>
      </c>
      <c r="X479" s="167"/>
      <c r="Y479" s="170"/>
      <c r="Z479" s="164"/>
      <c r="AA479" s="151" t="str">
        <f>IFERROR(VLOOKUP(X479,Mobilität!A:I,7,FALSE),"")</f>
        <v/>
      </c>
      <c r="AB479" s="151" t="str">
        <f t="shared" si="177"/>
        <v/>
      </c>
      <c r="AC479" s="220" t="str">
        <f>IFERROR(AB479*Intern!H$2,"")</f>
        <v/>
      </c>
      <c r="AD479" s="167"/>
      <c r="AE479" s="170"/>
      <c r="AF479" s="164"/>
      <c r="AG479" s="151" t="str">
        <f>IFERROR(VLOOKUP(AD479,Mobilität!A:I,7,FALSE),"")</f>
        <v/>
      </c>
      <c r="AH479" s="151" t="str">
        <f t="shared" si="160"/>
        <v/>
      </c>
      <c r="AI479" s="220" t="str">
        <f>IFERROR(AH479*Intern!H$2,"")</f>
        <v/>
      </c>
      <c r="AJ479" s="171"/>
      <c r="AK479" s="219">
        <f t="shared" si="161"/>
        <v>0</v>
      </c>
      <c r="AL479" s="206"/>
      <c r="AM479" s="151" t="str">
        <f>IFERROR(VLOOKUP(AJ479,Mobilität!A:I,7,FALSE),"")</f>
        <v/>
      </c>
      <c r="AN479" s="151" t="str">
        <f t="shared" si="162"/>
        <v/>
      </c>
      <c r="AO479" s="154" t="str">
        <f>IFERROR(AN479*Intern!H$2,"")</f>
        <v/>
      </c>
      <c r="AP479" s="171"/>
      <c r="AQ479" s="151">
        <f t="shared" si="163"/>
        <v>0</v>
      </c>
      <c r="AR479" s="209"/>
      <c r="AS479" s="151" t="str">
        <f>IFERROR(VLOOKUP(AP479,Mobilität!A:I,7,FALSE),"")</f>
        <v/>
      </c>
      <c r="AT479" s="151" t="str">
        <f t="shared" si="178"/>
        <v/>
      </c>
      <c r="AU479" s="154" t="str">
        <f>IFERROR(AT479*Intern!H$2,"")</f>
        <v/>
      </c>
      <c r="AV479" s="171"/>
      <c r="AW479" s="151">
        <f t="shared" si="164"/>
        <v>0</v>
      </c>
      <c r="AX479" s="206"/>
      <c r="AY479" s="151" t="str">
        <f>IFERROR(VLOOKUP(AV479,Mobilität!A:O,7,FALSE),"")</f>
        <v/>
      </c>
      <c r="AZ479" s="151" t="str">
        <f t="shared" si="165"/>
        <v/>
      </c>
      <c r="BA479" s="220" t="str">
        <f>IFERROR(AZ479*Intern!H$2,"")</f>
        <v/>
      </c>
      <c r="BB479" s="338"/>
      <c r="BC479" s="339"/>
      <c r="BD479" s="340"/>
      <c r="BE479" s="222">
        <f t="shared" si="166"/>
        <v>0</v>
      </c>
      <c r="BF479" s="223">
        <f>IFERROR(BE479*Intern!H$2,"")</f>
        <v>0</v>
      </c>
      <c r="BG479" s="210">
        <f t="shared" si="167"/>
        <v>0</v>
      </c>
      <c r="BH479" s="226">
        <f t="shared" si="168"/>
        <v>0</v>
      </c>
      <c r="BI479" s="363"/>
      <c r="BJ479" s="210" t="e">
        <f t="shared" si="169"/>
        <v>#DIV/0!</v>
      </c>
      <c r="BK479" s="227" t="e">
        <f t="shared" si="170"/>
        <v>#DIV/0!</v>
      </c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</row>
    <row r="480" spans="1:128" s="153" customFormat="1">
      <c r="A480" s="164"/>
      <c r="B480" s="165"/>
      <c r="C480" s="165"/>
      <c r="D480" s="149" t="str">
        <f t="shared" si="171"/>
        <v/>
      </c>
      <c r="E480" s="166"/>
      <c r="F480" s="167"/>
      <c r="G480" s="334" t="str">
        <f t="shared" si="172"/>
        <v/>
      </c>
      <c r="H480" s="150" t="str">
        <f>IFERROR(VLOOKUP(F480,'Mahlzeit-Übernachtung'!C:AA,5,FALSE),"")</f>
        <v/>
      </c>
      <c r="I480" s="150" t="str">
        <f t="shared" si="173"/>
        <v/>
      </c>
      <c r="J480" s="221" t="str">
        <f>IFERROR(I480*Intern!H$2,"")</f>
        <v/>
      </c>
      <c r="K480" s="167"/>
      <c r="L480" s="331" t="str">
        <f t="shared" si="174"/>
        <v/>
      </c>
      <c r="M480" s="150" t="str">
        <f>IFERROR(VLOOKUP(K480,'Mahlzeit-Übernachtung'!C:AA,5,FALSE),"")</f>
        <v/>
      </c>
      <c r="N480" s="151" t="str">
        <f t="shared" si="175"/>
        <v/>
      </c>
      <c r="O480" s="221" t="str">
        <f>IFERROR(N480*Intern!H$2,"")</f>
        <v/>
      </c>
      <c r="P480" s="168"/>
      <c r="Q480" s="169"/>
      <c r="R480" s="169"/>
      <c r="S480" s="169"/>
      <c r="T480" s="151" t="str">
        <f t="shared" si="179"/>
        <v>---</v>
      </c>
      <c r="U480" s="331" t="e">
        <f>VLOOKUP(TEXT(T480,"@"),'Mahlzeit-Übernachtung'!A$30:G$111,7,FALSE)</f>
        <v>#N/A</v>
      </c>
      <c r="V480" s="151" t="str">
        <f t="shared" si="176"/>
        <v/>
      </c>
      <c r="W480" s="220" t="str">
        <f>IFERROR(V480*Intern!H$2,"")</f>
        <v/>
      </c>
      <c r="X480" s="167"/>
      <c r="Y480" s="170"/>
      <c r="Z480" s="164"/>
      <c r="AA480" s="151" t="str">
        <f>IFERROR(VLOOKUP(X480,Mobilität!A:I,7,FALSE),"")</f>
        <v/>
      </c>
      <c r="AB480" s="151" t="str">
        <f t="shared" si="177"/>
        <v/>
      </c>
      <c r="AC480" s="220" t="str">
        <f>IFERROR(AB480*Intern!H$2,"")</f>
        <v/>
      </c>
      <c r="AD480" s="167"/>
      <c r="AE480" s="170"/>
      <c r="AF480" s="164"/>
      <c r="AG480" s="151" t="str">
        <f>IFERROR(VLOOKUP(AD480,Mobilität!A:I,7,FALSE),"")</f>
        <v/>
      </c>
      <c r="AH480" s="151" t="str">
        <f t="shared" si="160"/>
        <v/>
      </c>
      <c r="AI480" s="220" t="str">
        <f>IFERROR(AH480*Intern!H$2,"")</f>
        <v/>
      </c>
      <c r="AJ480" s="171"/>
      <c r="AK480" s="219">
        <f t="shared" si="161"/>
        <v>0</v>
      </c>
      <c r="AL480" s="206"/>
      <c r="AM480" s="151" t="str">
        <f>IFERROR(VLOOKUP(AJ480,Mobilität!A:I,7,FALSE),"")</f>
        <v/>
      </c>
      <c r="AN480" s="151" t="str">
        <f t="shared" si="162"/>
        <v/>
      </c>
      <c r="AO480" s="154" t="str">
        <f>IFERROR(AN480*Intern!H$2,"")</f>
        <v/>
      </c>
      <c r="AP480" s="171"/>
      <c r="AQ480" s="151">
        <f t="shared" si="163"/>
        <v>0</v>
      </c>
      <c r="AR480" s="209"/>
      <c r="AS480" s="151" t="str">
        <f>IFERROR(VLOOKUP(AP480,Mobilität!A:I,7,FALSE),"")</f>
        <v/>
      </c>
      <c r="AT480" s="151" t="str">
        <f t="shared" si="178"/>
        <v/>
      </c>
      <c r="AU480" s="154" t="str">
        <f>IFERROR(AT480*Intern!H$2,"")</f>
        <v/>
      </c>
      <c r="AV480" s="171"/>
      <c r="AW480" s="151">
        <f t="shared" si="164"/>
        <v>0</v>
      </c>
      <c r="AX480" s="206"/>
      <c r="AY480" s="151" t="str">
        <f>IFERROR(VLOOKUP(AV480,Mobilität!A:O,7,FALSE),"")</f>
        <v/>
      </c>
      <c r="AZ480" s="151" t="str">
        <f t="shared" si="165"/>
        <v/>
      </c>
      <c r="BA480" s="220" t="str">
        <f>IFERROR(AZ480*Intern!H$2,"")</f>
        <v/>
      </c>
      <c r="BB480" s="338"/>
      <c r="BC480" s="339"/>
      <c r="BD480" s="340"/>
      <c r="BE480" s="222">
        <f t="shared" si="166"/>
        <v>0</v>
      </c>
      <c r="BF480" s="223">
        <f>IFERROR(BE480*Intern!H$2,"")</f>
        <v>0</v>
      </c>
      <c r="BG480" s="210">
        <f t="shared" si="167"/>
        <v>0</v>
      </c>
      <c r="BH480" s="226">
        <f t="shared" si="168"/>
        <v>0</v>
      </c>
      <c r="BI480" s="363"/>
      <c r="BJ480" s="210" t="e">
        <f t="shared" si="169"/>
        <v>#DIV/0!</v>
      </c>
      <c r="BK480" s="227" t="e">
        <f t="shared" si="170"/>
        <v>#DIV/0!</v>
      </c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</row>
    <row r="481" spans="1:128" s="153" customFormat="1">
      <c r="A481" s="164"/>
      <c r="B481" s="165"/>
      <c r="C481" s="165"/>
      <c r="D481" s="149" t="str">
        <f t="shared" si="171"/>
        <v/>
      </c>
      <c r="E481" s="166"/>
      <c r="F481" s="167"/>
      <c r="G481" s="334" t="str">
        <f t="shared" si="172"/>
        <v/>
      </c>
      <c r="H481" s="150" t="str">
        <f>IFERROR(VLOOKUP(F481,'Mahlzeit-Übernachtung'!C:AA,5,FALSE),"")</f>
        <v/>
      </c>
      <c r="I481" s="150" t="str">
        <f t="shared" si="173"/>
        <v/>
      </c>
      <c r="J481" s="221" t="str">
        <f>IFERROR(I481*Intern!H$2,"")</f>
        <v/>
      </c>
      <c r="K481" s="167"/>
      <c r="L481" s="331" t="str">
        <f t="shared" si="174"/>
        <v/>
      </c>
      <c r="M481" s="150" t="str">
        <f>IFERROR(VLOOKUP(K481,'Mahlzeit-Übernachtung'!C:AA,5,FALSE),"")</f>
        <v/>
      </c>
      <c r="N481" s="151" t="str">
        <f t="shared" si="175"/>
        <v/>
      </c>
      <c r="O481" s="221" t="str">
        <f>IFERROR(N481*Intern!H$2,"")</f>
        <v/>
      </c>
      <c r="P481" s="168"/>
      <c r="Q481" s="169"/>
      <c r="R481" s="169"/>
      <c r="S481" s="169"/>
      <c r="T481" s="151" t="str">
        <f t="shared" si="179"/>
        <v>---</v>
      </c>
      <c r="U481" s="331" t="e">
        <f>VLOOKUP(TEXT(T481,"@"),'Mahlzeit-Übernachtung'!A$30:G$111,7,FALSE)</f>
        <v>#N/A</v>
      </c>
      <c r="V481" s="151" t="str">
        <f t="shared" si="176"/>
        <v/>
      </c>
      <c r="W481" s="220" t="str">
        <f>IFERROR(V481*Intern!H$2,"")</f>
        <v/>
      </c>
      <c r="X481" s="167"/>
      <c r="Y481" s="170"/>
      <c r="Z481" s="164"/>
      <c r="AA481" s="151" t="str">
        <f>IFERROR(VLOOKUP(X481,Mobilität!A:I,7,FALSE),"")</f>
        <v/>
      </c>
      <c r="AB481" s="151" t="str">
        <f t="shared" si="177"/>
        <v/>
      </c>
      <c r="AC481" s="220" t="str">
        <f>IFERROR(AB481*Intern!H$2,"")</f>
        <v/>
      </c>
      <c r="AD481" s="167"/>
      <c r="AE481" s="170"/>
      <c r="AF481" s="164"/>
      <c r="AG481" s="151" t="str">
        <f>IFERROR(VLOOKUP(AD481,Mobilität!A:I,7,FALSE),"")</f>
        <v/>
      </c>
      <c r="AH481" s="151" t="str">
        <f t="shared" si="160"/>
        <v/>
      </c>
      <c r="AI481" s="220" t="str">
        <f>IFERROR(AH481*Intern!H$2,"")</f>
        <v/>
      </c>
      <c r="AJ481" s="171"/>
      <c r="AK481" s="219">
        <f t="shared" si="161"/>
        <v>0</v>
      </c>
      <c r="AL481" s="206"/>
      <c r="AM481" s="151" t="str">
        <f>IFERROR(VLOOKUP(AJ481,Mobilität!A:I,7,FALSE),"")</f>
        <v/>
      </c>
      <c r="AN481" s="151" t="str">
        <f t="shared" si="162"/>
        <v/>
      </c>
      <c r="AO481" s="154" t="str">
        <f>IFERROR(AN481*Intern!H$2,"")</f>
        <v/>
      </c>
      <c r="AP481" s="171"/>
      <c r="AQ481" s="151">
        <f t="shared" si="163"/>
        <v>0</v>
      </c>
      <c r="AR481" s="209"/>
      <c r="AS481" s="151" t="str">
        <f>IFERROR(VLOOKUP(AP481,Mobilität!A:I,7,FALSE),"")</f>
        <v/>
      </c>
      <c r="AT481" s="151" t="str">
        <f t="shared" si="178"/>
        <v/>
      </c>
      <c r="AU481" s="154" t="str">
        <f>IFERROR(AT481*Intern!H$2,"")</f>
        <v/>
      </c>
      <c r="AV481" s="171"/>
      <c r="AW481" s="151">
        <f t="shared" si="164"/>
        <v>0</v>
      </c>
      <c r="AX481" s="206"/>
      <c r="AY481" s="151" t="str">
        <f>IFERROR(VLOOKUP(AV481,Mobilität!A:O,7,FALSE),"")</f>
        <v/>
      </c>
      <c r="AZ481" s="151" t="str">
        <f t="shared" si="165"/>
        <v/>
      </c>
      <c r="BA481" s="220" t="str">
        <f>IFERROR(AZ481*Intern!H$2,"")</f>
        <v/>
      </c>
      <c r="BB481" s="338"/>
      <c r="BC481" s="339"/>
      <c r="BD481" s="340"/>
      <c r="BE481" s="222">
        <f t="shared" si="166"/>
        <v>0</v>
      </c>
      <c r="BF481" s="223">
        <f>IFERROR(BE481*Intern!H$2,"")</f>
        <v>0</v>
      </c>
      <c r="BG481" s="210">
        <f t="shared" si="167"/>
        <v>0</v>
      </c>
      <c r="BH481" s="226">
        <f t="shared" si="168"/>
        <v>0</v>
      </c>
      <c r="BI481" s="363"/>
      <c r="BJ481" s="210" t="e">
        <f t="shared" si="169"/>
        <v>#DIV/0!</v>
      </c>
      <c r="BK481" s="227" t="e">
        <f t="shared" si="170"/>
        <v>#DIV/0!</v>
      </c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</row>
    <row r="482" spans="1:128" s="153" customFormat="1">
      <c r="A482" s="164"/>
      <c r="B482" s="165"/>
      <c r="C482" s="165"/>
      <c r="D482" s="149" t="str">
        <f t="shared" si="171"/>
        <v/>
      </c>
      <c r="E482" s="166"/>
      <c r="F482" s="167"/>
      <c r="G482" s="334" t="str">
        <f t="shared" si="172"/>
        <v/>
      </c>
      <c r="H482" s="150" t="str">
        <f>IFERROR(VLOOKUP(F482,'Mahlzeit-Übernachtung'!C:AA,5,FALSE),"")</f>
        <v/>
      </c>
      <c r="I482" s="150" t="str">
        <f t="shared" si="173"/>
        <v/>
      </c>
      <c r="J482" s="221" t="str">
        <f>IFERROR(I482*Intern!H$2,"")</f>
        <v/>
      </c>
      <c r="K482" s="167"/>
      <c r="L482" s="331" t="str">
        <f t="shared" si="174"/>
        <v/>
      </c>
      <c r="M482" s="150" t="str">
        <f>IFERROR(VLOOKUP(K482,'Mahlzeit-Übernachtung'!C:AA,5,FALSE),"")</f>
        <v/>
      </c>
      <c r="N482" s="151" t="str">
        <f t="shared" si="175"/>
        <v/>
      </c>
      <c r="O482" s="221" t="str">
        <f>IFERROR(N482*Intern!H$2,"")</f>
        <v/>
      </c>
      <c r="P482" s="168"/>
      <c r="Q482" s="169"/>
      <c r="R482" s="169"/>
      <c r="S482" s="169"/>
      <c r="T482" s="151" t="str">
        <f t="shared" si="179"/>
        <v>---</v>
      </c>
      <c r="U482" s="331" t="e">
        <f>VLOOKUP(TEXT(T482,"@"),'Mahlzeit-Übernachtung'!A$30:G$111,7,FALSE)</f>
        <v>#N/A</v>
      </c>
      <c r="V482" s="151" t="str">
        <f t="shared" si="176"/>
        <v/>
      </c>
      <c r="W482" s="220" t="str">
        <f>IFERROR(V482*Intern!H$2,"")</f>
        <v/>
      </c>
      <c r="X482" s="167"/>
      <c r="Y482" s="170"/>
      <c r="Z482" s="164"/>
      <c r="AA482" s="151" t="str">
        <f>IFERROR(VLOOKUP(X482,Mobilität!A:I,7,FALSE),"")</f>
        <v/>
      </c>
      <c r="AB482" s="151" t="str">
        <f t="shared" si="177"/>
        <v/>
      </c>
      <c r="AC482" s="220" t="str">
        <f>IFERROR(AB482*Intern!H$2,"")</f>
        <v/>
      </c>
      <c r="AD482" s="167"/>
      <c r="AE482" s="170"/>
      <c r="AF482" s="164"/>
      <c r="AG482" s="151" t="str">
        <f>IFERROR(VLOOKUP(AD482,Mobilität!A:I,7,FALSE),"")</f>
        <v/>
      </c>
      <c r="AH482" s="151" t="str">
        <f t="shared" si="160"/>
        <v/>
      </c>
      <c r="AI482" s="220" t="str">
        <f>IFERROR(AH482*Intern!H$2,"")</f>
        <v/>
      </c>
      <c r="AJ482" s="171"/>
      <c r="AK482" s="219">
        <f t="shared" si="161"/>
        <v>0</v>
      </c>
      <c r="AL482" s="206"/>
      <c r="AM482" s="151" t="str">
        <f>IFERROR(VLOOKUP(AJ482,Mobilität!A:I,7,FALSE),"")</f>
        <v/>
      </c>
      <c r="AN482" s="151" t="str">
        <f t="shared" si="162"/>
        <v/>
      </c>
      <c r="AO482" s="154" t="str">
        <f>IFERROR(AN482*Intern!H$2,"")</f>
        <v/>
      </c>
      <c r="AP482" s="171"/>
      <c r="AQ482" s="151">
        <f t="shared" si="163"/>
        <v>0</v>
      </c>
      <c r="AR482" s="209"/>
      <c r="AS482" s="151" t="str">
        <f>IFERROR(VLOOKUP(AP482,Mobilität!A:I,7,FALSE),"")</f>
        <v/>
      </c>
      <c r="AT482" s="151" t="str">
        <f t="shared" si="178"/>
        <v/>
      </c>
      <c r="AU482" s="154" t="str">
        <f>IFERROR(AT482*Intern!H$2,"")</f>
        <v/>
      </c>
      <c r="AV482" s="171"/>
      <c r="AW482" s="151">
        <f t="shared" si="164"/>
        <v>0</v>
      </c>
      <c r="AX482" s="206"/>
      <c r="AY482" s="151" t="str">
        <f>IFERROR(VLOOKUP(AV482,Mobilität!A:O,7,FALSE),"")</f>
        <v/>
      </c>
      <c r="AZ482" s="151" t="str">
        <f t="shared" si="165"/>
        <v/>
      </c>
      <c r="BA482" s="220" t="str">
        <f>IFERROR(AZ482*Intern!H$2,"")</f>
        <v/>
      </c>
      <c r="BB482" s="338"/>
      <c r="BC482" s="339"/>
      <c r="BD482" s="340"/>
      <c r="BE482" s="222">
        <f t="shared" si="166"/>
        <v>0</v>
      </c>
      <c r="BF482" s="223">
        <f>IFERROR(BE482*Intern!H$2,"")</f>
        <v>0</v>
      </c>
      <c r="BG482" s="210">
        <f t="shared" si="167"/>
        <v>0</v>
      </c>
      <c r="BH482" s="226">
        <f t="shared" si="168"/>
        <v>0</v>
      </c>
      <c r="BI482" s="363"/>
      <c r="BJ482" s="210" t="e">
        <f t="shared" si="169"/>
        <v>#DIV/0!</v>
      </c>
      <c r="BK482" s="227" t="e">
        <f t="shared" si="170"/>
        <v>#DIV/0!</v>
      </c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</row>
    <row r="483" spans="1:128" s="153" customFormat="1">
      <c r="A483" s="164"/>
      <c r="B483" s="165"/>
      <c r="C483" s="165"/>
      <c r="D483" s="149" t="str">
        <f t="shared" si="171"/>
        <v/>
      </c>
      <c r="E483" s="166"/>
      <c r="F483" s="167"/>
      <c r="G483" s="334" t="str">
        <f t="shared" si="172"/>
        <v/>
      </c>
      <c r="H483" s="150" t="str">
        <f>IFERROR(VLOOKUP(F483,'Mahlzeit-Übernachtung'!C:AA,5,FALSE),"")</f>
        <v/>
      </c>
      <c r="I483" s="150" t="str">
        <f t="shared" si="173"/>
        <v/>
      </c>
      <c r="J483" s="221" t="str">
        <f>IFERROR(I483*Intern!H$2,"")</f>
        <v/>
      </c>
      <c r="K483" s="167"/>
      <c r="L483" s="331" t="str">
        <f t="shared" si="174"/>
        <v/>
      </c>
      <c r="M483" s="150" t="str">
        <f>IFERROR(VLOOKUP(K483,'Mahlzeit-Übernachtung'!C:AA,5,FALSE),"")</f>
        <v/>
      </c>
      <c r="N483" s="151" t="str">
        <f t="shared" si="175"/>
        <v/>
      </c>
      <c r="O483" s="221" t="str">
        <f>IFERROR(N483*Intern!H$2,"")</f>
        <v/>
      </c>
      <c r="P483" s="168"/>
      <c r="Q483" s="169"/>
      <c r="R483" s="169"/>
      <c r="S483" s="169"/>
      <c r="T483" s="151" t="str">
        <f t="shared" si="179"/>
        <v>---</v>
      </c>
      <c r="U483" s="331" t="e">
        <f>VLOOKUP(TEXT(T483,"@"),'Mahlzeit-Übernachtung'!A$30:G$111,7,FALSE)</f>
        <v>#N/A</v>
      </c>
      <c r="V483" s="151" t="str">
        <f t="shared" si="176"/>
        <v/>
      </c>
      <c r="W483" s="220" t="str">
        <f>IFERROR(V483*Intern!H$2,"")</f>
        <v/>
      </c>
      <c r="X483" s="167"/>
      <c r="Y483" s="170"/>
      <c r="Z483" s="164"/>
      <c r="AA483" s="151" t="str">
        <f>IFERROR(VLOOKUP(X483,Mobilität!A:I,7,FALSE),"")</f>
        <v/>
      </c>
      <c r="AB483" s="151" t="str">
        <f t="shared" si="177"/>
        <v/>
      </c>
      <c r="AC483" s="220" t="str">
        <f>IFERROR(AB483*Intern!H$2,"")</f>
        <v/>
      </c>
      <c r="AD483" s="167"/>
      <c r="AE483" s="170"/>
      <c r="AF483" s="164"/>
      <c r="AG483" s="151" t="str">
        <f>IFERROR(VLOOKUP(AD483,Mobilität!A:I,7,FALSE),"")</f>
        <v/>
      </c>
      <c r="AH483" s="151" t="str">
        <f t="shared" si="160"/>
        <v/>
      </c>
      <c r="AI483" s="220" t="str">
        <f>IFERROR(AH483*Intern!H$2,"")</f>
        <v/>
      </c>
      <c r="AJ483" s="171"/>
      <c r="AK483" s="219">
        <f t="shared" si="161"/>
        <v>0</v>
      </c>
      <c r="AL483" s="206"/>
      <c r="AM483" s="151" t="str">
        <f>IFERROR(VLOOKUP(AJ483,Mobilität!A:I,7,FALSE),"")</f>
        <v/>
      </c>
      <c r="AN483" s="151" t="str">
        <f t="shared" si="162"/>
        <v/>
      </c>
      <c r="AO483" s="154" t="str">
        <f>IFERROR(AN483*Intern!H$2,"")</f>
        <v/>
      </c>
      <c r="AP483" s="171"/>
      <c r="AQ483" s="151">
        <f t="shared" si="163"/>
        <v>0</v>
      </c>
      <c r="AR483" s="209"/>
      <c r="AS483" s="151" t="str">
        <f>IFERROR(VLOOKUP(AP483,Mobilität!A:I,7,FALSE),"")</f>
        <v/>
      </c>
      <c r="AT483" s="151" t="str">
        <f t="shared" si="178"/>
        <v/>
      </c>
      <c r="AU483" s="154" t="str">
        <f>IFERROR(AT483*Intern!H$2,"")</f>
        <v/>
      </c>
      <c r="AV483" s="171"/>
      <c r="AW483" s="151">
        <f t="shared" si="164"/>
        <v>0</v>
      </c>
      <c r="AX483" s="206"/>
      <c r="AY483" s="151" t="str">
        <f>IFERROR(VLOOKUP(AV483,Mobilität!A:O,7,FALSE),"")</f>
        <v/>
      </c>
      <c r="AZ483" s="151" t="str">
        <f t="shared" si="165"/>
        <v/>
      </c>
      <c r="BA483" s="220" t="str">
        <f>IFERROR(AZ483*Intern!H$2,"")</f>
        <v/>
      </c>
      <c r="BB483" s="338"/>
      <c r="BC483" s="339"/>
      <c r="BD483" s="340"/>
      <c r="BE483" s="222">
        <f t="shared" si="166"/>
        <v>0</v>
      </c>
      <c r="BF483" s="223">
        <f>IFERROR(BE483*Intern!H$2,"")</f>
        <v>0</v>
      </c>
      <c r="BG483" s="210">
        <f t="shared" si="167"/>
        <v>0</v>
      </c>
      <c r="BH483" s="226">
        <f t="shared" si="168"/>
        <v>0</v>
      </c>
      <c r="BI483" s="363"/>
      <c r="BJ483" s="210" t="e">
        <f t="shared" si="169"/>
        <v>#DIV/0!</v>
      </c>
      <c r="BK483" s="227" t="e">
        <f t="shared" si="170"/>
        <v>#DIV/0!</v>
      </c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</row>
    <row r="484" spans="1:128" s="153" customFormat="1">
      <c r="A484" s="164"/>
      <c r="B484" s="165"/>
      <c r="C484" s="165"/>
      <c r="D484" s="149" t="str">
        <f t="shared" si="171"/>
        <v/>
      </c>
      <c r="E484" s="166"/>
      <c r="F484" s="167"/>
      <c r="G484" s="334" t="str">
        <f t="shared" si="172"/>
        <v/>
      </c>
      <c r="H484" s="150" t="str">
        <f>IFERROR(VLOOKUP(F484,'Mahlzeit-Übernachtung'!C:AA,5,FALSE),"")</f>
        <v/>
      </c>
      <c r="I484" s="150" t="str">
        <f t="shared" si="173"/>
        <v/>
      </c>
      <c r="J484" s="221" t="str">
        <f>IFERROR(I484*Intern!H$2,"")</f>
        <v/>
      </c>
      <c r="K484" s="167"/>
      <c r="L484" s="331" t="str">
        <f t="shared" si="174"/>
        <v/>
      </c>
      <c r="M484" s="150" t="str">
        <f>IFERROR(VLOOKUP(K484,'Mahlzeit-Übernachtung'!C:AA,5,FALSE),"")</f>
        <v/>
      </c>
      <c r="N484" s="151" t="str">
        <f t="shared" si="175"/>
        <v/>
      </c>
      <c r="O484" s="221" t="str">
        <f>IFERROR(N484*Intern!H$2,"")</f>
        <v/>
      </c>
      <c r="P484" s="168"/>
      <c r="Q484" s="169"/>
      <c r="R484" s="169"/>
      <c r="S484" s="169"/>
      <c r="T484" s="151" t="str">
        <f t="shared" si="179"/>
        <v>---</v>
      </c>
      <c r="U484" s="331" t="e">
        <f>VLOOKUP(TEXT(T484,"@"),'Mahlzeit-Übernachtung'!A$30:G$111,7,FALSE)</f>
        <v>#N/A</v>
      </c>
      <c r="V484" s="151" t="str">
        <f t="shared" si="176"/>
        <v/>
      </c>
      <c r="W484" s="220" t="str">
        <f>IFERROR(V484*Intern!H$2,"")</f>
        <v/>
      </c>
      <c r="X484" s="167"/>
      <c r="Y484" s="170"/>
      <c r="Z484" s="164"/>
      <c r="AA484" s="151" t="str">
        <f>IFERROR(VLOOKUP(X484,Mobilität!A:I,7,FALSE),"")</f>
        <v/>
      </c>
      <c r="AB484" s="151" t="str">
        <f t="shared" si="177"/>
        <v/>
      </c>
      <c r="AC484" s="220" t="str">
        <f>IFERROR(AB484*Intern!H$2,"")</f>
        <v/>
      </c>
      <c r="AD484" s="167"/>
      <c r="AE484" s="170"/>
      <c r="AF484" s="164"/>
      <c r="AG484" s="151" t="str">
        <f>IFERROR(VLOOKUP(AD484,Mobilität!A:I,7,FALSE),"")</f>
        <v/>
      </c>
      <c r="AH484" s="151" t="str">
        <f t="shared" si="160"/>
        <v/>
      </c>
      <c r="AI484" s="220" t="str">
        <f>IFERROR(AH484*Intern!H$2,"")</f>
        <v/>
      </c>
      <c r="AJ484" s="171"/>
      <c r="AK484" s="219">
        <f t="shared" si="161"/>
        <v>0</v>
      </c>
      <c r="AL484" s="206"/>
      <c r="AM484" s="151" t="str">
        <f>IFERROR(VLOOKUP(AJ484,Mobilität!A:I,7,FALSE),"")</f>
        <v/>
      </c>
      <c r="AN484" s="151" t="str">
        <f t="shared" si="162"/>
        <v/>
      </c>
      <c r="AO484" s="154" t="str">
        <f>IFERROR(AN484*Intern!H$2,"")</f>
        <v/>
      </c>
      <c r="AP484" s="171"/>
      <c r="AQ484" s="151">
        <f t="shared" si="163"/>
        <v>0</v>
      </c>
      <c r="AR484" s="209"/>
      <c r="AS484" s="151" t="str">
        <f>IFERROR(VLOOKUP(AP484,Mobilität!A:I,7,FALSE),"")</f>
        <v/>
      </c>
      <c r="AT484" s="151" t="str">
        <f t="shared" si="178"/>
        <v/>
      </c>
      <c r="AU484" s="154" t="str">
        <f>IFERROR(AT484*Intern!H$2,"")</f>
        <v/>
      </c>
      <c r="AV484" s="171"/>
      <c r="AW484" s="151">
        <f t="shared" si="164"/>
        <v>0</v>
      </c>
      <c r="AX484" s="206"/>
      <c r="AY484" s="151" t="str">
        <f>IFERROR(VLOOKUP(AV484,Mobilität!A:O,7,FALSE),"")</f>
        <v/>
      </c>
      <c r="AZ484" s="151" t="str">
        <f t="shared" si="165"/>
        <v/>
      </c>
      <c r="BA484" s="220" t="str">
        <f>IFERROR(AZ484*Intern!H$2,"")</f>
        <v/>
      </c>
      <c r="BB484" s="338"/>
      <c r="BC484" s="339"/>
      <c r="BD484" s="340"/>
      <c r="BE484" s="222">
        <f t="shared" si="166"/>
        <v>0</v>
      </c>
      <c r="BF484" s="223">
        <f>IFERROR(BE484*Intern!H$2,"")</f>
        <v>0</v>
      </c>
      <c r="BG484" s="210">
        <f t="shared" si="167"/>
        <v>0</v>
      </c>
      <c r="BH484" s="226">
        <f t="shared" si="168"/>
        <v>0</v>
      </c>
      <c r="BI484" s="363"/>
      <c r="BJ484" s="210" t="e">
        <f t="shared" si="169"/>
        <v>#DIV/0!</v>
      </c>
      <c r="BK484" s="227" t="e">
        <f t="shared" si="170"/>
        <v>#DIV/0!</v>
      </c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</row>
    <row r="485" spans="1:128" s="153" customFormat="1">
      <c r="A485" s="164"/>
      <c r="B485" s="165"/>
      <c r="C485" s="165"/>
      <c r="D485" s="149" t="str">
        <f t="shared" si="171"/>
        <v/>
      </c>
      <c r="E485" s="166"/>
      <c r="F485" s="167"/>
      <c r="G485" s="334" t="str">
        <f t="shared" si="172"/>
        <v/>
      </c>
      <c r="H485" s="150" t="str">
        <f>IFERROR(VLOOKUP(F485,'Mahlzeit-Übernachtung'!C:AA,5,FALSE),"")</f>
        <v/>
      </c>
      <c r="I485" s="150" t="str">
        <f t="shared" si="173"/>
        <v/>
      </c>
      <c r="J485" s="221" t="str">
        <f>IFERROR(I485*Intern!H$2,"")</f>
        <v/>
      </c>
      <c r="K485" s="167"/>
      <c r="L485" s="331" t="str">
        <f t="shared" si="174"/>
        <v/>
      </c>
      <c r="M485" s="150" t="str">
        <f>IFERROR(VLOOKUP(K485,'Mahlzeit-Übernachtung'!C:AA,5,FALSE),"")</f>
        <v/>
      </c>
      <c r="N485" s="151" t="str">
        <f t="shared" si="175"/>
        <v/>
      </c>
      <c r="O485" s="221" t="str">
        <f>IFERROR(N485*Intern!H$2,"")</f>
        <v/>
      </c>
      <c r="P485" s="168"/>
      <c r="Q485" s="169"/>
      <c r="R485" s="169"/>
      <c r="S485" s="169"/>
      <c r="T485" s="151" t="str">
        <f t="shared" si="179"/>
        <v>---</v>
      </c>
      <c r="U485" s="331" t="e">
        <f>VLOOKUP(TEXT(T485,"@"),'Mahlzeit-Übernachtung'!A$30:G$111,7,FALSE)</f>
        <v>#N/A</v>
      </c>
      <c r="V485" s="151" t="str">
        <f t="shared" si="176"/>
        <v/>
      </c>
      <c r="W485" s="220" t="str">
        <f>IFERROR(V485*Intern!H$2,"")</f>
        <v/>
      </c>
      <c r="X485" s="167"/>
      <c r="Y485" s="170"/>
      <c r="Z485" s="164"/>
      <c r="AA485" s="151" t="str">
        <f>IFERROR(VLOOKUP(X485,Mobilität!A:I,7,FALSE),"")</f>
        <v/>
      </c>
      <c r="AB485" s="151" t="str">
        <f t="shared" si="177"/>
        <v/>
      </c>
      <c r="AC485" s="220" t="str">
        <f>IFERROR(AB485*Intern!H$2,"")</f>
        <v/>
      </c>
      <c r="AD485" s="167"/>
      <c r="AE485" s="170"/>
      <c r="AF485" s="164"/>
      <c r="AG485" s="151" t="str">
        <f>IFERROR(VLOOKUP(AD485,Mobilität!A:I,7,FALSE),"")</f>
        <v/>
      </c>
      <c r="AH485" s="151" t="str">
        <f t="shared" si="160"/>
        <v/>
      </c>
      <c r="AI485" s="220" t="str">
        <f>IFERROR(AH485*Intern!H$2,"")</f>
        <v/>
      </c>
      <c r="AJ485" s="171"/>
      <c r="AK485" s="219">
        <f t="shared" si="161"/>
        <v>0</v>
      </c>
      <c r="AL485" s="206"/>
      <c r="AM485" s="151" t="str">
        <f>IFERROR(VLOOKUP(AJ485,Mobilität!A:I,7,FALSE),"")</f>
        <v/>
      </c>
      <c r="AN485" s="151" t="str">
        <f t="shared" si="162"/>
        <v/>
      </c>
      <c r="AO485" s="154" t="str">
        <f>IFERROR(AN485*Intern!H$2,"")</f>
        <v/>
      </c>
      <c r="AP485" s="171"/>
      <c r="AQ485" s="151">
        <f t="shared" si="163"/>
        <v>0</v>
      </c>
      <c r="AR485" s="209"/>
      <c r="AS485" s="151" t="str">
        <f>IFERROR(VLOOKUP(AP485,Mobilität!A:I,7,FALSE),"")</f>
        <v/>
      </c>
      <c r="AT485" s="151" t="str">
        <f t="shared" si="178"/>
        <v/>
      </c>
      <c r="AU485" s="154" t="str">
        <f>IFERROR(AT485*Intern!H$2,"")</f>
        <v/>
      </c>
      <c r="AV485" s="171"/>
      <c r="AW485" s="151">
        <f t="shared" si="164"/>
        <v>0</v>
      </c>
      <c r="AX485" s="206"/>
      <c r="AY485" s="151" t="str">
        <f>IFERROR(VLOOKUP(AV485,Mobilität!A:O,7,FALSE),"")</f>
        <v/>
      </c>
      <c r="AZ485" s="151" t="str">
        <f t="shared" si="165"/>
        <v/>
      </c>
      <c r="BA485" s="220" t="str">
        <f>IFERROR(AZ485*Intern!H$2,"")</f>
        <v/>
      </c>
      <c r="BB485" s="338"/>
      <c r="BC485" s="339"/>
      <c r="BD485" s="340"/>
      <c r="BE485" s="222">
        <f t="shared" si="166"/>
        <v>0</v>
      </c>
      <c r="BF485" s="223">
        <f>IFERROR(BE485*Intern!H$2,"")</f>
        <v>0</v>
      </c>
      <c r="BG485" s="210">
        <f t="shared" si="167"/>
        <v>0</v>
      </c>
      <c r="BH485" s="226">
        <f t="shared" si="168"/>
        <v>0</v>
      </c>
      <c r="BI485" s="363"/>
      <c r="BJ485" s="210" t="e">
        <f t="shared" si="169"/>
        <v>#DIV/0!</v>
      </c>
      <c r="BK485" s="227" t="e">
        <f t="shared" si="170"/>
        <v>#DIV/0!</v>
      </c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</row>
    <row r="486" spans="1:128" s="153" customFormat="1">
      <c r="A486" s="164"/>
      <c r="B486" s="165"/>
      <c r="C486" s="165"/>
      <c r="D486" s="149" t="str">
        <f t="shared" si="171"/>
        <v/>
      </c>
      <c r="E486" s="166"/>
      <c r="F486" s="167"/>
      <c r="G486" s="334" t="str">
        <f t="shared" si="172"/>
        <v/>
      </c>
      <c r="H486" s="150" t="str">
        <f>IFERROR(VLOOKUP(F486,'Mahlzeit-Übernachtung'!C:AA,5,FALSE),"")</f>
        <v/>
      </c>
      <c r="I486" s="150" t="str">
        <f t="shared" si="173"/>
        <v/>
      </c>
      <c r="J486" s="221" t="str">
        <f>IFERROR(I486*Intern!H$2,"")</f>
        <v/>
      </c>
      <c r="K486" s="167"/>
      <c r="L486" s="331" t="str">
        <f t="shared" si="174"/>
        <v/>
      </c>
      <c r="M486" s="150" t="str">
        <f>IFERROR(VLOOKUP(K486,'Mahlzeit-Übernachtung'!C:AA,5,FALSE),"")</f>
        <v/>
      </c>
      <c r="N486" s="151" t="str">
        <f t="shared" si="175"/>
        <v/>
      </c>
      <c r="O486" s="221" t="str">
        <f>IFERROR(N486*Intern!H$2,"")</f>
        <v/>
      </c>
      <c r="P486" s="168"/>
      <c r="Q486" s="169"/>
      <c r="R486" s="169"/>
      <c r="S486" s="169"/>
      <c r="T486" s="151" t="str">
        <f t="shared" si="179"/>
        <v>---</v>
      </c>
      <c r="U486" s="331" t="e">
        <f>VLOOKUP(TEXT(T486,"@"),'Mahlzeit-Übernachtung'!A$30:G$111,7,FALSE)</f>
        <v>#N/A</v>
      </c>
      <c r="V486" s="151" t="str">
        <f t="shared" si="176"/>
        <v/>
      </c>
      <c r="W486" s="220" t="str">
        <f>IFERROR(V486*Intern!H$2,"")</f>
        <v/>
      </c>
      <c r="X486" s="167"/>
      <c r="Y486" s="170"/>
      <c r="Z486" s="164"/>
      <c r="AA486" s="151" t="str">
        <f>IFERROR(VLOOKUP(X486,Mobilität!A:I,7,FALSE),"")</f>
        <v/>
      </c>
      <c r="AB486" s="151" t="str">
        <f t="shared" si="177"/>
        <v/>
      </c>
      <c r="AC486" s="220" t="str">
        <f>IFERROR(AB486*Intern!H$2,"")</f>
        <v/>
      </c>
      <c r="AD486" s="167"/>
      <c r="AE486" s="170"/>
      <c r="AF486" s="164"/>
      <c r="AG486" s="151" t="str">
        <f>IFERROR(VLOOKUP(AD486,Mobilität!A:I,7,FALSE),"")</f>
        <v/>
      </c>
      <c r="AH486" s="151" t="str">
        <f t="shared" si="160"/>
        <v/>
      </c>
      <c r="AI486" s="220" t="str">
        <f>IFERROR(AH486*Intern!H$2,"")</f>
        <v/>
      </c>
      <c r="AJ486" s="171"/>
      <c r="AK486" s="219">
        <f t="shared" si="161"/>
        <v>0</v>
      </c>
      <c r="AL486" s="206"/>
      <c r="AM486" s="151" t="str">
        <f>IFERROR(VLOOKUP(AJ486,Mobilität!A:I,7,FALSE),"")</f>
        <v/>
      </c>
      <c r="AN486" s="151" t="str">
        <f t="shared" si="162"/>
        <v/>
      </c>
      <c r="AO486" s="154" t="str">
        <f>IFERROR(AN486*Intern!H$2,"")</f>
        <v/>
      </c>
      <c r="AP486" s="171"/>
      <c r="AQ486" s="151">
        <f t="shared" si="163"/>
        <v>0</v>
      </c>
      <c r="AR486" s="209"/>
      <c r="AS486" s="151" t="str">
        <f>IFERROR(VLOOKUP(AP486,Mobilität!A:I,7,FALSE),"")</f>
        <v/>
      </c>
      <c r="AT486" s="151" t="str">
        <f t="shared" si="178"/>
        <v/>
      </c>
      <c r="AU486" s="154" t="str">
        <f>IFERROR(AT486*Intern!H$2,"")</f>
        <v/>
      </c>
      <c r="AV486" s="171"/>
      <c r="AW486" s="151">
        <f t="shared" si="164"/>
        <v>0</v>
      </c>
      <c r="AX486" s="206"/>
      <c r="AY486" s="151" t="str">
        <f>IFERROR(VLOOKUP(AV486,Mobilität!A:O,7,FALSE),"")</f>
        <v/>
      </c>
      <c r="AZ486" s="151" t="str">
        <f t="shared" si="165"/>
        <v/>
      </c>
      <c r="BA486" s="220" t="str">
        <f>IFERROR(AZ486*Intern!H$2,"")</f>
        <v/>
      </c>
      <c r="BB486" s="338"/>
      <c r="BC486" s="339"/>
      <c r="BD486" s="340"/>
      <c r="BE486" s="222">
        <f t="shared" si="166"/>
        <v>0</v>
      </c>
      <c r="BF486" s="223">
        <f>IFERROR(BE486*Intern!H$2,"")</f>
        <v>0</v>
      </c>
      <c r="BG486" s="210">
        <f t="shared" si="167"/>
        <v>0</v>
      </c>
      <c r="BH486" s="226">
        <f t="shared" si="168"/>
        <v>0</v>
      </c>
      <c r="BI486" s="363"/>
      <c r="BJ486" s="210" t="e">
        <f t="shared" si="169"/>
        <v>#DIV/0!</v>
      </c>
      <c r="BK486" s="227" t="e">
        <f t="shared" si="170"/>
        <v>#DIV/0!</v>
      </c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</row>
    <row r="487" spans="1:128" s="153" customFormat="1">
      <c r="A487" s="164"/>
      <c r="B487" s="165"/>
      <c r="C487" s="165"/>
      <c r="D487" s="149" t="str">
        <f t="shared" si="171"/>
        <v/>
      </c>
      <c r="E487" s="166"/>
      <c r="F487" s="167"/>
      <c r="G487" s="334" t="str">
        <f t="shared" si="172"/>
        <v/>
      </c>
      <c r="H487" s="150" t="str">
        <f>IFERROR(VLOOKUP(F487,'Mahlzeit-Übernachtung'!C:AA,5,FALSE),"")</f>
        <v/>
      </c>
      <c r="I487" s="150" t="str">
        <f t="shared" si="173"/>
        <v/>
      </c>
      <c r="J487" s="221" t="str">
        <f>IFERROR(I487*Intern!H$2,"")</f>
        <v/>
      </c>
      <c r="K487" s="167"/>
      <c r="L487" s="331" t="str">
        <f t="shared" si="174"/>
        <v/>
      </c>
      <c r="M487" s="150" t="str">
        <f>IFERROR(VLOOKUP(K487,'Mahlzeit-Übernachtung'!C:AA,5,FALSE),"")</f>
        <v/>
      </c>
      <c r="N487" s="151" t="str">
        <f t="shared" si="175"/>
        <v/>
      </c>
      <c r="O487" s="221" t="str">
        <f>IFERROR(N487*Intern!H$2,"")</f>
        <v/>
      </c>
      <c r="P487" s="168"/>
      <c r="Q487" s="169"/>
      <c r="R487" s="169"/>
      <c r="S487" s="169"/>
      <c r="T487" s="151" t="str">
        <f t="shared" si="179"/>
        <v>---</v>
      </c>
      <c r="U487" s="331" t="e">
        <f>VLOOKUP(TEXT(T487,"@"),'Mahlzeit-Übernachtung'!A$30:G$111,7,FALSE)</f>
        <v>#N/A</v>
      </c>
      <c r="V487" s="151" t="str">
        <f t="shared" si="176"/>
        <v/>
      </c>
      <c r="W487" s="220" t="str">
        <f>IFERROR(V487*Intern!H$2,"")</f>
        <v/>
      </c>
      <c r="X487" s="167"/>
      <c r="Y487" s="170"/>
      <c r="Z487" s="164"/>
      <c r="AA487" s="151" t="str">
        <f>IFERROR(VLOOKUP(X487,Mobilität!A:I,7,FALSE),"")</f>
        <v/>
      </c>
      <c r="AB487" s="151" t="str">
        <f t="shared" si="177"/>
        <v/>
      </c>
      <c r="AC487" s="220" t="str">
        <f>IFERROR(AB487*Intern!H$2,"")</f>
        <v/>
      </c>
      <c r="AD487" s="167"/>
      <c r="AE487" s="170"/>
      <c r="AF487" s="164"/>
      <c r="AG487" s="151" t="str">
        <f>IFERROR(VLOOKUP(AD487,Mobilität!A:I,7,FALSE),"")</f>
        <v/>
      </c>
      <c r="AH487" s="151" t="str">
        <f t="shared" si="160"/>
        <v/>
      </c>
      <c r="AI487" s="220" t="str">
        <f>IFERROR(AH487*Intern!H$2,"")</f>
        <v/>
      </c>
      <c r="AJ487" s="171"/>
      <c r="AK487" s="219">
        <f t="shared" si="161"/>
        <v>0</v>
      </c>
      <c r="AL487" s="206"/>
      <c r="AM487" s="151" t="str">
        <f>IFERROR(VLOOKUP(AJ487,Mobilität!A:I,7,FALSE),"")</f>
        <v/>
      </c>
      <c r="AN487" s="151" t="str">
        <f t="shared" si="162"/>
        <v/>
      </c>
      <c r="AO487" s="154" t="str">
        <f>IFERROR(AN487*Intern!H$2,"")</f>
        <v/>
      </c>
      <c r="AP487" s="171"/>
      <c r="AQ487" s="151">
        <f t="shared" si="163"/>
        <v>0</v>
      </c>
      <c r="AR487" s="209"/>
      <c r="AS487" s="151" t="str">
        <f>IFERROR(VLOOKUP(AP487,Mobilität!A:I,7,FALSE),"")</f>
        <v/>
      </c>
      <c r="AT487" s="151" t="str">
        <f t="shared" si="178"/>
        <v/>
      </c>
      <c r="AU487" s="154" t="str">
        <f>IFERROR(AT487*Intern!H$2,"")</f>
        <v/>
      </c>
      <c r="AV487" s="171"/>
      <c r="AW487" s="151">
        <f t="shared" si="164"/>
        <v>0</v>
      </c>
      <c r="AX487" s="206"/>
      <c r="AY487" s="151" t="str">
        <f>IFERROR(VLOOKUP(AV487,Mobilität!A:O,7,FALSE),"")</f>
        <v/>
      </c>
      <c r="AZ487" s="151" t="str">
        <f t="shared" si="165"/>
        <v/>
      </c>
      <c r="BA487" s="220" t="str">
        <f>IFERROR(AZ487*Intern!H$2,"")</f>
        <v/>
      </c>
      <c r="BB487" s="338"/>
      <c r="BC487" s="339"/>
      <c r="BD487" s="340"/>
      <c r="BE487" s="222">
        <f t="shared" si="166"/>
        <v>0</v>
      </c>
      <c r="BF487" s="223">
        <f>IFERROR(BE487*Intern!H$2,"")</f>
        <v>0</v>
      </c>
      <c r="BG487" s="210">
        <f t="shared" si="167"/>
        <v>0</v>
      </c>
      <c r="BH487" s="226">
        <f t="shared" si="168"/>
        <v>0</v>
      </c>
      <c r="BI487" s="363"/>
      <c r="BJ487" s="210" t="e">
        <f t="shared" si="169"/>
        <v>#DIV/0!</v>
      </c>
      <c r="BK487" s="227" t="e">
        <f t="shared" si="170"/>
        <v>#DIV/0!</v>
      </c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</row>
    <row r="488" spans="1:128" s="153" customFormat="1">
      <c r="A488" s="164"/>
      <c r="B488" s="165"/>
      <c r="C488" s="165"/>
      <c r="D488" s="149" t="str">
        <f t="shared" si="171"/>
        <v/>
      </c>
      <c r="E488" s="166"/>
      <c r="F488" s="167"/>
      <c r="G488" s="334" t="str">
        <f t="shared" si="172"/>
        <v/>
      </c>
      <c r="H488" s="150" t="str">
        <f>IFERROR(VLOOKUP(F488,'Mahlzeit-Übernachtung'!C:AA,5,FALSE),"")</f>
        <v/>
      </c>
      <c r="I488" s="150" t="str">
        <f t="shared" si="173"/>
        <v/>
      </c>
      <c r="J488" s="221" t="str">
        <f>IFERROR(I488*Intern!H$2,"")</f>
        <v/>
      </c>
      <c r="K488" s="167"/>
      <c r="L488" s="331" t="str">
        <f t="shared" si="174"/>
        <v/>
      </c>
      <c r="M488" s="150" t="str">
        <f>IFERROR(VLOOKUP(K488,'Mahlzeit-Übernachtung'!C:AA,5,FALSE),"")</f>
        <v/>
      </c>
      <c r="N488" s="151" t="str">
        <f t="shared" si="175"/>
        <v/>
      </c>
      <c r="O488" s="221" t="str">
        <f>IFERROR(N488*Intern!H$2,"")</f>
        <v/>
      </c>
      <c r="P488" s="168"/>
      <c r="Q488" s="169"/>
      <c r="R488" s="169"/>
      <c r="S488" s="169"/>
      <c r="T488" s="151" t="str">
        <f t="shared" si="179"/>
        <v>---</v>
      </c>
      <c r="U488" s="331" t="e">
        <f>VLOOKUP(TEXT(T488,"@"),'Mahlzeit-Übernachtung'!A$30:G$111,7,FALSE)</f>
        <v>#N/A</v>
      </c>
      <c r="V488" s="151" t="str">
        <f t="shared" si="176"/>
        <v/>
      </c>
      <c r="W488" s="220" t="str">
        <f>IFERROR(V488*Intern!H$2,"")</f>
        <v/>
      </c>
      <c r="X488" s="167"/>
      <c r="Y488" s="170"/>
      <c r="Z488" s="164"/>
      <c r="AA488" s="151" t="str">
        <f>IFERROR(VLOOKUP(X488,Mobilität!A:I,7,FALSE),"")</f>
        <v/>
      </c>
      <c r="AB488" s="151" t="str">
        <f t="shared" si="177"/>
        <v/>
      </c>
      <c r="AC488" s="220" t="str">
        <f>IFERROR(AB488*Intern!H$2,"")</f>
        <v/>
      </c>
      <c r="AD488" s="167"/>
      <c r="AE488" s="170"/>
      <c r="AF488" s="164"/>
      <c r="AG488" s="151" t="str">
        <f>IFERROR(VLOOKUP(AD488,Mobilität!A:I,7,FALSE),"")</f>
        <v/>
      </c>
      <c r="AH488" s="151" t="str">
        <f t="shared" si="160"/>
        <v/>
      </c>
      <c r="AI488" s="220" t="str">
        <f>IFERROR(AH488*Intern!H$2,"")</f>
        <v/>
      </c>
      <c r="AJ488" s="171"/>
      <c r="AK488" s="219">
        <f t="shared" si="161"/>
        <v>0</v>
      </c>
      <c r="AL488" s="206"/>
      <c r="AM488" s="151" t="str">
        <f>IFERROR(VLOOKUP(AJ488,Mobilität!A:I,7,FALSE),"")</f>
        <v/>
      </c>
      <c r="AN488" s="151" t="str">
        <f t="shared" si="162"/>
        <v/>
      </c>
      <c r="AO488" s="154" t="str">
        <f>IFERROR(AN488*Intern!H$2,"")</f>
        <v/>
      </c>
      <c r="AP488" s="171"/>
      <c r="AQ488" s="151">
        <f t="shared" si="163"/>
        <v>0</v>
      </c>
      <c r="AR488" s="209"/>
      <c r="AS488" s="151" t="str">
        <f>IFERROR(VLOOKUP(AP488,Mobilität!A:I,7,FALSE),"")</f>
        <v/>
      </c>
      <c r="AT488" s="151" t="str">
        <f t="shared" si="178"/>
        <v/>
      </c>
      <c r="AU488" s="154" t="str">
        <f>IFERROR(AT488*Intern!H$2,"")</f>
        <v/>
      </c>
      <c r="AV488" s="171"/>
      <c r="AW488" s="151">
        <f t="shared" si="164"/>
        <v>0</v>
      </c>
      <c r="AX488" s="206"/>
      <c r="AY488" s="151" t="str">
        <f>IFERROR(VLOOKUP(AV488,Mobilität!A:O,7,FALSE),"")</f>
        <v/>
      </c>
      <c r="AZ488" s="151" t="str">
        <f t="shared" si="165"/>
        <v/>
      </c>
      <c r="BA488" s="220" t="str">
        <f>IFERROR(AZ488*Intern!H$2,"")</f>
        <v/>
      </c>
      <c r="BB488" s="338"/>
      <c r="BC488" s="339"/>
      <c r="BD488" s="340"/>
      <c r="BE488" s="222">
        <f t="shared" si="166"/>
        <v>0</v>
      </c>
      <c r="BF488" s="223">
        <f>IFERROR(BE488*Intern!H$2,"")</f>
        <v>0</v>
      </c>
      <c r="BG488" s="210">
        <f t="shared" si="167"/>
        <v>0</v>
      </c>
      <c r="BH488" s="226">
        <f t="shared" si="168"/>
        <v>0</v>
      </c>
      <c r="BI488" s="363"/>
      <c r="BJ488" s="210" t="e">
        <f t="shared" si="169"/>
        <v>#DIV/0!</v>
      </c>
      <c r="BK488" s="227" t="e">
        <f t="shared" si="170"/>
        <v>#DIV/0!</v>
      </c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</row>
    <row r="489" spans="1:128" s="153" customFormat="1">
      <c r="A489" s="164"/>
      <c r="B489" s="165"/>
      <c r="C489" s="165"/>
      <c r="D489" s="149" t="str">
        <f t="shared" si="171"/>
        <v/>
      </c>
      <c r="E489" s="166"/>
      <c r="F489" s="167"/>
      <c r="G489" s="334" t="str">
        <f t="shared" si="172"/>
        <v/>
      </c>
      <c r="H489" s="150" t="str">
        <f>IFERROR(VLOOKUP(F489,'Mahlzeit-Übernachtung'!C:AA,5,FALSE),"")</f>
        <v/>
      </c>
      <c r="I489" s="150" t="str">
        <f t="shared" si="173"/>
        <v/>
      </c>
      <c r="J489" s="221" t="str">
        <f>IFERROR(I489*Intern!H$2,"")</f>
        <v/>
      </c>
      <c r="K489" s="167"/>
      <c r="L489" s="331" t="str">
        <f t="shared" si="174"/>
        <v/>
      </c>
      <c r="M489" s="150" t="str">
        <f>IFERROR(VLOOKUP(K489,'Mahlzeit-Übernachtung'!C:AA,5,FALSE),"")</f>
        <v/>
      </c>
      <c r="N489" s="151" t="str">
        <f t="shared" si="175"/>
        <v/>
      </c>
      <c r="O489" s="221" t="str">
        <f>IFERROR(N489*Intern!H$2,"")</f>
        <v/>
      </c>
      <c r="P489" s="168"/>
      <c r="Q489" s="169"/>
      <c r="R489" s="169"/>
      <c r="S489" s="169"/>
      <c r="T489" s="151" t="str">
        <f t="shared" si="179"/>
        <v>---</v>
      </c>
      <c r="U489" s="331" t="e">
        <f>VLOOKUP(TEXT(T489,"@"),'Mahlzeit-Übernachtung'!A$30:G$111,7,FALSE)</f>
        <v>#N/A</v>
      </c>
      <c r="V489" s="151" t="str">
        <f t="shared" si="176"/>
        <v/>
      </c>
      <c r="W489" s="220" t="str">
        <f>IFERROR(V489*Intern!H$2,"")</f>
        <v/>
      </c>
      <c r="X489" s="167"/>
      <c r="Y489" s="170"/>
      <c r="Z489" s="164"/>
      <c r="AA489" s="151" t="str">
        <f>IFERROR(VLOOKUP(X489,Mobilität!A:I,7,FALSE),"")</f>
        <v/>
      </c>
      <c r="AB489" s="151" t="str">
        <f t="shared" si="177"/>
        <v/>
      </c>
      <c r="AC489" s="220" t="str">
        <f>IFERROR(AB489*Intern!H$2,"")</f>
        <v/>
      </c>
      <c r="AD489" s="167"/>
      <c r="AE489" s="170"/>
      <c r="AF489" s="164"/>
      <c r="AG489" s="151" t="str">
        <f>IFERROR(VLOOKUP(AD489,Mobilität!A:I,7,FALSE),"")</f>
        <v/>
      </c>
      <c r="AH489" s="151" t="str">
        <f t="shared" si="160"/>
        <v/>
      </c>
      <c r="AI489" s="220" t="str">
        <f>IFERROR(AH489*Intern!H$2,"")</f>
        <v/>
      </c>
      <c r="AJ489" s="171"/>
      <c r="AK489" s="219">
        <f t="shared" si="161"/>
        <v>0</v>
      </c>
      <c r="AL489" s="206"/>
      <c r="AM489" s="151" t="str">
        <f>IFERROR(VLOOKUP(AJ489,Mobilität!A:I,7,FALSE),"")</f>
        <v/>
      </c>
      <c r="AN489" s="151" t="str">
        <f t="shared" si="162"/>
        <v/>
      </c>
      <c r="AO489" s="154" t="str">
        <f>IFERROR(AN489*Intern!H$2,"")</f>
        <v/>
      </c>
      <c r="AP489" s="171"/>
      <c r="AQ489" s="151">
        <f t="shared" si="163"/>
        <v>0</v>
      </c>
      <c r="AR489" s="209"/>
      <c r="AS489" s="151" t="str">
        <f>IFERROR(VLOOKUP(AP489,Mobilität!A:I,7,FALSE),"")</f>
        <v/>
      </c>
      <c r="AT489" s="151" t="str">
        <f t="shared" si="178"/>
        <v/>
      </c>
      <c r="AU489" s="154" t="str">
        <f>IFERROR(AT489*Intern!H$2,"")</f>
        <v/>
      </c>
      <c r="AV489" s="171"/>
      <c r="AW489" s="151">
        <f t="shared" si="164"/>
        <v>0</v>
      </c>
      <c r="AX489" s="206"/>
      <c r="AY489" s="151" t="str">
        <f>IFERROR(VLOOKUP(AV489,Mobilität!A:O,7,FALSE),"")</f>
        <v/>
      </c>
      <c r="AZ489" s="151" t="str">
        <f t="shared" si="165"/>
        <v/>
      </c>
      <c r="BA489" s="220" t="str">
        <f>IFERROR(AZ489*Intern!H$2,"")</f>
        <v/>
      </c>
      <c r="BB489" s="338"/>
      <c r="BC489" s="339"/>
      <c r="BD489" s="340"/>
      <c r="BE489" s="222">
        <f t="shared" si="166"/>
        <v>0</v>
      </c>
      <c r="BF489" s="223">
        <f>IFERROR(BE489*Intern!H$2,"")</f>
        <v>0</v>
      </c>
      <c r="BG489" s="210">
        <f t="shared" si="167"/>
        <v>0</v>
      </c>
      <c r="BH489" s="226">
        <f t="shared" si="168"/>
        <v>0</v>
      </c>
      <c r="BI489" s="363"/>
      <c r="BJ489" s="210" t="e">
        <f t="shared" si="169"/>
        <v>#DIV/0!</v>
      </c>
      <c r="BK489" s="227" t="e">
        <f t="shared" si="170"/>
        <v>#DIV/0!</v>
      </c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</row>
    <row r="490" spans="1:128" s="153" customFormat="1">
      <c r="A490" s="164"/>
      <c r="B490" s="165"/>
      <c r="C490" s="165"/>
      <c r="D490" s="149" t="str">
        <f t="shared" si="171"/>
        <v/>
      </c>
      <c r="E490" s="166"/>
      <c r="F490" s="167"/>
      <c r="G490" s="334" t="str">
        <f t="shared" si="172"/>
        <v/>
      </c>
      <c r="H490" s="150" t="str">
        <f>IFERROR(VLOOKUP(F490,'Mahlzeit-Übernachtung'!C:AA,5,FALSE),"")</f>
        <v/>
      </c>
      <c r="I490" s="150" t="str">
        <f t="shared" si="173"/>
        <v/>
      </c>
      <c r="J490" s="221" t="str">
        <f>IFERROR(I490*Intern!H$2,"")</f>
        <v/>
      </c>
      <c r="K490" s="167"/>
      <c r="L490" s="331" t="str">
        <f t="shared" si="174"/>
        <v/>
      </c>
      <c r="M490" s="150" t="str">
        <f>IFERROR(VLOOKUP(K490,'Mahlzeit-Übernachtung'!C:AA,5,FALSE),"")</f>
        <v/>
      </c>
      <c r="N490" s="151" t="str">
        <f t="shared" si="175"/>
        <v/>
      </c>
      <c r="O490" s="221" t="str">
        <f>IFERROR(N490*Intern!H$2,"")</f>
        <v/>
      </c>
      <c r="P490" s="168"/>
      <c r="Q490" s="169"/>
      <c r="R490" s="169"/>
      <c r="S490" s="169"/>
      <c r="T490" s="151" t="str">
        <f t="shared" si="179"/>
        <v>---</v>
      </c>
      <c r="U490" s="331" t="e">
        <f>VLOOKUP(TEXT(T490,"@"),'Mahlzeit-Übernachtung'!A$30:G$111,7,FALSE)</f>
        <v>#N/A</v>
      </c>
      <c r="V490" s="151" t="str">
        <f t="shared" si="176"/>
        <v/>
      </c>
      <c r="W490" s="220" t="str">
        <f>IFERROR(V490*Intern!H$2,"")</f>
        <v/>
      </c>
      <c r="X490" s="167"/>
      <c r="Y490" s="170"/>
      <c r="Z490" s="164"/>
      <c r="AA490" s="151" t="str">
        <f>IFERROR(VLOOKUP(X490,Mobilität!A:I,7,FALSE),"")</f>
        <v/>
      </c>
      <c r="AB490" s="151" t="str">
        <f t="shared" si="177"/>
        <v/>
      </c>
      <c r="AC490" s="220" t="str">
        <f>IFERROR(AB490*Intern!H$2,"")</f>
        <v/>
      </c>
      <c r="AD490" s="167"/>
      <c r="AE490" s="170"/>
      <c r="AF490" s="164"/>
      <c r="AG490" s="151" t="str">
        <f>IFERROR(VLOOKUP(AD490,Mobilität!A:I,7,FALSE),"")</f>
        <v/>
      </c>
      <c r="AH490" s="151" t="str">
        <f t="shared" si="160"/>
        <v/>
      </c>
      <c r="AI490" s="220" t="str">
        <f>IFERROR(AH490*Intern!H$2,"")</f>
        <v/>
      </c>
      <c r="AJ490" s="171"/>
      <c r="AK490" s="219">
        <f t="shared" si="161"/>
        <v>0</v>
      </c>
      <c r="AL490" s="206"/>
      <c r="AM490" s="151" t="str">
        <f>IFERROR(VLOOKUP(AJ490,Mobilität!A:I,7,FALSE),"")</f>
        <v/>
      </c>
      <c r="AN490" s="151" t="str">
        <f t="shared" si="162"/>
        <v/>
      </c>
      <c r="AO490" s="154" t="str">
        <f>IFERROR(AN490*Intern!H$2,"")</f>
        <v/>
      </c>
      <c r="AP490" s="171"/>
      <c r="AQ490" s="151">
        <f t="shared" si="163"/>
        <v>0</v>
      </c>
      <c r="AR490" s="209"/>
      <c r="AS490" s="151" t="str">
        <f>IFERROR(VLOOKUP(AP490,Mobilität!A:I,7,FALSE),"")</f>
        <v/>
      </c>
      <c r="AT490" s="151" t="str">
        <f t="shared" si="178"/>
        <v/>
      </c>
      <c r="AU490" s="154" t="str">
        <f>IFERROR(AT490*Intern!H$2,"")</f>
        <v/>
      </c>
      <c r="AV490" s="171"/>
      <c r="AW490" s="151">
        <f t="shared" si="164"/>
        <v>0</v>
      </c>
      <c r="AX490" s="206"/>
      <c r="AY490" s="151" t="str">
        <f>IFERROR(VLOOKUP(AV490,Mobilität!A:O,7,FALSE),"")</f>
        <v/>
      </c>
      <c r="AZ490" s="151" t="str">
        <f t="shared" si="165"/>
        <v/>
      </c>
      <c r="BA490" s="220" t="str">
        <f>IFERROR(AZ490*Intern!H$2,"")</f>
        <v/>
      </c>
      <c r="BB490" s="338"/>
      <c r="BC490" s="339"/>
      <c r="BD490" s="340"/>
      <c r="BE490" s="222">
        <f t="shared" si="166"/>
        <v>0</v>
      </c>
      <c r="BF490" s="223">
        <f>IFERROR(BE490*Intern!H$2,"")</f>
        <v>0</v>
      </c>
      <c r="BG490" s="210">
        <f t="shared" si="167"/>
        <v>0</v>
      </c>
      <c r="BH490" s="226">
        <f t="shared" si="168"/>
        <v>0</v>
      </c>
      <c r="BI490" s="363"/>
      <c r="BJ490" s="210" t="e">
        <f t="shared" si="169"/>
        <v>#DIV/0!</v>
      </c>
      <c r="BK490" s="227" t="e">
        <f t="shared" si="170"/>
        <v>#DIV/0!</v>
      </c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</row>
    <row r="491" spans="1:128" s="153" customFormat="1">
      <c r="A491" s="164"/>
      <c r="B491" s="165"/>
      <c r="C491" s="165"/>
      <c r="D491" s="149" t="str">
        <f t="shared" si="171"/>
        <v/>
      </c>
      <c r="E491" s="166"/>
      <c r="F491" s="167"/>
      <c r="G491" s="334" t="str">
        <f t="shared" si="172"/>
        <v/>
      </c>
      <c r="H491" s="150" t="str">
        <f>IFERROR(VLOOKUP(F491,'Mahlzeit-Übernachtung'!C:AA,5,FALSE),"")</f>
        <v/>
      </c>
      <c r="I491" s="150" t="str">
        <f t="shared" si="173"/>
        <v/>
      </c>
      <c r="J491" s="221" t="str">
        <f>IFERROR(I491*Intern!H$2,"")</f>
        <v/>
      </c>
      <c r="K491" s="167"/>
      <c r="L491" s="331" t="str">
        <f t="shared" si="174"/>
        <v/>
      </c>
      <c r="M491" s="150" t="str">
        <f>IFERROR(VLOOKUP(K491,'Mahlzeit-Übernachtung'!C:AA,5,FALSE),"")</f>
        <v/>
      </c>
      <c r="N491" s="151" t="str">
        <f t="shared" si="175"/>
        <v/>
      </c>
      <c r="O491" s="221" t="str">
        <f>IFERROR(N491*Intern!H$2,"")</f>
        <v/>
      </c>
      <c r="P491" s="168"/>
      <c r="Q491" s="169"/>
      <c r="R491" s="169"/>
      <c r="S491" s="169"/>
      <c r="T491" s="151" t="str">
        <f t="shared" si="179"/>
        <v>---</v>
      </c>
      <c r="U491" s="331" t="e">
        <f>VLOOKUP(TEXT(T491,"@"),'Mahlzeit-Übernachtung'!A$30:G$111,7,FALSE)</f>
        <v>#N/A</v>
      </c>
      <c r="V491" s="151" t="str">
        <f t="shared" si="176"/>
        <v/>
      </c>
      <c r="W491" s="220" t="str">
        <f>IFERROR(V491*Intern!H$2,"")</f>
        <v/>
      </c>
      <c r="X491" s="167"/>
      <c r="Y491" s="170"/>
      <c r="Z491" s="164"/>
      <c r="AA491" s="151" t="str">
        <f>IFERROR(VLOOKUP(X491,Mobilität!A:I,7,FALSE),"")</f>
        <v/>
      </c>
      <c r="AB491" s="151" t="str">
        <f t="shared" si="177"/>
        <v/>
      </c>
      <c r="AC491" s="220" t="str">
        <f>IFERROR(AB491*Intern!H$2,"")</f>
        <v/>
      </c>
      <c r="AD491" s="167"/>
      <c r="AE491" s="170"/>
      <c r="AF491" s="164"/>
      <c r="AG491" s="151" t="str">
        <f>IFERROR(VLOOKUP(AD491,Mobilität!A:I,7,FALSE),"")</f>
        <v/>
      </c>
      <c r="AH491" s="151" t="str">
        <f t="shared" si="160"/>
        <v/>
      </c>
      <c r="AI491" s="220" t="str">
        <f>IFERROR(AH491*Intern!H$2,"")</f>
        <v/>
      </c>
      <c r="AJ491" s="171"/>
      <c r="AK491" s="219">
        <f t="shared" si="161"/>
        <v>0</v>
      </c>
      <c r="AL491" s="206"/>
      <c r="AM491" s="151" t="str">
        <f>IFERROR(VLOOKUP(AJ491,Mobilität!A:I,7,FALSE),"")</f>
        <v/>
      </c>
      <c r="AN491" s="151" t="str">
        <f t="shared" si="162"/>
        <v/>
      </c>
      <c r="AO491" s="154" t="str">
        <f>IFERROR(AN491*Intern!H$2,"")</f>
        <v/>
      </c>
      <c r="AP491" s="171"/>
      <c r="AQ491" s="151">
        <f t="shared" si="163"/>
        <v>0</v>
      </c>
      <c r="AR491" s="209"/>
      <c r="AS491" s="151" t="str">
        <f>IFERROR(VLOOKUP(AP491,Mobilität!A:I,7,FALSE),"")</f>
        <v/>
      </c>
      <c r="AT491" s="151" t="str">
        <f t="shared" si="178"/>
        <v/>
      </c>
      <c r="AU491" s="154" t="str">
        <f>IFERROR(AT491*Intern!H$2,"")</f>
        <v/>
      </c>
      <c r="AV491" s="171"/>
      <c r="AW491" s="151">
        <f t="shared" si="164"/>
        <v>0</v>
      </c>
      <c r="AX491" s="206"/>
      <c r="AY491" s="151" t="str">
        <f>IFERROR(VLOOKUP(AV491,Mobilität!A:O,7,FALSE),"")</f>
        <v/>
      </c>
      <c r="AZ491" s="151" t="str">
        <f t="shared" si="165"/>
        <v/>
      </c>
      <c r="BA491" s="220" t="str">
        <f>IFERROR(AZ491*Intern!H$2,"")</f>
        <v/>
      </c>
      <c r="BB491" s="338"/>
      <c r="BC491" s="339"/>
      <c r="BD491" s="340"/>
      <c r="BE491" s="222">
        <f t="shared" si="166"/>
        <v>0</v>
      </c>
      <c r="BF491" s="223">
        <f>IFERROR(BE491*Intern!H$2,"")</f>
        <v>0</v>
      </c>
      <c r="BG491" s="210">
        <f t="shared" si="167"/>
        <v>0</v>
      </c>
      <c r="BH491" s="226">
        <f t="shared" si="168"/>
        <v>0</v>
      </c>
      <c r="BI491" s="363"/>
      <c r="BJ491" s="210" t="e">
        <f t="shared" si="169"/>
        <v>#DIV/0!</v>
      </c>
      <c r="BK491" s="227" t="e">
        <f t="shared" si="170"/>
        <v>#DIV/0!</v>
      </c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</row>
    <row r="492" spans="1:128" s="153" customFormat="1">
      <c r="A492" s="164"/>
      <c r="B492" s="165"/>
      <c r="C492" s="165"/>
      <c r="D492" s="149" t="str">
        <f t="shared" si="171"/>
        <v/>
      </c>
      <c r="E492" s="166"/>
      <c r="F492" s="167"/>
      <c r="G492" s="334" t="str">
        <f t="shared" si="172"/>
        <v/>
      </c>
      <c r="H492" s="150" t="str">
        <f>IFERROR(VLOOKUP(F492,'Mahlzeit-Übernachtung'!C:AA,5,FALSE),"")</f>
        <v/>
      </c>
      <c r="I492" s="150" t="str">
        <f t="shared" si="173"/>
        <v/>
      </c>
      <c r="J492" s="221" t="str">
        <f>IFERROR(I492*Intern!H$2,"")</f>
        <v/>
      </c>
      <c r="K492" s="167"/>
      <c r="L492" s="331" t="str">
        <f t="shared" si="174"/>
        <v/>
      </c>
      <c r="M492" s="150" t="str">
        <f>IFERROR(VLOOKUP(K492,'Mahlzeit-Übernachtung'!C:AA,5,FALSE),"")</f>
        <v/>
      </c>
      <c r="N492" s="151" t="str">
        <f t="shared" si="175"/>
        <v/>
      </c>
      <c r="O492" s="221" t="str">
        <f>IFERROR(N492*Intern!H$2,"")</f>
        <v/>
      </c>
      <c r="P492" s="168"/>
      <c r="Q492" s="169"/>
      <c r="R492" s="169"/>
      <c r="S492" s="169"/>
      <c r="T492" s="151" t="str">
        <f t="shared" si="179"/>
        <v>---</v>
      </c>
      <c r="U492" s="331" t="e">
        <f>VLOOKUP(TEXT(T492,"@"),'Mahlzeit-Übernachtung'!A$30:G$111,7,FALSE)</f>
        <v>#N/A</v>
      </c>
      <c r="V492" s="151" t="str">
        <f t="shared" si="176"/>
        <v/>
      </c>
      <c r="W492" s="220" t="str">
        <f>IFERROR(V492*Intern!H$2,"")</f>
        <v/>
      </c>
      <c r="X492" s="167"/>
      <c r="Y492" s="170"/>
      <c r="Z492" s="164"/>
      <c r="AA492" s="151" t="str">
        <f>IFERROR(VLOOKUP(X492,Mobilität!A:I,7,FALSE),"")</f>
        <v/>
      </c>
      <c r="AB492" s="151" t="str">
        <f t="shared" si="177"/>
        <v/>
      </c>
      <c r="AC492" s="220" t="str">
        <f>IFERROR(AB492*Intern!H$2,"")</f>
        <v/>
      </c>
      <c r="AD492" s="167"/>
      <c r="AE492" s="170"/>
      <c r="AF492" s="164"/>
      <c r="AG492" s="151" t="str">
        <f>IFERROR(VLOOKUP(AD492,Mobilität!A:I,7,FALSE),"")</f>
        <v/>
      </c>
      <c r="AH492" s="151" t="str">
        <f t="shared" si="160"/>
        <v/>
      </c>
      <c r="AI492" s="220" t="str">
        <f>IFERROR(AH492*Intern!H$2,"")</f>
        <v/>
      </c>
      <c r="AJ492" s="171"/>
      <c r="AK492" s="219">
        <f t="shared" si="161"/>
        <v>0</v>
      </c>
      <c r="AL492" s="206"/>
      <c r="AM492" s="151" t="str">
        <f>IFERROR(VLOOKUP(AJ492,Mobilität!A:I,7,FALSE),"")</f>
        <v/>
      </c>
      <c r="AN492" s="151" t="str">
        <f t="shared" si="162"/>
        <v/>
      </c>
      <c r="AO492" s="154" t="str">
        <f>IFERROR(AN492*Intern!H$2,"")</f>
        <v/>
      </c>
      <c r="AP492" s="171"/>
      <c r="AQ492" s="151">
        <f t="shared" si="163"/>
        <v>0</v>
      </c>
      <c r="AR492" s="209"/>
      <c r="AS492" s="151" t="str">
        <f>IFERROR(VLOOKUP(AP492,Mobilität!A:I,7,FALSE),"")</f>
        <v/>
      </c>
      <c r="AT492" s="151" t="str">
        <f t="shared" si="178"/>
        <v/>
      </c>
      <c r="AU492" s="154" t="str">
        <f>IFERROR(AT492*Intern!H$2,"")</f>
        <v/>
      </c>
      <c r="AV492" s="171"/>
      <c r="AW492" s="151">
        <f t="shared" si="164"/>
        <v>0</v>
      </c>
      <c r="AX492" s="206"/>
      <c r="AY492" s="151" t="str">
        <f>IFERROR(VLOOKUP(AV492,Mobilität!A:O,7,FALSE),"")</f>
        <v/>
      </c>
      <c r="AZ492" s="151" t="str">
        <f t="shared" si="165"/>
        <v/>
      </c>
      <c r="BA492" s="220" t="str">
        <f>IFERROR(AZ492*Intern!H$2,"")</f>
        <v/>
      </c>
      <c r="BB492" s="338"/>
      <c r="BC492" s="339"/>
      <c r="BD492" s="340"/>
      <c r="BE492" s="222">
        <f t="shared" si="166"/>
        <v>0</v>
      </c>
      <c r="BF492" s="223">
        <f>IFERROR(BE492*Intern!H$2,"")</f>
        <v>0</v>
      </c>
      <c r="BG492" s="210">
        <f t="shared" si="167"/>
        <v>0</v>
      </c>
      <c r="BH492" s="226">
        <f t="shared" si="168"/>
        <v>0</v>
      </c>
      <c r="BI492" s="363"/>
      <c r="BJ492" s="210" t="e">
        <f t="shared" si="169"/>
        <v>#DIV/0!</v>
      </c>
      <c r="BK492" s="227" t="e">
        <f t="shared" si="170"/>
        <v>#DIV/0!</v>
      </c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</row>
    <row r="493" spans="1:128" s="153" customFormat="1">
      <c r="A493" s="164"/>
      <c r="B493" s="165"/>
      <c r="C493" s="165"/>
      <c r="D493" s="149" t="str">
        <f t="shared" si="171"/>
        <v/>
      </c>
      <c r="E493" s="166"/>
      <c r="F493" s="167"/>
      <c r="G493" s="334" t="str">
        <f t="shared" si="172"/>
        <v/>
      </c>
      <c r="H493" s="150" t="str">
        <f>IFERROR(VLOOKUP(F493,'Mahlzeit-Übernachtung'!C:AA,5,FALSE),"")</f>
        <v/>
      </c>
      <c r="I493" s="150" t="str">
        <f t="shared" si="173"/>
        <v/>
      </c>
      <c r="J493" s="221" t="str">
        <f>IFERROR(I493*Intern!H$2,"")</f>
        <v/>
      </c>
      <c r="K493" s="167"/>
      <c r="L493" s="331" t="str">
        <f t="shared" si="174"/>
        <v/>
      </c>
      <c r="M493" s="150" t="str">
        <f>IFERROR(VLOOKUP(K493,'Mahlzeit-Übernachtung'!C:AA,5,FALSE),"")</f>
        <v/>
      </c>
      <c r="N493" s="151" t="str">
        <f t="shared" si="175"/>
        <v/>
      </c>
      <c r="O493" s="221" t="str">
        <f>IFERROR(N493*Intern!H$2,"")</f>
        <v/>
      </c>
      <c r="P493" s="168"/>
      <c r="Q493" s="169"/>
      <c r="R493" s="169"/>
      <c r="S493" s="169"/>
      <c r="T493" s="151" t="str">
        <f t="shared" si="179"/>
        <v>---</v>
      </c>
      <c r="U493" s="331" t="e">
        <f>VLOOKUP(TEXT(T493,"@"),'Mahlzeit-Übernachtung'!A$30:G$111,7,FALSE)</f>
        <v>#N/A</v>
      </c>
      <c r="V493" s="151" t="str">
        <f t="shared" si="176"/>
        <v/>
      </c>
      <c r="W493" s="220" t="str">
        <f>IFERROR(V493*Intern!H$2,"")</f>
        <v/>
      </c>
      <c r="X493" s="167"/>
      <c r="Y493" s="170"/>
      <c r="Z493" s="164"/>
      <c r="AA493" s="151" t="str">
        <f>IFERROR(VLOOKUP(X493,Mobilität!A:I,7,FALSE),"")</f>
        <v/>
      </c>
      <c r="AB493" s="151" t="str">
        <f t="shared" si="177"/>
        <v/>
      </c>
      <c r="AC493" s="220" t="str">
        <f>IFERROR(AB493*Intern!H$2,"")</f>
        <v/>
      </c>
      <c r="AD493" s="167"/>
      <c r="AE493" s="170"/>
      <c r="AF493" s="164"/>
      <c r="AG493" s="151" t="str">
        <f>IFERROR(VLOOKUP(AD493,Mobilität!A:I,7,FALSE),"")</f>
        <v/>
      </c>
      <c r="AH493" s="151" t="str">
        <f t="shared" si="160"/>
        <v/>
      </c>
      <c r="AI493" s="220" t="str">
        <f>IFERROR(AH493*Intern!H$2,"")</f>
        <v/>
      </c>
      <c r="AJ493" s="171"/>
      <c r="AK493" s="219">
        <f t="shared" si="161"/>
        <v>0</v>
      </c>
      <c r="AL493" s="206"/>
      <c r="AM493" s="151" t="str">
        <f>IFERROR(VLOOKUP(AJ493,Mobilität!A:I,7,FALSE),"")</f>
        <v/>
      </c>
      <c r="AN493" s="151" t="str">
        <f t="shared" si="162"/>
        <v/>
      </c>
      <c r="AO493" s="154" t="str">
        <f>IFERROR(AN493*Intern!H$2,"")</f>
        <v/>
      </c>
      <c r="AP493" s="171"/>
      <c r="AQ493" s="151">
        <f t="shared" si="163"/>
        <v>0</v>
      </c>
      <c r="AR493" s="209"/>
      <c r="AS493" s="151" t="str">
        <f>IFERROR(VLOOKUP(AP493,Mobilität!A:I,7,FALSE),"")</f>
        <v/>
      </c>
      <c r="AT493" s="151" t="str">
        <f t="shared" si="178"/>
        <v/>
      </c>
      <c r="AU493" s="154" t="str">
        <f>IFERROR(AT493*Intern!H$2,"")</f>
        <v/>
      </c>
      <c r="AV493" s="171"/>
      <c r="AW493" s="151">
        <f t="shared" si="164"/>
        <v>0</v>
      </c>
      <c r="AX493" s="206"/>
      <c r="AY493" s="151" t="str">
        <f>IFERROR(VLOOKUP(AV493,Mobilität!A:O,7,FALSE),"")</f>
        <v/>
      </c>
      <c r="AZ493" s="151" t="str">
        <f t="shared" si="165"/>
        <v/>
      </c>
      <c r="BA493" s="220" t="str">
        <f>IFERROR(AZ493*Intern!H$2,"")</f>
        <v/>
      </c>
      <c r="BB493" s="338"/>
      <c r="BC493" s="339"/>
      <c r="BD493" s="340"/>
      <c r="BE493" s="222">
        <f t="shared" si="166"/>
        <v>0</v>
      </c>
      <c r="BF493" s="223">
        <f>IFERROR(BE493*Intern!H$2,"")</f>
        <v>0</v>
      </c>
      <c r="BG493" s="210">
        <f t="shared" si="167"/>
        <v>0</v>
      </c>
      <c r="BH493" s="226">
        <f t="shared" si="168"/>
        <v>0</v>
      </c>
      <c r="BI493" s="363"/>
      <c r="BJ493" s="210" t="e">
        <f t="shared" si="169"/>
        <v>#DIV/0!</v>
      </c>
      <c r="BK493" s="227" t="e">
        <f t="shared" si="170"/>
        <v>#DIV/0!</v>
      </c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</row>
    <row r="494" spans="1:128" s="153" customFormat="1">
      <c r="A494" s="164"/>
      <c r="B494" s="165"/>
      <c r="C494" s="165"/>
      <c r="D494" s="149" t="str">
        <f t="shared" si="171"/>
        <v/>
      </c>
      <c r="E494" s="166"/>
      <c r="F494" s="167"/>
      <c r="G494" s="334" t="str">
        <f t="shared" si="172"/>
        <v/>
      </c>
      <c r="H494" s="150" t="str">
        <f>IFERROR(VLOOKUP(F494,'Mahlzeit-Übernachtung'!C:AA,5,FALSE),"")</f>
        <v/>
      </c>
      <c r="I494" s="150" t="str">
        <f t="shared" si="173"/>
        <v/>
      </c>
      <c r="J494" s="221" t="str">
        <f>IFERROR(I494*Intern!H$2,"")</f>
        <v/>
      </c>
      <c r="K494" s="167"/>
      <c r="L494" s="331" t="str">
        <f t="shared" si="174"/>
        <v/>
      </c>
      <c r="M494" s="150" t="str">
        <f>IFERROR(VLOOKUP(K494,'Mahlzeit-Übernachtung'!C:AA,5,FALSE),"")</f>
        <v/>
      </c>
      <c r="N494" s="151" t="str">
        <f t="shared" si="175"/>
        <v/>
      </c>
      <c r="O494" s="221" t="str">
        <f>IFERROR(N494*Intern!H$2,"")</f>
        <v/>
      </c>
      <c r="P494" s="168"/>
      <c r="Q494" s="169"/>
      <c r="R494" s="169"/>
      <c r="S494" s="169"/>
      <c r="T494" s="151" t="str">
        <f t="shared" si="179"/>
        <v>---</v>
      </c>
      <c r="U494" s="331" t="e">
        <f>VLOOKUP(TEXT(T494,"@"),'Mahlzeit-Übernachtung'!A$30:G$111,7,FALSE)</f>
        <v>#N/A</v>
      </c>
      <c r="V494" s="151" t="str">
        <f t="shared" si="176"/>
        <v/>
      </c>
      <c r="W494" s="220" t="str">
        <f>IFERROR(V494*Intern!H$2,"")</f>
        <v/>
      </c>
      <c r="X494" s="167"/>
      <c r="Y494" s="170"/>
      <c r="Z494" s="164"/>
      <c r="AA494" s="151" t="str">
        <f>IFERROR(VLOOKUP(X494,Mobilität!A:I,7,FALSE),"")</f>
        <v/>
      </c>
      <c r="AB494" s="151" t="str">
        <f t="shared" si="177"/>
        <v/>
      </c>
      <c r="AC494" s="220" t="str">
        <f>IFERROR(AB494*Intern!H$2,"")</f>
        <v/>
      </c>
      <c r="AD494" s="167"/>
      <c r="AE494" s="170"/>
      <c r="AF494" s="164"/>
      <c r="AG494" s="151" t="str">
        <f>IFERROR(VLOOKUP(AD494,Mobilität!A:I,7,FALSE),"")</f>
        <v/>
      </c>
      <c r="AH494" s="151" t="str">
        <f t="shared" si="160"/>
        <v/>
      </c>
      <c r="AI494" s="220" t="str">
        <f>IFERROR(AH494*Intern!H$2,"")</f>
        <v/>
      </c>
      <c r="AJ494" s="171"/>
      <c r="AK494" s="219">
        <f t="shared" si="161"/>
        <v>0</v>
      </c>
      <c r="AL494" s="206"/>
      <c r="AM494" s="151" t="str">
        <f>IFERROR(VLOOKUP(AJ494,Mobilität!A:I,7,FALSE),"")</f>
        <v/>
      </c>
      <c r="AN494" s="151" t="str">
        <f t="shared" si="162"/>
        <v/>
      </c>
      <c r="AO494" s="154" t="str">
        <f>IFERROR(AN494*Intern!H$2,"")</f>
        <v/>
      </c>
      <c r="AP494" s="171"/>
      <c r="AQ494" s="151">
        <f t="shared" si="163"/>
        <v>0</v>
      </c>
      <c r="AR494" s="209"/>
      <c r="AS494" s="151" t="str">
        <f>IFERROR(VLOOKUP(AP494,Mobilität!A:I,7,FALSE),"")</f>
        <v/>
      </c>
      <c r="AT494" s="151" t="str">
        <f t="shared" si="178"/>
        <v/>
      </c>
      <c r="AU494" s="154" t="str">
        <f>IFERROR(AT494*Intern!H$2,"")</f>
        <v/>
      </c>
      <c r="AV494" s="171"/>
      <c r="AW494" s="151">
        <f t="shared" si="164"/>
        <v>0</v>
      </c>
      <c r="AX494" s="206"/>
      <c r="AY494" s="151" t="str">
        <f>IFERROR(VLOOKUP(AV494,Mobilität!A:O,7,FALSE),"")</f>
        <v/>
      </c>
      <c r="AZ494" s="151" t="str">
        <f t="shared" si="165"/>
        <v/>
      </c>
      <c r="BA494" s="220" t="str">
        <f>IFERROR(AZ494*Intern!H$2,"")</f>
        <v/>
      </c>
      <c r="BB494" s="338"/>
      <c r="BC494" s="339"/>
      <c r="BD494" s="340"/>
      <c r="BE494" s="222">
        <f t="shared" si="166"/>
        <v>0</v>
      </c>
      <c r="BF494" s="223">
        <f>IFERROR(BE494*Intern!H$2,"")</f>
        <v>0</v>
      </c>
      <c r="BG494" s="210">
        <f t="shared" si="167"/>
        <v>0</v>
      </c>
      <c r="BH494" s="226">
        <f t="shared" si="168"/>
        <v>0</v>
      </c>
      <c r="BI494" s="363"/>
      <c r="BJ494" s="210" t="e">
        <f t="shared" si="169"/>
        <v>#DIV/0!</v>
      </c>
      <c r="BK494" s="227" t="e">
        <f t="shared" si="170"/>
        <v>#DIV/0!</v>
      </c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</row>
    <row r="495" spans="1:128" s="153" customFormat="1">
      <c r="A495" s="164"/>
      <c r="B495" s="165"/>
      <c r="C495" s="165"/>
      <c r="D495" s="149" t="str">
        <f t="shared" si="171"/>
        <v/>
      </c>
      <c r="E495" s="166"/>
      <c r="F495" s="167"/>
      <c r="G495" s="334" t="str">
        <f t="shared" si="172"/>
        <v/>
      </c>
      <c r="H495" s="150" t="str">
        <f>IFERROR(VLOOKUP(F495,'Mahlzeit-Übernachtung'!C:AA,5,FALSE),"")</f>
        <v/>
      </c>
      <c r="I495" s="150" t="str">
        <f t="shared" si="173"/>
        <v/>
      </c>
      <c r="J495" s="221" t="str">
        <f>IFERROR(I495*Intern!H$2,"")</f>
        <v/>
      </c>
      <c r="K495" s="167"/>
      <c r="L495" s="331" t="str">
        <f t="shared" si="174"/>
        <v/>
      </c>
      <c r="M495" s="150" t="str">
        <f>IFERROR(VLOOKUP(K495,'Mahlzeit-Übernachtung'!C:AA,5,FALSE),"")</f>
        <v/>
      </c>
      <c r="N495" s="151" t="str">
        <f t="shared" si="175"/>
        <v/>
      </c>
      <c r="O495" s="221" t="str">
        <f>IFERROR(N495*Intern!H$2,"")</f>
        <v/>
      </c>
      <c r="P495" s="168"/>
      <c r="Q495" s="169"/>
      <c r="R495" s="169"/>
      <c r="S495" s="169"/>
      <c r="T495" s="151" t="str">
        <f t="shared" si="179"/>
        <v>---</v>
      </c>
      <c r="U495" s="331" t="e">
        <f>VLOOKUP(TEXT(T495,"@"),'Mahlzeit-Übernachtung'!A$30:G$111,7,FALSE)</f>
        <v>#N/A</v>
      </c>
      <c r="V495" s="151" t="str">
        <f t="shared" si="176"/>
        <v/>
      </c>
      <c r="W495" s="220" t="str">
        <f>IFERROR(V495*Intern!H$2,"")</f>
        <v/>
      </c>
      <c r="X495" s="167"/>
      <c r="Y495" s="170"/>
      <c r="Z495" s="164"/>
      <c r="AA495" s="151" t="str">
        <f>IFERROR(VLOOKUP(X495,Mobilität!A:I,7,FALSE),"")</f>
        <v/>
      </c>
      <c r="AB495" s="151" t="str">
        <f t="shared" si="177"/>
        <v/>
      </c>
      <c r="AC495" s="220" t="str">
        <f>IFERROR(AB495*Intern!H$2,"")</f>
        <v/>
      </c>
      <c r="AD495" s="167"/>
      <c r="AE495" s="170"/>
      <c r="AF495" s="164"/>
      <c r="AG495" s="151" t="str">
        <f>IFERROR(VLOOKUP(AD495,Mobilität!A:I,7,FALSE),"")</f>
        <v/>
      </c>
      <c r="AH495" s="151" t="str">
        <f t="shared" si="160"/>
        <v/>
      </c>
      <c r="AI495" s="220" t="str">
        <f>IFERROR(AH495*Intern!H$2,"")</f>
        <v/>
      </c>
      <c r="AJ495" s="171"/>
      <c r="AK495" s="219">
        <f t="shared" si="161"/>
        <v>0</v>
      </c>
      <c r="AL495" s="206"/>
      <c r="AM495" s="151" t="str">
        <f>IFERROR(VLOOKUP(AJ495,Mobilität!A:I,7,FALSE),"")</f>
        <v/>
      </c>
      <c r="AN495" s="151" t="str">
        <f t="shared" si="162"/>
        <v/>
      </c>
      <c r="AO495" s="154" t="str">
        <f>IFERROR(AN495*Intern!H$2,"")</f>
        <v/>
      </c>
      <c r="AP495" s="171"/>
      <c r="AQ495" s="151">
        <f t="shared" si="163"/>
        <v>0</v>
      </c>
      <c r="AR495" s="209"/>
      <c r="AS495" s="151" t="str">
        <f>IFERROR(VLOOKUP(AP495,Mobilität!A:I,7,FALSE),"")</f>
        <v/>
      </c>
      <c r="AT495" s="151" t="str">
        <f t="shared" si="178"/>
        <v/>
      </c>
      <c r="AU495" s="154" t="str">
        <f>IFERROR(AT495*Intern!H$2,"")</f>
        <v/>
      </c>
      <c r="AV495" s="171"/>
      <c r="AW495" s="151">
        <f t="shared" si="164"/>
        <v>0</v>
      </c>
      <c r="AX495" s="206"/>
      <c r="AY495" s="151" t="str">
        <f>IFERROR(VLOOKUP(AV495,Mobilität!A:O,7,FALSE),"")</f>
        <v/>
      </c>
      <c r="AZ495" s="151" t="str">
        <f t="shared" si="165"/>
        <v/>
      </c>
      <c r="BA495" s="220" t="str">
        <f>IFERROR(AZ495*Intern!H$2,"")</f>
        <v/>
      </c>
      <c r="BB495" s="338"/>
      <c r="BC495" s="339"/>
      <c r="BD495" s="340"/>
      <c r="BE495" s="222">
        <f t="shared" si="166"/>
        <v>0</v>
      </c>
      <c r="BF495" s="223">
        <f>IFERROR(BE495*Intern!H$2,"")</f>
        <v>0</v>
      </c>
      <c r="BG495" s="210">
        <f t="shared" si="167"/>
        <v>0</v>
      </c>
      <c r="BH495" s="226">
        <f t="shared" si="168"/>
        <v>0</v>
      </c>
      <c r="BI495" s="363"/>
      <c r="BJ495" s="210" t="e">
        <f t="shared" si="169"/>
        <v>#DIV/0!</v>
      </c>
      <c r="BK495" s="227" t="e">
        <f t="shared" si="170"/>
        <v>#DIV/0!</v>
      </c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</row>
    <row r="496" spans="1:128" s="153" customFormat="1">
      <c r="A496" s="164"/>
      <c r="B496" s="165"/>
      <c r="C496" s="165"/>
      <c r="D496" s="149" t="str">
        <f t="shared" si="171"/>
        <v/>
      </c>
      <c r="E496" s="166"/>
      <c r="F496" s="167"/>
      <c r="G496" s="334" t="str">
        <f t="shared" si="172"/>
        <v/>
      </c>
      <c r="H496" s="150" t="str">
        <f>IFERROR(VLOOKUP(F496,'Mahlzeit-Übernachtung'!C:AA,5,FALSE),"")</f>
        <v/>
      </c>
      <c r="I496" s="150" t="str">
        <f t="shared" si="173"/>
        <v/>
      </c>
      <c r="J496" s="221" t="str">
        <f>IFERROR(I496*Intern!H$2,"")</f>
        <v/>
      </c>
      <c r="K496" s="167"/>
      <c r="L496" s="331" t="str">
        <f t="shared" si="174"/>
        <v/>
      </c>
      <c r="M496" s="150" t="str">
        <f>IFERROR(VLOOKUP(K496,'Mahlzeit-Übernachtung'!C:AA,5,FALSE),"")</f>
        <v/>
      </c>
      <c r="N496" s="151" t="str">
        <f t="shared" si="175"/>
        <v/>
      </c>
      <c r="O496" s="221" t="str">
        <f>IFERROR(N496*Intern!H$2,"")</f>
        <v/>
      </c>
      <c r="P496" s="168"/>
      <c r="Q496" s="169"/>
      <c r="R496" s="169"/>
      <c r="S496" s="169"/>
      <c r="T496" s="151" t="str">
        <f t="shared" si="179"/>
        <v>---</v>
      </c>
      <c r="U496" s="331" t="e">
        <f>VLOOKUP(TEXT(T496,"@"),'Mahlzeit-Übernachtung'!A$30:G$111,7,FALSE)</f>
        <v>#N/A</v>
      </c>
      <c r="V496" s="151" t="str">
        <f t="shared" si="176"/>
        <v/>
      </c>
      <c r="W496" s="220" t="str">
        <f>IFERROR(V496*Intern!H$2,"")</f>
        <v/>
      </c>
      <c r="X496" s="167"/>
      <c r="Y496" s="170"/>
      <c r="Z496" s="164"/>
      <c r="AA496" s="151" t="str">
        <f>IFERROR(VLOOKUP(X496,Mobilität!A:I,7,FALSE),"")</f>
        <v/>
      </c>
      <c r="AB496" s="151" t="str">
        <f t="shared" si="177"/>
        <v/>
      </c>
      <c r="AC496" s="220" t="str">
        <f>IFERROR(AB496*Intern!H$2,"")</f>
        <v/>
      </c>
      <c r="AD496" s="167"/>
      <c r="AE496" s="170"/>
      <c r="AF496" s="164"/>
      <c r="AG496" s="151" t="str">
        <f>IFERROR(VLOOKUP(AD496,Mobilität!A:I,7,FALSE),"")</f>
        <v/>
      </c>
      <c r="AH496" s="151" t="str">
        <f t="shared" si="160"/>
        <v/>
      </c>
      <c r="AI496" s="220" t="str">
        <f>IFERROR(AH496*Intern!H$2,"")</f>
        <v/>
      </c>
      <c r="AJ496" s="171"/>
      <c r="AK496" s="219">
        <f t="shared" si="161"/>
        <v>0</v>
      </c>
      <c r="AL496" s="206"/>
      <c r="AM496" s="151" t="str">
        <f>IFERROR(VLOOKUP(AJ496,Mobilität!A:I,7,FALSE),"")</f>
        <v/>
      </c>
      <c r="AN496" s="151" t="str">
        <f t="shared" si="162"/>
        <v/>
      </c>
      <c r="AO496" s="154" t="str">
        <f>IFERROR(AN496*Intern!H$2,"")</f>
        <v/>
      </c>
      <c r="AP496" s="171"/>
      <c r="AQ496" s="151">
        <f t="shared" si="163"/>
        <v>0</v>
      </c>
      <c r="AR496" s="209"/>
      <c r="AS496" s="151" t="str">
        <f>IFERROR(VLOOKUP(AP496,Mobilität!A:I,7,FALSE),"")</f>
        <v/>
      </c>
      <c r="AT496" s="151" t="str">
        <f t="shared" si="178"/>
        <v/>
      </c>
      <c r="AU496" s="154" t="str">
        <f>IFERROR(AT496*Intern!H$2,"")</f>
        <v/>
      </c>
      <c r="AV496" s="171"/>
      <c r="AW496" s="151">
        <f t="shared" si="164"/>
        <v>0</v>
      </c>
      <c r="AX496" s="206"/>
      <c r="AY496" s="151" t="str">
        <f>IFERROR(VLOOKUP(AV496,Mobilität!A:O,7,FALSE),"")</f>
        <v/>
      </c>
      <c r="AZ496" s="151" t="str">
        <f t="shared" si="165"/>
        <v/>
      </c>
      <c r="BA496" s="220" t="str">
        <f>IFERROR(AZ496*Intern!H$2,"")</f>
        <v/>
      </c>
      <c r="BB496" s="338"/>
      <c r="BC496" s="339"/>
      <c r="BD496" s="340"/>
      <c r="BE496" s="222">
        <f t="shared" si="166"/>
        <v>0</v>
      </c>
      <c r="BF496" s="223">
        <f>IFERROR(BE496*Intern!H$2,"")</f>
        <v>0</v>
      </c>
      <c r="BG496" s="210">
        <f t="shared" si="167"/>
        <v>0</v>
      </c>
      <c r="BH496" s="226">
        <f t="shared" si="168"/>
        <v>0</v>
      </c>
      <c r="BI496" s="363"/>
      <c r="BJ496" s="210" t="e">
        <f t="shared" si="169"/>
        <v>#DIV/0!</v>
      </c>
      <c r="BK496" s="227" t="e">
        <f t="shared" si="170"/>
        <v>#DIV/0!</v>
      </c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</row>
    <row r="497" spans="1:128" s="153" customFormat="1">
      <c r="A497" s="164"/>
      <c r="B497" s="165"/>
      <c r="C497" s="165"/>
      <c r="D497" s="149" t="str">
        <f t="shared" si="171"/>
        <v/>
      </c>
      <c r="E497" s="166"/>
      <c r="F497" s="167"/>
      <c r="G497" s="334" t="str">
        <f t="shared" si="172"/>
        <v/>
      </c>
      <c r="H497" s="150" t="str">
        <f>IFERROR(VLOOKUP(F497,'Mahlzeit-Übernachtung'!C:AA,5,FALSE),"")</f>
        <v/>
      </c>
      <c r="I497" s="150" t="str">
        <f t="shared" si="173"/>
        <v/>
      </c>
      <c r="J497" s="221" t="str">
        <f>IFERROR(I497*Intern!H$2,"")</f>
        <v/>
      </c>
      <c r="K497" s="167"/>
      <c r="L497" s="331" t="str">
        <f t="shared" si="174"/>
        <v/>
      </c>
      <c r="M497" s="150" t="str">
        <f>IFERROR(VLOOKUP(K497,'Mahlzeit-Übernachtung'!C:AA,5,FALSE),"")</f>
        <v/>
      </c>
      <c r="N497" s="151" t="str">
        <f t="shared" si="175"/>
        <v/>
      </c>
      <c r="O497" s="221" t="str">
        <f>IFERROR(N497*Intern!H$2,"")</f>
        <v/>
      </c>
      <c r="P497" s="168"/>
      <c r="Q497" s="169"/>
      <c r="R497" s="169"/>
      <c r="S497" s="169"/>
      <c r="T497" s="151" t="str">
        <f t="shared" si="179"/>
        <v>---</v>
      </c>
      <c r="U497" s="331" t="e">
        <f>VLOOKUP(TEXT(T497,"@"),'Mahlzeit-Übernachtung'!A$30:G$111,7,FALSE)</f>
        <v>#N/A</v>
      </c>
      <c r="V497" s="151" t="str">
        <f t="shared" si="176"/>
        <v/>
      </c>
      <c r="W497" s="220" t="str">
        <f>IFERROR(V497*Intern!H$2,"")</f>
        <v/>
      </c>
      <c r="X497" s="167"/>
      <c r="Y497" s="170"/>
      <c r="Z497" s="164"/>
      <c r="AA497" s="151" t="str">
        <f>IFERROR(VLOOKUP(X497,Mobilität!A:I,7,FALSE),"")</f>
        <v/>
      </c>
      <c r="AB497" s="151" t="str">
        <f t="shared" si="177"/>
        <v/>
      </c>
      <c r="AC497" s="220" t="str">
        <f>IFERROR(AB497*Intern!H$2,"")</f>
        <v/>
      </c>
      <c r="AD497" s="167"/>
      <c r="AE497" s="170"/>
      <c r="AF497" s="164"/>
      <c r="AG497" s="151" t="str">
        <f>IFERROR(VLOOKUP(AD497,Mobilität!A:I,7,FALSE),"")</f>
        <v/>
      </c>
      <c r="AH497" s="151" t="str">
        <f t="shared" si="160"/>
        <v/>
      </c>
      <c r="AI497" s="220" t="str">
        <f>IFERROR(AH497*Intern!H$2,"")</f>
        <v/>
      </c>
      <c r="AJ497" s="171"/>
      <c r="AK497" s="219">
        <f t="shared" si="161"/>
        <v>0</v>
      </c>
      <c r="AL497" s="206"/>
      <c r="AM497" s="151" t="str">
        <f>IFERROR(VLOOKUP(AJ497,Mobilität!A:I,7,FALSE),"")</f>
        <v/>
      </c>
      <c r="AN497" s="151" t="str">
        <f t="shared" si="162"/>
        <v/>
      </c>
      <c r="AO497" s="154" t="str">
        <f>IFERROR(AN497*Intern!H$2,"")</f>
        <v/>
      </c>
      <c r="AP497" s="171"/>
      <c r="AQ497" s="151">
        <f t="shared" si="163"/>
        <v>0</v>
      </c>
      <c r="AR497" s="209"/>
      <c r="AS497" s="151" t="str">
        <f>IFERROR(VLOOKUP(AP497,Mobilität!A:I,7,FALSE),"")</f>
        <v/>
      </c>
      <c r="AT497" s="151" t="str">
        <f t="shared" si="178"/>
        <v/>
      </c>
      <c r="AU497" s="154" t="str">
        <f>IFERROR(AT497*Intern!H$2,"")</f>
        <v/>
      </c>
      <c r="AV497" s="171"/>
      <c r="AW497" s="151">
        <f t="shared" si="164"/>
        <v>0</v>
      </c>
      <c r="AX497" s="206"/>
      <c r="AY497" s="151" t="str">
        <f>IFERROR(VLOOKUP(AV497,Mobilität!A:O,7,FALSE),"")</f>
        <v/>
      </c>
      <c r="AZ497" s="151" t="str">
        <f t="shared" si="165"/>
        <v/>
      </c>
      <c r="BA497" s="220" t="str">
        <f>IFERROR(AZ497*Intern!H$2,"")</f>
        <v/>
      </c>
      <c r="BB497" s="338"/>
      <c r="BC497" s="339"/>
      <c r="BD497" s="340"/>
      <c r="BE497" s="222">
        <f t="shared" si="166"/>
        <v>0</v>
      </c>
      <c r="BF497" s="223">
        <f>IFERROR(BE497*Intern!H$2,"")</f>
        <v>0</v>
      </c>
      <c r="BG497" s="210">
        <f t="shared" si="167"/>
        <v>0</v>
      </c>
      <c r="BH497" s="226">
        <f t="shared" si="168"/>
        <v>0</v>
      </c>
      <c r="BI497" s="363"/>
      <c r="BJ497" s="210" t="e">
        <f t="shared" si="169"/>
        <v>#DIV/0!</v>
      </c>
      <c r="BK497" s="227" t="e">
        <f t="shared" si="170"/>
        <v>#DIV/0!</v>
      </c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</row>
    <row r="498" spans="1:128" s="153" customFormat="1">
      <c r="A498" s="164"/>
      <c r="B498" s="165"/>
      <c r="C498" s="165"/>
      <c r="D498" s="149" t="str">
        <f t="shared" si="171"/>
        <v/>
      </c>
      <c r="E498" s="166"/>
      <c r="F498" s="167"/>
      <c r="G498" s="334" t="str">
        <f t="shared" si="172"/>
        <v/>
      </c>
      <c r="H498" s="150" t="str">
        <f>IFERROR(VLOOKUP(F498,'Mahlzeit-Übernachtung'!C:AA,5,FALSE),"")</f>
        <v/>
      </c>
      <c r="I498" s="150" t="str">
        <f t="shared" si="173"/>
        <v/>
      </c>
      <c r="J498" s="221" t="str">
        <f>IFERROR(I498*Intern!H$2,"")</f>
        <v/>
      </c>
      <c r="K498" s="167"/>
      <c r="L498" s="331" t="str">
        <f t="shared" si="174"/>
        <v/>
      </c>
      <c r="M498" s="150" t="str">
        <f>IFERROR(VLOOKUP(K498,'Mahlzeit-Übernachtung'!C:AA,5,FALSE),"")</f>
        <v/>
      </c>
      <c r="N498" s="151" t="str">
        <f t="shared" si="175"/>
        <v/>
      </c>
      <c r="O498" s="221" t="str">
        <f>IFERROR(N498*Intern!H$2,"")</f>
        <v/>
      </c>
      <c r="P498" s="168"/>
      <c r="Q498" s="169"/>
      <c r="R498" s="169"/>
      <c r="S498" s="169"/>
      <c r="T498" s="151" t="str">
        <f t="shared" si="179"/>
        <v>---</v>
      </c>
      <c r="U498" s="331" t="e">
        <f>VLOOKUP(TEXT(T498,"@"),'Mahlzeit-Übernachtung'!A$30:G$111,7,FALSE)</f>
        <v>#N/A</v>
      </c>
      <c r="V498" s="151" t="str">
        <f t="shared" si="176"/>
        <v/>
      </c>
      <c r="W498" s="220" t="str">
        <f>IFERROR(V498*Intern!H$2,"")</f>
        <v/>
      </c>
      <c r="X498" s="167"/>
      <c r="Y498" s="170"/>
      <c r="Z498" s="164"/>
      <c r="AA498" s="151" t="str">
        <f>IFERROR(VLOOKUP(X498,Mobilität!A:I,7,FALSE),"")</f>
        <v/>
      </c>
      <c r="AB498" s="151" t="str">
        <f t="shared" si="177"/>
        <v/>
      </c>
      <c r="AC498" s="220" t="str">
        <f>IFERROR(AB498*Intern!H$2,"")</f>
        <v/>
      </c>
      <c r="AD498" s="167"/>
      <c r="AE498" s="170"/>
      <c r="AF498" s="164"/>
      <c r="AG498" s="151" t="str">
        <f>IFERROR(VLOOKUP(AD498,Mobilität!A:I,7,FALSE),"")</f>
        <v/>
      </c>
      <c r="AH498" s="151" t="str">
        <f t="shared" si="160"/>
        <v/>
      </c>
      <c r="AI498" s="220" t="str">
        <f>IFERROR(AH498*Intern!H$2,"")</f>
        <v/>
      </c>
      <c r="AJ498" s="171"/>
      <c r="AK498" s="219">
        <f t="shared" si="161"/>
        <v>0</v>
      </c>
      <c r="AL498" s="206"/>
      <c r="AM498" s="151" t="str">
        <f>IFERROR(VLOOKUP(AJ498,Mobilität!A:I,7,FALSE),"")</f>
        <v/>
      </c>
      <c r="AN498" s="151" t="str">
        <f t="shared" si="162"/>
        <v/>
      </c>
      <c r="AO498" s="154" t="str">
        <f>IFERROR(AN498*Intern!H$2,"")</f>
        <v/>
      </c>
      <c r="AP498" s="171"/>
      <c r="AQ498" s="151">
        <f t="shared" si="163"/>
        <v>0</v>
      </c>
      <c r="AR498" s="209"/>
      <c r="AS498" s="151" t="str">
        <f>IFERROR(VLOOKUP(AP498,Mobilität!A:I,7,FALSE),"")</f>
        <v/>
      </c>
      <c r="AT498" s="151" t="str">
        <f t="shared" si="178"/>
        <v/>
      </c>
      <c r="AU498" s="154" t="str">
        <f>IFERROR(AT498*Intern!H$2,"")</f>
        <v/>
      </c>
      <c r="AV498" s="171"/>
      <c r="AW498" s="151">
        <f t="shared" si="164"/>
        <v>0</v>
      </c>
      <c r="AX498" s="206"/>
      <c r="AY498" s="151" t="str">
        <f>IFERROR(VLOOKUP(AV498,Mobilität!A:O,7,FALSE),"")</f>
        <v/>
      </c>
      <c r="AZ498" s="151" t="str">
        <f t="shared" si="165"/>
        <v/>
      </c>
      <c r="BA498" s="220" t="str">
        <f>IFERROR(AZ498*Intern!H$2,"")</f>
        <v/>
      </c>
      <c r="BB498" s="338"/>
      <c r="BC498" s="339"/>
      <c r="BD498" s="340"/>
      <c r="BE498" s="222">
        <f t="shared" si="166"/>
        <v>0</v>
      </c>
      <c r="BF498" s="223">
        <f>IFERROR(BE498*Intern!H$2,"")</f>
        <v>0</v>
      </c>
      <c r="BG498" s="210">
        <f t="shared" si="167"/>
        <v>0</v>
      </c>
      <c r="BH498" s="226">
        <f t="shared" si="168"/>
        <v>0</v>
      </c>
      <c r="BI498" s="363"/>
      <c r="BJ498" s="210" t="e">
        <f t="shared" si="169"/>
        <v>#DIV/0!</v>
      </c>
      <c r="BK498" s="227" t="e">
        <f t="shared" si="170"/>
        <v>#DIV/0!</v>
      </c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</row>
    <row r="499" spans="1:128" s="153" customFormat="1">
      <c r="A499" s="164"/>
      <c r="B499" s="165"/>
      <c r="C499" s="165"/>
      <c r="D499" s="149" t="str">
        <f t="shared" si="171"/>
        <v/>
      </c>
      <c r="E499" s="166"/>
      <c r="F499" s="167"/>
      <c r="G499" s="334" t="str">
        <f t="shared" si="172"/>
        <v/>
      </c>
      <c r="H499" s="150" t="str">
        <f>IFERROR(VLOOKUP(F499,'Mahlzeit-Übernachtung'!C:AA,5,FALSE),"")</f>
        <v/>
      </c>
      <c r="I499" s="150" t="str">
        <f t="shared" si="173"/>
        <v/>
      </c>
      <c r="J499" s="221" t="str">
        <f>IFERROR(I499*Intern!H$2,"")</f>
        <v/>
      </c>
      <c r="K499" s="167"/>
      <c r="L499" s="331" t="str">
        <f t="shared" si="174"/>
        <v/>
      </c>
      <c r="M499" s="150" t="str">
        <f>IFERROR(VLOOKUP(K499,'Mahlzeit-Übernachtung'!C:AA,5,FALSE),"")</f>
        <v/>
      </c>
      <c r="N499" s="151" t="str">
        <f t="shared" si="175"/>
        <v/>
      </c>
      <c r="O499" s="221" t="str">
        <f>IFERROR(N499*Intern!H$2,"")</f>
        <v/>
      </c>
      <c r="P499" s="168"/>
      <c r="Q499" s="169"/>
      <c r="R499" s="169"/>
      <c r="S499" s="169"/>
      <c r="T499" s="151" t="str">
        <f t="shared" si="179"/>
        <v>---</v>
      </c>
      <c r="U499" s="331" t="e">
        <f>VLOOKUP(TEXT(T499,"@"),'Mahlzeit-Übernachtung'!A$30:G$111,7,FALSE)</f>
        <v>#N/A</v>
      </c>
      <c r="V499" s="151" t="str">
        <f t="shared" si="176"/>
        <v/>
      </c>
      <c r="W499" s="220" t="str">
        <f>IFERROR(V499*Intern!H$2,"")</f>
        <v/>
      </c>
      <c r="X499" s="167"/>
      <c r="Y499" s="170"/>
      <c r="Z499" s="164"/>
      <c r="AA499" s="151" t="str">
        <f>IFERROR(VLOOKUP(X499,Mobilität!A:I,7,FALSE),"")</f>
        <v/>
      </c>
      <c r="AB499" s="151" t="str">
        <f t="shared" si="177"/>
        <v/>
      </c>
      <c r="AC499" s="220" t="str">
        <f>IFERROR(AB499*Intern!H$2,"")</f>
        <v/>
      </c>
      <c r="AD499" s="167"/>
      <c r="AE499" s="170"/>
      <c r="AF499" s="164"/>
      <c r="AG499" s="151" t="str">
        <f>IFERROR(VLOOKUP(AD499,Mobilität!A:I,7,FALSE),"")</f>
        <v/>
      </c>
      <c r="AH499" s="151" t="str">
        <f t="shared" si="160"/>
        <v/>
      </c>
      <c r="AI499" s="220" t="str">
        <f>IFERROR(AH499*Intern!H$2,"")</f>
        <v/>
      </c>
      <c r="AJ499" s="171"/>
      <c r="AK499" s="219">
        <f t="shared" si="161"/>
        <v>0</v>
      </c>
      <c r="AL499" s="206"/>
      <c r="AM499" s="151" t="str">
        <f>IFERROR(VLOOKUP(AJ499,Mobilität!A:I,7,FALSE),"")</f>
        <v/>
      </c>
      <c r="AN499" s="151" t="str">
        <f t="shared" si="162"/>
        <v/>
      </c>
      <c r="AO499" s="154" t="str">
        <f>IFERROR(AN499*Intern!H$2,"")</f>
        <v/>
      </c>
      <c r="AP499" s="171"/>
      <c r="AQ499" s="151">
        <f t="shared" si="163"/>
        <v>0</v>
      </c>
      <c r="AR499" s="209"/>
      <c r="AS499" s="151" t="str">
        <f>IFERROR(VLOOKUP(AP499,Mobilität!A:I,7,FALSE),"")</f>
        <v/>
      </c>
      <c r="AT499" s="151" t="str">
        <f t="shared" si="178"/>
        <v/>
      </c>
      <c r="AU499" s="154" t="str">
        <f>IFERROR(AT499*Intern!H$2,"")</f>
        <v/>
      </c>
      <c r="AV499" s="171"/>
      <c r="AW499" s="151">
        <f t="shared" si="164"/>
        <v>0</v>
      </c>
      <c r="AX499" s="206"/>
      <c r="AY499" s="151" t="str">
        <f>IFERROR(VLOOKUP(AV499,Mobilität!A:O,7,FALSE),"")</f>
        <v/>
      </c>
      <c r="AZ499" s="151" t="str">
        <f t="shared" si="165"/>
        <v/>
      </c>
      <c r="BA499" s="220" t="str">
        <f>IFERROR(AZ499*Intern!H$2,"")</f>
        <v/>
      </c>
      <c r="BB499" s="338"/>
      <c r="BC499" s="339"/>
      <c r="BD499" s="340"/>
      <c r="BE499" s="222">
        <f t="shared" si="166"/>
        <v>0</v>
      </c>
      <c r="BF499" s="223">
        <f>IFERROR(BE499*Intern!H$2,"")</f>
        <v>0</v>
      </c>
      <c r="BG499" s="210">
        <f t="shared" si="167"/>
        <v>0</v>
      </c>
      <c r="BH499" s="226">
        <f t="shared" si="168"/>
        <v>0</v>
      </c>
      <c r="BI499" s="363"/>
      <c r="BJ499" s="210" t="e">
        <f t="shared" si="169"/>
        <v>#DIV/0!</v>
      </c>
      <c r="BK499" s="227" t="e">
        <f t="shared" si="170"/>
        <v>#DIV/0!</v>
      </c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</row>
    <row r="500" spans="1:128" s="153" customFormat="1">
      <c r="A500" s="164"/>
      <c r="B500" s="165"/>
      <c r="C500" s="165"/>
      <c r="D500" s="149" t="str">
        <f t="shared" si="171"/>
        <v/>
      </c>
      <c r="E500" s="166"/>
      <c r="F500" s="167"/>
      <c r="G500" s="334" t="str">
        <f t="shared" si="172"/>
        <v/>
      </c>
      <c r="H500" s="150" t="str">
        <f>IFERROR(VLOOKUP(F500,'Mahlzeit-Übernachtung'!C:AA,5,FALSE),"")</f>
        <v/>
      </c>
      <c r="I500" s="150" t="str">
        <f t="shared" si="173"/>
        <v/>
      </c>
      <c r="J500" s="221" t="str">
        <f>IFERROR(I500*Intern!H$2,"")</f>
        <v/>
      </c>
      <c r="K500" s="167"/>
      <c r="L500" s="331" t="str">
        <f t="shared" si="174"/>
        <v/>
      </c>
      <c r="M500" s="150" t="str">
        <f>IFERROR(VLOOKUP(K500,'Mahlzeit-Übernachtung'!C:AA,5,FALSE),"")</f>
        <v/>
      </c>
      <c r="N500" s="151" t="str">
        <f t="shared" si="175"/>
        <v/>
      </c>
      <c r="O500" s="221" t="str">
        <f>IFERROR(N500*Intern!H$2,"")</f>
        <v/>
      </c>
      <c r="P500" s="168"/>
      <c r="Q500" s="169"/>
      <c r="R500" s="169"/>
      <c r="S500" s="169"/>
      <c r="T500" s="151" t="str">
        <f t="shared" si="179"/>
        <v>---</v>
      </c>
      <c r="U500" s="331" t="e">
        <f>VLOOKUP(TEXT(T500,"@"),'Mahlzeit-Übernachtung'!A$30:G$111,7,FALSE)</f>
        <v>#N/A</v>
      </c>
      <c r="V500" s="151" t="str">
        <f t="shared" si="176"/>
        <v/>
      </c>
      <c r="W500" s="220" t="str">
        <f>IFERROR(V500*Intern!H$2,"")</f>
        <v/>
      </c>
      <c r="X500" s="167"/>
      <c r="Y500" s="170"/>
      <c r="Z500" s="164"/>
      <c r="AA500" s="151" t="str">
        <f>IFERROR(VLOOKUP(X500,Mobilität!A:I,7,FALSE),"")</f>
        <v/>
      </c>
      <c r="AB500" s="151" t="str">
        <f t="shared" si="177"/>
        <v/>
      </c>
      <c r="AC500" s="220" t="str">
        <f>IFERROR(AB500*Intern!H$2,"")</f>
        <v/>
      </c>
      <c r="AD500" s="167"/>
      <c r="AE500" s="170"/>
      <c r="AF500" s="164"/>
      <c r="AG500" s="151" t="str">
        <f>IFERROR(VLOOKUP(AD500,Mobilität!A:I,7,FALSE),"")</f>
        <v/>
      </c>
      <c r="AH500" s="151" t="str">
        <f t="shared" si="160"/>
        <v/>
      </c>
      <c r="AI500" s="220" t="str">
        <f>IFERROR(AH500*Intern!H$2,"")</f>
        <v/>
      </c>
      <c r="AJ500" s="171"/>
      <c r="AK500" s="219">
        <f t="shared" si="161"/>
        <v>0</v>
      </c>
      <c r="AL500" s="206"/>
      <c r="AM500" s="151" t="str">
        <f>IFERROR(VLOOKUP(AJ500,Mobilität!A:I,7,FALSE),"")</f>
        <v/>
      </c>
      <c r="AN500" s="151" t="str">
        <f t="shared" si="162"/>
        <v/>
      </c>
      <c r="AO500" s="154" t="str">
        <f>IFERROR(AN500*Intern!H$2,"")</f>
        <v/>
      </c>
      <c r="AP500" s="171"/>
      <c r="AQ500" s="151">
        <f t="shared" si="163"/>
        <v>0</v>
      </c>
      <c r="AR500" s="209"/>
      <c r="AS500" s="151" t="str">
        <f>IFERROR(VLOOKUP(AP500,Mobilität!A:I,7,FALSE),"")</f>
        <v/>
      </c>
      <c r="AT500" s="151" t="str">
        <f t="shared" si="178"/>
        <v/>
      </c>
      <c r="AU500" s="154" t="str">
        <f>IFERROR(AT500*Intern!H$2,"")</f>
        <v/>
      </c>
      <c r="AV500" s="171"/>
      <c r="AW500" s="151">
        <f t="shared" si="164"/>
        <v>0</v>
      </c>
      <c r="AX500" s="206"/>
      <c r="AY500" s="151" t="str">
        <f>IFERROR(VLOOKUP(AV500,Mobilität!A:O,7,FALSE),"")</f>
        <v/>
      </c>
      <c r="AZ500" s="151" t="str">
        <f t="shared" si="165"/>
        <v/>
      </c>
      <c r="BA500" s="220" t="str">
        <f>IFERROR(AZ500*Intern!H$2,"")</f>
        <v/>
      </c>
      <c r="BB500" s="338"/>
      <c r="BC500" s="339"/>
      <c r="BD500" s="340"/>
      <c r="BE500" s="222">
        <f t="shared" si="166"/>
        <v>0</v>
      </c>
      <c r="BF500" s="223">
        <f>IFERROR(BE500*Intern!H$2,"")</f>
        <v>0</v>
      </c>
      <c r="BG500" s="210">
        <f t="shared" si="167"/>
        <v>0</v>
      </c>
      <c r="BH500" s="226">
        <f t="shared" si="168"/>
        <v>0</v>
      </c>
      <c r="BI500" s="363"/>
      <c r="BJ500" s="210" t="e">
        <f t="shared" si="169"/>
        <v>#DIV/0!</v>
      </c>
      <c r="BK500" s="227" t="e">
        <f t="shared" si="170"/>
        <v>#DIV/0!</v>
      </c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</row>
    <row r="501" spans="1:128" s="153" customFormat="1">
      <c r="A501" s="164"/>
      <c r="B501" s="165"/>
      <c r="C501" s="165"/>
      <c r="D501" s="149" t="str">
        <f t="shared" si="171"/>
        <v/>
      </c>
      <c r="E501" s="166"/>
      <c r="F501" s="167"/>
      <c r="G501" s="334" t="str">
        <f t="shared" si="172"/>
        <v/>
      </c>
      <c r="H501" s="150" t="str">
        <f>IFERROR(VLOOKUP(F501,'Mahlzeit-Übernachtung'!C:AA,5,FALSE),"")</f>
        <v/>
      </c>
      <c r="I501" s="150" t="str">
        <f t="shared" si="173"/>
        <v/>
      </c>
      <c r="J501" s="221" t="str">
        <f>IFERROR(I501*Intern!H$2,"")</f>
        <v/>
      </c>
      <c r="K501" s="167"/>
      <c r="L501" s="331" t="str">
        <f t="shared" si="174"/>
        <v/>
      </c>
      <c r="M501" s="150" t="str">
        <f>IFERROR(VLOOKUP(K501,'Mahlzeit-Übernachtung'!C:AA,5,FALSE),"")</f>
        <v/>
      </c>
      <c r="N501" s="151" t="str">
        <f t="shared" si="175"/>
        <v/>
      </c>
      <c r="O501" s="221" t="str">
        <f>IFERROR(N501*Intern!H$2,"")</f>
        <v/>
      </c>
      <c r="P501" s="168"/>
      <c r="Q501" s="169"/>
      <c r="R501" s="169"/>
      <c r="S501" s="169"/>
      <c r="T501" s="151" t="str">
        <f t="shared" si="179"/>
        <v>---</v>
      </c>
      <c r="U501" s="331" t="e">
        <f>VLOOKUP(TEXT(T501,"@"),'Mahlzeit-Übernachtung'!A$30:G$111,7,FALSE)</f>
        <v>#N/A</v>
      </c>
      <c r="V501" s="151" t="str">
        <f t="shared" si="176"/>
        <v/>
      </c>
      <c r="W501" s="220" t="str">
        <f>IFERROR(V501*Intern!H$2,"")</f>
        <v/>
      </c>
      <c r="X501" s="167"/>
      <c r="Y501" s="170"/>
      <c r="Z501" s="164"/>
      <c r="AA501" s="151" t="str">
        <f>IFERROR(VLOOKUP(X501,Mobilität!A:I,7,FALSE),"")</f>
        <v/>
      </c>
      <c r="AB501" s="151" t="str">
        <f t="shared" si="177"/>
        <v/>
      </c>
      <c r="AC501" s="220" t="str">
        <f>IFERROR(AB501*Intern!H$2,"")</f>
        <v/>
      </c>
      <c r="AD501" s="167"/>
      <c r="AE501" s="170"/>
      <c r="AF501" s="164"/>
      <c r="AG501" s="151" t="str">
        <f>IFERROR(VLOOKUP(AD501,Mobilität!A:I,7,FALSE),"")</f>
        <v/>
      </c>
      <c r="AH501" s="151" t="str">
        <f t="shared" si="160"/>
        <v/>
      </c>
      <c r="AI501" s="220" t="str">
        <f>IFERROR(AH501*Intern!H$2,"")</f>
        <v/>
      </c>
      <c r="AJ501" s="171"/>
      <c r="AK501" s="219">
        <f t="shared" si="161"/>
        <v>0</v>
      </c>
      <c r="AL501" s="206"/>
      <c r="AM501" s="151" t="str">
        <f>IFERROR(VLOOKUP(AJ501,Mobilität!A:I,7,FALSE),"")</f>
        <v/>
      </c>
      <c r="AN501" s="151" t="str">
        <f t="shared" si="162"/>
        <v/>
      </c>
      <c r="AO501" s="154" t="str">
        <f>IFERROR(AN501*Intern!H$2,"")</f>
        <v/>
      </c>
      <c r="AP501" s="171"/>
      <c r="AQ501" s="151">
        <f t="shared" si="163"/>
        <v>0</v>
      </c>
      <c r="AR501" s="209"/>
      <c r="AS501" s="151" t="str">
        <f>IFERROR(VLOOKUP(AP501,Mobilität!A:I,7,FALSE),"")</f>
        <v/>
      </c>
      <c r="AT501" s="151" t="str">
        <f t="shared" si="178"/>
        <v/>
      </c>
      <c r="AU501" s="154" t="str">
        <f>IFERROR(AT501*Intern!H$2,"")</f>
        <v/>
      </c>
      <c r="AV501" s="171"/>
      <c r="AW501" s="151">
        <f t="shared" si="164"/>
        <v>0</v>
      </c>
      <c r="AX501" s="206"/>
      <c r="AY501" s="151" t="str">
        <f>IFERROR(VLOOKUP(AV501,Mobilität!A:O,7,FALSE),"")</f>
        <v/>
      </c>
      <c r="AZ501" s="151" t="str">
        <f t="shared" si="165"/>
        <v/>
      </c>
      <c r="BA501" s="220" t="str">
        <f>IFERROR(AZ501*Intern!H$2,"")</f>
        <v/>
      </c>
      <c r="BB501" s="338"/>
      <c r="BC501" s="339"/>
      <c r="BD501" s="340"/>
      <c r="BE501" s="222">
        <f t="shared" si="166"/>
        <v>0</v>
      </c>
      <c r="BF501" s="223">
        <f>IFERROR(BE501*Intern!H$2,"")</f>
        <v>0</v>
      </c>
      <c r="BG501" s="210">
        <f t="shared" si="167"/>
        <v>0</v>
      </c>
      <c r="BH501" s="226">
        <f t="shared" si="168"/>
        <v>0</v>
      </c>
      <c r="BI501" s="363"/>
      <c r="BJ501" s="210" t="e">
        <f t="shared" si="169"/>
        <v>#DIV/0!</v>
      </c>
      <c r="BK501" s="227" t="e">
        <f t="shared" si="170"/>
        <v>#DIV/0!</v>
      </c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</row>
    <row r="502" spans="1:128" s="153" customFormat="1">
      <c r="A502" s="164"/>
      <c r="B502" s="165"/>
      <c r="C502" s="165"/>
      <c r="D502" s="149" t="str">
        <f t="shared" si="171"/>
        <v/>
      </c>
      <c r="E502" s="166"/>
      <c r="F502" s="167"/>
      <c r="G502" s="334" t="str">
        <f t="shared" si="172"/>
        <v/>
      </c>
      <c r="H502" s="150" t="str">
        <f>IFERROR(VLOOKUP(F502,'Mahlzeit-Übernachtung'!C:AA,5,FALSE),"")</f>
        <v/>
      </c>
      <c r="I502" s="150" t="str">
        <f t="shared" si="173"/>
        <v/>
      </c>
      <c r="J502" s="221" t="str">
        <f>IFERROR(I502*Intern!H$2,"")</f>
        <v/>
      </c>
      <c r="K502" s="167"/>
      <c r="L502" s="331" t="str">
        <f t="shared" si="174"/>
        <v/>
      </c>
      <c r="M502" s="150" t="str">
        <f>IFERROR(VLOOKUP(K502,'Mahlzeit-Übernachtung'!C:AA,5,FALSE),"")</f>
        <v/>
      </c>
      <c r="N502" s="151" t="str">
        <f t="shared" si="175"/>
        <v/>
      </c>
      <c r="O502" s="221" t="str">
        <f>IFERROR(N502*Intern!H$2,"")</f>
        <v/>
      </c>
      <c r="P502" s="168"/>
      <c r="Q502" s="169"/>
      <c r="R502" s="169"/>
      <c r="S502" s="169"/>
      <c r="T502" s="151" t="str">
        <f t="shared" si="179"/>
        <v>---</v>
      </c>
      <c r="U502" s="331" t="e">
        <f>VLOOKUP(TEXT(T502,"@"),'Mahlzeit-Übernachtung'!A$30:G$111,7,FALSE)</f>
        <v>#N/A</v>
      </c>
      <c r="V502" s="151" t="str">
        <f t="shared" si="176"/>
        <v/>
      </c>
      <c r="W502" s="220" t="str">
        <f>IFERROR(V502*Intern!H$2,"")</f>
        <v/>
      </c>
      <c r="X502" s="167"/>
      <c r="Y502" s="170"/>
      <c r="Z502" s="164"/>
      <c r="AA502" s="151" t="str">
        <f>IFERROR(VLOOKUP(X502,Mobilität!A:I,7,FALSE),"")</f>
        <v/>
      </c>
      <c r="AB502" s="151" t="str">
        <f t="shared" si="177"/>
        <v/>
      </c>
      <c r="AC502" s="220" t="str">
        <f>IFERROR(AB502*Intern!H$2,"")</f>
        <v/>
      </c>
      <c r="AD502" s="167"/>
      <c r="AE502" s="170"/>
      <c r="AF502" s="164"/>
      <c r="AG502" s="151" t="str">
        <f>IFERROR(VLOOKUP(AD502,Mobilität!A:I,7,FALSE),"")</f>
        <v/>
      </c>
      <c r="AH502" s="151" t="str">
        <f t="shared" si="160"/>
        <v/>
      </c>
      <c r="AI502" s="220" t="str">
        <f>IFERROR(AH502*Intern!H$2,"")</f>
        <v/>
      </c>
      <c r="AJ502" s="171"/>
      <c r="AK502" s="219">
        <f t="shared" si="161"/>
        <v>0</v>
      </c>
      <c r="AL502" s="206"/>
      <c r="AM502" s="151" t="str">
        <f>IFERROR(VLOOKUP(AJ502,Mobilität!A:I,7,FALSE),"")</f>
        <v/>
      </c>
      <c r="AN502" s="151" t="str">
        <f t="shared" si="162"/>
        <v/>
      </c>
      <c r="AO502" s="154" t="str">
        <f>IFERROR(AN502*Intern!H$2,"")</f>
        <v/>
      </c>
      <c r="AP502" s="171"/>
      <c r="AQ502" s="151">
        <f t="shared" si="163"/>
        <v>0</v>
      </c>
      <c r="AR502" s="209"/>
      <c r="AS502" s="151" t="str">
        <f>IFERROR(VLOOKUP(AP502,Mobilität!A:I,7,FALSE),"")</f>
        <v/>
      </c>
      <c r="AT502" s="151" t="str">
        <f t="shared" si="178"/>
        <v/>
      </c>
      <c r="AU502" s="154" t="str">
        <f>IFERROR(AT502*Intern!H$2,"")</f>
        <v/>
      </c>
      <c r="AV502" s="171"/>
      <c r="AW502" s="151">
        <f t="shared" si="164"/>
        <v>0</v>
      </c>
      <c r="AX502" s="206"/>
      <c r="AY502" s="151" t="str">
        <f>IFERROR(VLOOKUP(AV502,Mobilität!A:O,7,FALSE),"")</f>
        <v/>
      </c>
      <c r="AZ502" s="151" t="str">
        <f t="shared" si="165"/>
        <v/>
      </c>
      <c r="BA502" s="220" t="str">
        <f>IFERROR(AZ502*Intern!H$2,"")</f>
        <v/>
      </c>
      <c r="BB502" s="338"/>
      <c r="BC502" s="339"/>
      <c r="BD502" s="340"/>
      <c r="BE502" s="222">
        <f t="shared" si="166"/>
        <v>0</v>
      </c>
      <c r="BF502" s="223">
        <f>IFERROR(BE502*Intern!H$2,"")</f>
        <v>0</v>
      </c>
      <c r="BG502" s="210">
        <f t="shared" si="167"/>
        <v>0</v>
      </c>
      <c r="BH502" s="226">
        <f t="shared" si="168"/>
        <v>0</v>
      </c>
      <c r="BI502" s="363"/>
      <c r="BJ502" s="210" t="e">
        <f t="shared" si="169"/>
        <v>#DIV/0!</v>
      </c>
      <c r="BK502" s="227" t="e">
        <f t="shared" si="170"/>
        <v>#DIV/0!</v>
      </c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</row>
    <row r="503" spans="1:128" s="153" customFormat="1">
      <c r="A503" s="164"/>
      <c r="B503" s="165"/>
      <c r="C503" s="165"/>
      <c r="D503" s="149" t="str">
        <f t="shared" si="171"/>
        <v/>
      </c>
      <c r="E503" s="166"/>
      <c r="F503" s="167"/>
      <c r="G503" s="334" t="str">
        <f t="shared" si="172"/>
        <v/>
      </c>
      <c r="H503" s="150" t="str">
        <f>IFERROR(VLOOKUP(F503,'Mahlzeit-Übernachtung'!C:AA,5,FALSE),"")</f>
        <v/>
      </c>
      <c r="I503" s="150" t="str">
        <f t="shared" si="173"/>
        <v/>
      </c>
      <c r="J503" s="221" t="str">
        <f>IFERROR(I503*Intern!H$2,"")</f>
        <v/>
      </c>
      <c r="K503" s="167"/>
      <c r="L503" s="331" t="str">
        <f t="shared" si="174"/>
        <v/>
      </c>
      <c r="M503" s="150" t="str">
        <f>IFERROR(VLOOKUP(K503,'Mahlzeit-Übernachtung'!C:AA,5,FALSE),"")</f>
        <v/>
      </c>
      <c r="N503" s="151" t="str">
        <f t="shared" si="175"/>
        <v/>
      </c>
      <c r="O503" s="221" t="str">
        <f>IFERROR(N503*Intern!H$2,"")</f>
        <v/>
      </c>
      <c r="P503" s="168"/>
      <c r="Q503" s="169"/>
      <c r="R503" s="169"/>
      <c r="S503" s="169"/>
      <c r="T503" s="151" t="str">
        <f t="shared" si="179"/>
        <v>---</v>
      </c>
      <c r="U503" s="331" t="e">
        <f>VLOOKUP(TEXT(T503,"@"),'Mahlzeit-Übernachtung'!A$30:G$111,7,FALSE)</f>
        <v>#N/A</v>
      </c>
      <c r="V503" s="151" t="str">
        <f t="shared" si="176"/>
        <v/>
      </c>
      <c r="W503" s="220" t="str">
        <f>IFERROR(V503*Intern!H$2,"")</f>
        <v/>
      </c>
      <c r="X503" s="167"/>
      <c r="Y503" s="170"/>
      <c r="Z503" s="164"/>
      <c r="AA503" s="151" t="str">
        <f>IFERROR(VLOOKUP(X503,Mobilität!A:I,7,FALSE),"")</f>
        <v/>
      </c>
      <c r="AB503" s="151" t="str">
        <f t="shared" si="177"/>
        <v/>
      </c>
      <c r="AC503" s="220" t="str">
        <f>IFERROR(AB503*Intern!H$2,"")</f>
        <v/>
      </c>
      <c r="AD503" s="167"/>
      <c r="AE503" s="170"/>
      <c r="AF503" s="164"/>
      <c r="AG503" s="151" t="str">
        <f>IFERROR(VLOOKUP(AD503,Mobilität!A:I,7,FALSE),"")</f>
        <v/>
      </c>
      <c r="AH503" s="151" t="str">
        <f t="shared" si="160"/>
        <v/>
      </c>
      <c r="AI503" s="220" t="str">
        <f>IFERROR(AH503*Intern!H$2,"")</f>
        <v/>
      </c>
      <c r="AJ503" s="171"/>
      <c r="AK503" s="219">
        <f t="shared" si="161"/>
        <v>0</v>
      </c>
      <c r="AL503" s="206"/>
      <c r="AM503" s="151" t="str">
        <f>IFERROR(VLOOKUP(AJ503,Mobilität!A:I,7,FALSE),"")</f>
        <v/>
      </c>
      <c r="AN503" s="151" t="str">
        <f t="shared" si="162"/>
        <v/>
      </c>
      <c r="AO503" s="154" t="str">
        <f>IFERROR(AN503*Intern!H$2,"")</f>
        <v/>
      </c>
      <c r="AP503" s="171"/>
      <c r="AQ503" s="151">
        <f t="shared" si="163"/>
        <v>0</v>
      </c>
      <c r="AR503" s="209"/>
      <c r="AS503" s="151" t="str">
        <f>IFERROR(VLOOKUP(AP503,Mobilität!A:I,7,FALSE),"")</f>
        <v/>
      </c>
      <c r="AT503" s="151" t="str">
        <f t="shared" si="178"/>
        <v/>
      </c>
      <c r="AU503" s="154" t="str">
        <f>IFERROR(AT503*Intern!H$2,"")</f>
        <v/>
      </c>
      <c r="AV503" s="171"/>
      <c r="AW503" s="151">
        <f t="shared" si="164"/>
        <v>0</v>
      </c>
      <c r="AX503" s="206"/>
      <c r="AY503" s="151" t="str">
        <f>IFERROR(VLOOKUP(AV503,Mobilität!A:O,7,FALSE),"")</f>
        <v/>
      </c>
      <c r="AZ503" s="151" t="str">
        <f t="shared" si="165"/>
        <v/>
      </c>
      <c r="BA503" s="220" t="str">
        <f>IFERROR(AZ503*Intern!H$2,"")</f>
        <v/>
      </c>
      <c r="BB503" s="338"/>
      <c r="BC503" s="339"/>
      <c r="BD503" s="340"/>
      <c r="BE503" s="222">
        <f t="shared" si="166"/>
        <v>0</v>
      </c>
      <c r="BF503" s="223">
        <f>IFERROR(BE503*Intern!H$2,"")</f>
        <v>0</v>
      </c>
      <c r="BG503" s="210">
        <f t="shared" si="167"/>
        <v>0</v>
      </c>
      <c r="BH503" s="226">
        <f t="shared" si="168"/>
        <v>0</v>
      </c>
      <c r="BI503" s="363"/>
      <c r="BJ503" s="210" t="e">
        <f t="shared" si="169"/>
        <v>#DIV/0!</v>
      </c>
      <c r="BK503" s="227" t="e">
        <f t="shared" si="170"/>
        <v>#DIV/0!</v>
      </c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</row>
    <row r="504" spans="1:128" s="153" customFormat="1">
      <c r="A504" s="164"/>
      <c r="B504" s="165"/>
      <c r="C504" s="165"/>
      <c r="D504" s="149" t="str">
        <f t="shared" si="171"/>
        <v/>
      </c>
      <c r="E504" s="166"/>
      <c r="F504" s="167"/>
      <c r="G504" s="334" t="str">
        <f t="shared" si="172"/>
        <v/>
      </c>
      <c r="H504" s="150" t="str">
        <f>IFERROR(VLOOKUP(F504,'Mahlzeit-Übernachtung'!C:AA,5,FALSE),"")</f>
        <v/>
      </c>
      <c r="I504" s="150" t="str">
        <f t="shared" si="173"/>
        <v/>
      </c>
      <c r="J504" s="221" t="str">
        <f>IFERROR(I504*Intern!H$2,"")</f>
        <v/>
      </c>
      <c r="K504" s="167"/>
      <c r="L504" s="331" t="str">
        <f t="shared" si="174"/>
        <v/>
      </c>
      <c r="M504" s="150" t="str">
        <f>IFERROR(VLOOKUP(K504,'Mahlzeit-Übernachtung'!C:AA,5,FALSE),"")</f>
        <v/>
      </c>
      <c r="N504" s="151" t="str">
        <f t="shared" si="175"/>
        <v/>
      </c>
      <c r="O504" s="221" t="str">
        <f>IFERROR(N504*Intern!H$2,"")</f>
        <v/>
      </c>
      <c r="P504" s="168"/>
      <c r="Q504" s="169"/>
      <c r="R504" s="169"/>
      <c r="S504" s="169"/>
      <c r="T504" s="151" t="str">
        <f t="shared" si="179"/>
        <v>---</v>
      </c>
      <c r="U504" s="331" t="e">
        <f>VLOOKUP(TEXT(T504,"@"),'Mahlzeit-Übernachtung'!A$30:G$111,7,FALSE)</f>
        <v>#N/A</v>
      </c>
      <c r="V504" s="151" t="str">
        <f t="shared" si="176"/>
        <v/>
      </c>
      <c r="W504" s="220" t="str">
        <f>IFERROR(V504*Intern!H$2,"")</f>
        <v/>
      </c>
      <c r="X504" s="167"/>
      <c r="Y504" s="170"/>
      <c r="Z504" s="164"/>
      <c r="AA504" s="151" t="str">
        <f>IFERROR(VLOOKUP(X504,Mobilität!A:I,7,FALSE),"")</f>
        <v/>
      </c>
      <c r="AB504" s="151" t="str">
        <f t="shared" si="177"/>
        <v/>
      </c>
      <c r="AC504" s="220" t="str">
        <f>IFERROR(AB504*Intern!H$2,"")</f>
        <v/>
      </c>
      <c r="AD504" s="167"/>
      <c r="AE504" s="170"/>
      <c r="AF504" s="164"/>
      <c r="AG504" s="151" t="str">
        <f>IFERROR(VLOOKUP(AD504,Mobilität!A:I,7,FALSE),"")</f>
        <v/>
      </c>
      <c r="AH504" s="151" t="str">
        <f t="shared" si="160"/>
        <v/>
      </c>
      <c r="AI504" s="220" t="str">
        <f>IFERROR(AH504*Intern!H$2,"")</f>
        <v/>
      </c>
      <c r="AJ504" s="171"/>
      <c r="AK504" s="219">
        <f t="shared" si="161"/>
        <v>0</v>
      </c>
      <c r="AL504" s="206"/>
      <c r="AM504" s="151" t="str">
        <f>IFERROR(VLOOKUP(AJ504,Mobilität!A:I,7,FALSE),"")</f>
        <v/>
      </c>
      <c r="AN504" s="151" t="str">
        <f t="shared" si="162"/>
        <v/>
      </c>
      <c r="AO504" s="154" t="str">
        <f>IFERROR(AN504*Intern!H$2,"")</f>
        <v/>
      </c>
      <c r="AP504" s="171"/>
      <c r="AQ504" s="151">
        <f t="shared" si="163"/>
        <v>0</v>
      </c>
      <c r="AR504" s="209"/>
      <c r="AS504" s="151" t="str">
        <f>IFERROR(VLOOKUP(AP504,Mobilität!A:I,7,FALSE),"")</f>
        <v/>
      </c>
      <c r="AT504" s="151" t="str">
        <f t="shared" si="178"/>
        <v/>
      </c>
      <c r="AU504" s="154" t="str">
        <f>IFERROR(AT504*Intern!H$2,"")</f>
        <v/>
      </c>
      <c r="AV504" s="171"/>
      <c r="AW504" s="151">
        <f t="shared" si="164"/>
        <v>0</v>
      </c>
      <c r="AX504" s="206"/>
      <c r="AY504" s="151" t="str">
        <f>IFERROR(VLOOKUP(AV504,Mobilität!A:O,7,FALSE),"")</f>
        <v/>
      </c>
      <c r="AZ504" s="151" t="str">
        <f t="shared" si="165"/>
        <v/>
      </c>
      <c r="BA504" s="220" t="str">
        <f>IFERROR(AZ504*Intern!H$2,"")</f>
        <v/>
      </c>
      <c r="BB504" s="338"/>
      <c r="BC504" s="339"/>
      <c r="BD504" s="340"/>
      <c r="BE504" s="222">
        <f t="shared" si="166"/>
        <v>0</v>
      </c>
      <c r="BF504" s="223">
        <f>IFERROR(BE504*Intern!H$2,"")</f>
        <v>0</v>
      </c>
      <c r="BG504" s="210">
        <f t="shared" si="167"/>
        <v>0</v>
      </c>
      <c r="BH504" s="226">
        <f t="shared" si="168"/>
        <v>0</v>
      </c>
      <c r="BI504" s="363"/>
      <c r="BJ504" s="210" t="e">
        <f t="shared" si="169"/>
        <v>#DIV/0!</v>
      </c>
      <c r="BK504" s="227" t="e">
        <f t="shared" si="170"/>
        <v>#DIV/0!</v>
      </c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</row>
    <row r="505" spans="1:128" s="153" customFormat="1">
      <c r="A505" s="164"/>
      <c r="B505" s="165"/>
      <c r="C505" s="165"/>
      <c r="D505" s="149" t="str">
        <f t="shared" si="171"/>
        <v/>
      </c>
      <c r="E505" s="166"/>
      <c r="F505" s="167"/>
      <c r="G505" s="334" t="str">
        <f t="shared" si="172"/>
        <v/>
      </c>
      <c r="H505" s="150" t="str">
        <f>IFERROR(VLOOKUP(F505,'Mahlzeit-Übernachtung'!C:AA,5,FALSE),"")</f>
        <v/>
      </c>
      <c r="I505" s="150" t="str">
        <f t="shared" si="173"/>
        <v/>
      </c>
      <c r="J505" s="221" t="str">
        <f>IFERROR(I505*Intern!H$2,"")</f>
        <v/>
      </c>
      <c r="K505" s="167"/>
      <c r="L505" s="331" t="str">
        <f t="shared" si="174"/>
        <v/>
      </c>
      <c r="M505" s="150" t="str">
        <f>IFERROR(VLOOKUP(K505,'Mahlzeit-Übernachtung'!C:AA,5,FALSE),"")</f>
        <v/>
      </c>
      <c r="N505" s="151" t="str">
        <f t="shared" si="175"/>
        <v/>
      </c>
      <c r="O505" s="221" t="str">
        <f>IFERROR(N505*Intern!H$2,"")</f>
        <v/>
      </c>
      <c r="P505" s="168"/>
      <c r="Q505" s="169"/>
      <c r="R505" s="169"/>
      <c r="S505" s="169"/>
      <c r="T505" s="151" t="str">
        <f t="shared" si="179"/>
        <v>---</v>
      </c>
      <c r="U505" s="331" t="e">
        <f>VLOOKUP(TEXT(T505,"@"),'Mahlzeit-Übernachtung'!A$30:G$111,7,FALSE)</f>
        <v>#N/A</v>
      </c>
      <c r="V505" s="151" t="str">
        <f t="shared" si="176"/>
        <v/>
      </c>
      <c r="W505" s="220" t="str">
        <f>IFERROR(V505*Intern!H$2,"")</f>
        <v/>
      </c>
      <c r="X505" s="167"/>
      <c r="Y505" s="170"/>
      <c r="Z505" s="164"/>
      <c r="AA505" s="151" t="str">
        <f>IFERROR(VLOOKUP(X505,Mobilität!A:I,7,FALSE),"")</f>
        <v/>
      </c>
      <c r="AB505" s="151" t="str">
        <f t="shared" si="177"/>
        <v/>
      </c>
      <c r="AC505" s="220" t="str">
        <f>IFERROR(AB505*Intern!H$2,"")</f>
        <v/>
      </c>
      <c r="AD505" s="167"/>
      <c r="AE505" s="170"/>
      <c r="AF505" s="164"/>
      <c r="AG505" s="151" t="str">
        <f>IFERROR(VLOOKUP(AD505,Mobilität!A:I,7,FALSE),"")</f>
        <v/>
      </c>
      <c r="AH505" s="151" t="str">
        <f t="shared" si="160"/>
        <v/>
      </c>
      <c r="AI505" s="220" t="str">
        <f>IFERROR(AH505*Intern!H$2,"")</f>
        <v/>
      </c>
      <c r="AJ505" s="171"/>
      <c r="AK505" s="219">
        <f t="shared" si="161"/>
        <v>0</v>
      </c>
      <c r="AL505" s="206"/>
      <c r="AM505" s="151" t="str">
        <f>IFERROR(VLOOKUP(AJ505,Mobilität!A:I,7,FALSE),"")</f>
        <v/>
      </c>
      <c r="AN505" s="151" t="str">
        <f t="shared" si="162"/>
        <v/>
      </c>
      <c r="AO505" s="154" t="str">
        <f>IFERROR(AN505*Intern!H$2,"")</f>
        <v/>
      </c>
      <c r="AP505" s="171"/>
      <c r="AQ505" s="151">
        <f t="shared" si="163"/>
        <v>0</v>
      </c>
      <c r="AR505" s="209"/>
      <c r="AS505" s="151" t="str">
        <f>IFERROR(VLOOKUP(AP505,Mobilität!A:I,7,FALSE),"")</f>
        <v/>
      </c>
      <c r="AT505" s="151" t="str">
        <f t="shared" si="178"/>
        <v/>
      </c>
      <c r="AU505" s="154" t="str">
        <f>IFERROR(AT505*Intern!H$2,"")</f>
        <v/>
      </c>
      <c r="AV505" s="171"/>
      <c r="AW505" s="151">
        <f t="shared" si="164"/>
        <v>0</v>
      </c>
      <c r="AX505" s="206"/>
      <c r="AY505" s="151" t="str">
        <f>IFERROR(VLOOKUP(AV505,Mobilität!A:O,7,FALSE),"")</f>
        <v/>
      </c>
      <c r="AZ505" s="151" t="str">
        <f t="shared" si="165"/>
        <v/>
      </c>
      <c r="BA505" s="220" t="str">
        <f>IFERROR(AZ505*Intern!H$2,"")</f>
        <v/>
      </c>
      <c r="BB505" s="338"/>
      <c r="BC505" s="339"/>
      <c r="BD505" s="340"/>
      <c r="BE505" s="222">
        <f t="shared" si="166"/>
        <v>0</v>
      </c>
      <c r="BF505" s="223">
        <f>IFERROR(BE505*Intern!H$2,"")</f>
        <v>0</v>
      </c>
      <c r="BG505" s="210">
        <f t="shared" si="167"/>
        <v>0</v>
      </c>
      <c r="BH505" s="226">
        <f t="shared" si="168"/>
        <v>0</v>
      </c>
      <c r="BI505" s="363"/>
      <c r="BJ505" s="210" t="e">
        <f t="shared" si="169"/>
        <v>#DIV/0!</v>
      </c>
      <c r="BK505" s="227" t="e">
        <f t="shared" si="170"/>
        <v>#DIV/0!</v>
      </c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</row>
    <row r="506" spans="1:128" s="153" customFormat="1">
      <c r="A506" s="164"/>
      <c r="B506" s="165"/>
      <c r="C506" s="165"/>
      <c r="D506" s="149" t="str">
        <f t="shared" si="171"/>
        <v/>
      </c>
      <c r="E506" s="166"/>
      <c r="F506" s="167"/>
      <c r="G506" s="334" t="str">
        <f t="shared" si="172"/>
        <v/>
      </c>
      <c r="H506" s="150" t="str">
        <f>IFERROR(VLOOKUP(F506,'Mahlzeit-Übernachtung'!C:AA,5,FALSE),"")</f>
        <v/>
      </c>
      <c r="I506" s="150" t="str">
        <f t="shared" si="173"/>
        <v/>
      </c>
      <c r="J506" s="221" t="str">
        <f>IFERROR(I506*Intern!H$2,"")</f>
        <v/>
      </c>
      <c r="K506" s="167"/>
      <c r="L506" s="331" t="str">
        <f t="shared" si="174"/>
        <v/>
      </c>
      <c r="M506" s="150" t="str">
        <f>IFERROR(VLOOKUP(K506,'Mahlzeit-Übernachtung'!C:AA,5,FALSE),"")</f>
        <v/>
      </c>
      <c r="N506" s="151" t="str">
        <f t="shared" si="175"/>
        <v/>
      </c>
      <c r="O506" s="221" t="str">
        <f>IFERROR(N506*Intern!H$2,"")</f>
        <v/>
      </c>
      <c r="P506" s="168"/>
      <c r="Q506" s="169"/>
      <c r="R506" s="169"/>
      <c r="S506" s="169"/>
      <c r="T506" s="151" t="str">
        <f t="shared" si="179"/>
        <v>---</v>
      </c>
      <c r="U506" s="331" t="e">
        <f>VLOOKUP(TEXT(T506,"@"),'Mahlzeit-Übernachtung'!A$30:G$111,7,FALSE)</f>
        <v>#N/A</v>
      </c>
      <c r="V506" s="151" t="str">
        <f t="shared" si="176"/>
        <v/>
      </c>
      <c r="W506" s="220" t="str">
        <f>IFERROR(V506*Intern!H$2,"")</f>
        <v/>
      </c>
      <c r="X506" s="167"/>
      <c r="Y506" s="170"/>
      <c r="Z506" s="164"/>
      <c r="AA506" s="151" t="str">
        <f>IFERROR(VLOOKUP(X506,Mobilität!A:I,7,FALSE),"")</f>
        <v/>
      </c>
      <c r="AB506" s="151" t="str">
        <f t="shared" si="177"/>
        <v/>
      </c>
      <c r="AC506" s="220" t="str">
        <f>IFERROR(AB506*Intern!H$2,"")</f>
        <v/>
      </c>
      <c r="AD506" s="167"/>
      <c r="AE506" s="170"/>
      <c r="AF506" s="164"/>
      <c r="AG506" s="151" t="str">
        <f>IFERROR(VLOOKUP(AD506,Mobilität!A:I,7,FALSE),"")</f>
        <v/>
      </c>
      <c r="AH506" s="151" t="str">
        <f t="shared" si="160"/>
        <v/>
      </c>
      <c r="AI506" s="220" t="str">
        <f>IFERROR(AH506*Intern!H$2,"")</f>
        <v/>
      </c>
      <c r="AJ506" s="171"/>
      <c r="AK506" s="219">
        <f t="shared" si="161"/>
        <v>0</v>
      </c>
      <c r="AL506" s="206"/>
      <c r="AM506" s="151" t="str">
        <f>IFERROR(VLOOKUP(AJ506,Mobilität!A:I,7,FALSE),"")</f>
        <v/>
      </c>
      <c r="AN506" s="151" t="str">
        <f t="shared" si="162"/>
        <v/>
      </c>
      <c r="AO506" s="154" t="str">
        <f>IFERROR(AN506*Intern!H$2,"")</f>
        <v/>
      </c>
      <c r="AP506" s="171"/>
      <c r="AQ506" s="151">
        <f t="shared" si="163"/>
        <v>0</v>
      </c>
      <c r="AR506" s="209"/>
      <c r="AS506" s="151" t="str">
        <f>IFERROR(VLOOKUP(AP506,Mobilität!A:I,7,FALSE),"")</f>
        <v/>
      </c>
      <c r="AT506" s="151" t="str">
        <f t="shared" si="178"/>
        <v/>
      </c>
      <c r="AU506" s="154" t="str">
        <f>IFERROR(AT506*Intern!H$2,"")</f>
        <v/>
      </c>
      <c r="AV506" s="171"/>
      <c r="AW506" s="151">
        <f t="shared" si="164"/>
        <v>0</v>
      </c>
      <c r="AX506" s="206"/>
      <c r="AY506" s="151" t="str">
        <f>IFERROR(VLOOKUP(AV506,Mobilität!A:O,7,FALSE),"")</f>
        <v/>
      </c>
      <c r="AZ506" s="151" t="str">
        <f t="shared" si="165"/>
        <v/>
      </c>
      <c r="BA506" s="220" t="str">
        <f>IFERROR(AZ506*Intern!H$2,"")</f>
        <v/>
      </c>
      <c r="BB506" s="338"/>
      <c r="BC506" s="339"/>
      <c r="BD506" s="340"/>
      <c r="BE506" s="222">
        <f t="shared" si="166"/>
        <v>0</v>
      </c>
      <c r="BF506" s="223">
        <f>IFERROR(BE506*Intern!H$2,"")</f>
        <v>0</v>
      </c>
      <c r="BG506" s="210">
        <f t="shared" si="167"/>
        <v>0</v>
      </c>
      <c r="BH506" s="226">
        <f t="shared" si="168"/>
        <v>0</v>
      </c>
      <c r="BI506" s="363"/>
      <c r="BJ506" s="210" t="e">
        <f t="shared" si="169"/>
        <v>#DIV/0!</v>
      </c>
      <c r="BK506" s="227" t="e">
        <f t="shared" si="170"/>
        <v>#DIV/0!</v>
      </c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</row>
    <row r="507" spans="1:128" s="153" customFormat="1">
      <c r="A507" s="164"/>
      <c r="B507" s="165"/>
      <c r="C507" s="165"/>
      <c r="D507" s="149" t="str">
        <f t="shared" si="171"/>
        <v/>
      </c>
      <c r="E507" s="166"/>
      <c r="F507" s="167"/>
      <c r="G507" s="334" t="str">
        <f t="shared" si="172"/>
        <v/>
      </c>
      <c r="H507" s="150" t="str">
        <f>IFERROR(VLOOKUP(F507,'Mahlzeit-Übernachtung'!C:AA,5,FALSE),"")</f>
        <v/>
      </c>
      <c r="I507" s="150" t="str">
        <f t="shared" si="173"/>
        <v/>
      </c>
      <c r="J507" s="221" t="str">
        <f>IFERROR(I507*Intern!H$2,"")</f>
        <v/>
      </c>
      <c r="K507" s="167"/>
      <c r="L507" s="331" t="str">
        <f t="shared" si="174"/>
        <v/>
      </c>
      <c r="M507" s="150" t="str">
        <f>IFERROR(VLOOKUP(K507,'Mahlzeit-Übernachtung'!C:AA,5,FALSE),"")</f>
        <v/>
      </c>
      <c r="N507" s="151" t="str">
        <f t="shared" si="175"/>
        <v/>
      </c>
      <c r="O507" s="221" t="str">
        <f>IFERROR(N507*Intern!H$2,"")</f>
        <v/>
      </c>
      <c r="P507" s="168"/>
      <c r="Q507" s="169"/>
      <c r="R507" s="169"/>
      <c r="S507" s="169"/>
      <c r="T507" s="151" t="str">
        <f t="shared" si="179"/>
        <v>---</v>
      </c>
      <c r="U507" s="331" t="e">
        <f>VLOOKUP(TEXT(T507,"@"),'Mahlzeit-Übernachtung'!A$30:G$111,7,FALSE)</f>
        <v>#N/A</v>
      </c>
      <c r="V507" s="151" t="str">
        <f t="shared" si="176"/>
        <v/>
      </c>
      <c r="W507" s="220" t="str">
        <f>IFERROR(V507*Intern!H$2,"")</f>
        <v/>
      </c>
      <c r="X507" s="167"/>
      <c r="Y507" s="170"/>
      <c r="Z507" s="164"/>
      <c r="AA507" s="151" t="str">
        <f>IFERROR(VLOOKUP(X507,Mobilität!A:I,7,FALSE),"")</f>
        <v/>
      </c>
      <c r="AB507" s="151" t="str">
        <f t="shared" si="177"/>
        <v/>
      </c>
      <c r="AC507" s="220" t="str">
        <f>IFERROR(AB507*Intern!H$2,"")</f>
        <v/>
      </c>
      <c r="AD507" s="167"/>
      <c r="AE507" s="170"/>
      <c r="AF507" s="164"/>
      <c r="AG507" s="151" t="str">
        <f>IFERROR(VLOOKUP(AD507,Mobilität!A:I,7,FALSE),"")</f>
        <v/>
      </c>
      <c r="AH507" s="151" t="str">
        <f t="shared" si="160"/>
        <v/>
      </c>
      <c r="AI507" s="220" t="str">
        <f>IFERROR(AH507*Intern!H$2,"")</f>
        <v/>
      </c>
      <c r="AJ507" s="171"/>
      <c r="AK507" s="219">
        <f t="shared" si="161"/>
        <v>0</v>
      </c>
      <c r="AL507" s="206"/>
      <c r="AM507" s="151" t="str">
        <f>IFERROR(VLOOKUP(AJ507,Mobilität!A:I,7,FALSE),"")</f>
        <v/>
      </c>
      <c r="AN507" s="151" t="str">
        <f t="shared" si="162"/>
        <v/>
      </c>
      <c r="AO507" s="154" t="str">
        <f>IFERROR(AN507*Intern!H$2,"")</f>
        <v/>
      </c>
      <c r="AP507" s="171"/>
      <c r="AQ507" s="151">
        <f t="shared" si="163"/>
        <v>0</v>
      </c>
      <c r="AR507" s="209"/>
      <c r="AS507" s="151" t="str">
        <f>IFERROR(VLOOKUP(AP507,Mobilität!A:I,7,FALSE),"")</f>
        <v/>
      </c>
      <c r="AT507" s="151" t="str">
        <f t="shared" si="178"/>
        <v/>
      </c>
      <c r="AU507" s="154" t="str">
        <f>IFERROR(AT507*Intern!H$2,"")</f>
        <v/>
      </c>
      <c r="AV507" s="171"/>
      <c r="AW507" s="151">
        <f t="shared" si="164"/>
        <v>0</v>
      </c>
      <c r="AX507" s="206"/>
      <c r="AY507" s="151" t="str">
        <f>IFERROR(VLOOKUP(AV507,Mobilität!A:O,7,FALSE),"")</f>
        <v/>
      </c>
      <c r="AZ507" s="151" t="str">
        <f t="shared" si="165"/>
        <v/>
      </c>
      <c r="BA507" s="220" t="str">
        <f>IFERROR(AZ507*Intern!H$2,"")</f>
        <v/>
      </c>
      <c r="BB507" s="338"/>
      <c r="BC507" s="339"/>
      <c r="BD507" s="340"/>
      <c r="BE507" s="222">
        <f t="shared" si="166"/>
        <v>0</v>
      </c>
      <c r="BF507" s="223">
        <f>IFERROR(BE507*Intern!H$2,"")</f>
        <v>0</v>
      </c>
      <c r="BG507" s="210">
        <f t="shared" si="167"/>
        <v>0</v>
      </c>
      <c r="BH507" s="226">
        <f t="shared" si="168"/>
        <v>0</v>
      </c>
      <c r="BI507" s="363"/>
      <c r="BJ507" s="210" t="e">
        <f t="shared" si="169"/>
        <v>#DIV/0!</v>
      </c>
      <c r="BK507" s="227" t="e">
        <f t="shared" si="170"/>
        <v>#DIV/0!</v>
      </c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</row>
    <row r="508" spans="1:128" s="153" customFormat="1">
      <c r="A508" s="164"/>
      <c r="B508" s="165"/>
      <c r="C508" s="165"/>
      <c r="D508" s="149" t="str">
        <f t="shared" si="171"/>
        <v/>
      </c>
      <c r="E508" s="166"/>
      <c r="F508" s="167"/>
      <c r="G508" s="334" t="str">
        <f t="shared" si="172"/>
        <v/>
      </c>
      <c r="H508" s="150" t="str">
        <f>IFERROR(VLOOKUP(F508,'Mahlzeit-Übernachtung'!C:AA,5,FALSE),"")</f>
        <v/>
      </c>
      <c r="I508" s="150" t="str">
        <f t="shared" si="173"/>
        <v/>
      </c>
      <c r="J508" s="221" t="str">
        <f>IFERROR(I508*Intern!H$2,"")</f>
        <v/>
      </c>
      <c r="K508" s="167"/>
      <c r="L508" s="331" t="str">
        <f t="shared" si="174"/>
        <v/>
      </c>
      <c r="M508" s="150" t="str">
        <f>IFERROR(VLOOKUP(K508,'Mahlzeit-Übernachtung'!C:AA,5,FALSE),"")</f>
        <v/>
      </c>
      <c r="N508" s="151" t="str">
        <f t="shared" si="175"/>
        <v/>
      </c>
      <c r="O508" s="221" t="str">
        <f>IFERROR(N508*Intern!H$2,"")</f>
        <v/>
      </c>
      <c r="P508" s="168"/>
      <c r="Q508" s="169"/>
      <c r="R508" s="169"/>
      <c r="S508" s="169"/>
      <c r="T508" s="151" t="str">
        <f t="shared" si="179"/>
        <v>---</v>
      </c>
      <c r="U508" s="331" t="e">
        <f>VLOOKUP(TEXT(T508,"@"),'Mahlzeit-Übernachtung'!A$30:G$111,7,FALSE)</f>
        <v>#N/A</v>
      </c>
      <c r="V508" s="151" t="str">
        <f t="shared" si="176"/>
        <v/>
      </c>
      <c r="W508" s="220" t="str">
        <f>IFERROR(V508*Intern!H$2,"")</f>
        <v/>
      </c>
      <c r="X508" s="167"/>
      <c r="Y508" s="170"/>
      <c r="Z508" s="164"/>
      <c r="AA508" s="151" t="str">
        <f>IFERROR(VLOOKUP(X508,Mobilität!A:I,7,FALSE),"")</f>
        <v/>
      </c>
      <c r="AB508" s="151" t="str">
        <f t="shared" si="177"/>
        <v/>
      </c>
      <c r="AC508" s="220" t="str">
        <f>IFERROR(AB508*Intern!H$2,"")</f>
        <v/>
      </c>
      <c r="AD508" s="167"/>
      <c r="AE508" s="170"/>
      <c r="AF508" s="164"/>
      <c r="AG508" s="151" t="str">
        <f>IFERROR(VLOOKUP(AD508,Mobilität!A:I,7,FALSE),"")</f>
        <v/>
      </c>
      <c r="AH508" s="151" t="str">
        <f t="shared" si="160"/>
        <v/>
      </c>
      <c r="AI508" s="220" t="str">
        <f>IFERROR(AH508*Intern!H$2,"")</f>
        <v/>
      </c>
      <c r="AJ508" s="171"/>
      <c r="AK508" s="219">
        <f t="shared" si="161"/>
        <v>0</v>
      </c>
      <c r="AL508" s="206"/>
      <c r="AM508" s="151" t="str">
        <f>IFERROR(VLOOKUP(AJ508,Mobilität!A:I,7,FALSE),"")</f>
        <v/>
      </c>
      <c r="AN508" s="151" t="str">
        <f t="shared" si="162"/>
        <v/>
      </c>
      <c r="AO508" s="154" t="str">
        <f>IFERROR(AN508*Intern!H$2,"")</f>
        <v/>
      </c>
      <c r="AP508" s="171"/>
      <c r="AQ508" s="151">
        <f t="shared" si="163"/>
        <v>0</v>
      </c>
      <c r="AR508" s="209"/>
      <c r="AS508" s="151" t="str">
        <f>IFERROR(VLOOKUP(AP508,Mobilität!A:I,7,FALSE),"")</f>
        <v/>
      </c>
      <c r="AT508" s="151" t="str">
        <f t="shared" si="178"/>
        <v/>
      </c>
      <c r="AU508" s="154" t="str">
        <f>IFERROR(AT508*Intern!H$2,"")</f>
        <v/>
      </c>
      <c r="AV508" s="171"/>
      <c r="AW508" s="151">
        <f t="shared" si="164"/>
        <v>0</v>
      </c>
      <c r="AX508" s="206"/>
      <c r="AY508" s="151" t="str">
        <f>IFERROR(VLOOKUP(AV508,Mobilität!A:O,7,FALSE),"")</f>
        <v/>
      </c>
      <c r="AZ508" s="151" t="str">
        <f t="shared" si="165"/>
        <v/>
      </c>
      <c r="BA508" s="220" t="str">
        <f>IFERROR(AZ508*Intern!H$2,"")</f>
        <v/>
      </c>
      <c r="BB508" s="338"/>
      <c r="BC508" s="339"/>
      <c r="BD508" s="340"/>
      <c r="BE508" s="222">
        <f t="shared" si="166"/>
        <v>0</v>
      </c>
      <c r="BF508" s="223">
        <f>IFERROR(BE508*Intern!H$2,"")</f>
        <v>0</v>
      </c>
      <c r="BG508" s="210">
        <f t="shared" si="167"/>
        <v>0</v>
      </c>
      <c r="BH508" s="226">
        <f t="shared" si="168"/>
        <v>0</v>
      </c>
      <c r="BI508" s="363"/>
      <c r="BJ508" s="210" t="e">
        <f t="shared" si="169"/>
        <v>#DIV/0!</v>
      </c>
      <c r="BK508" s="227" t="e">
        <f t="shared" si="170"/>
        <v>#DIV/0!</v>
      </c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</row>
    <row r="509" spans="1:128" s="153" customFormat="1">
      <c r="A509" s="164"/>
      <c r="B509" s="165"/>
      <c r="C509" s="165"/>
      <c r="D509" s="149" t="str">
        <f t="shared" si="171"/>
        <v/>
      </c>
      <c r="E509" s="166"/>
      <c r="F509" s="167"/>
      <c r="G509" s="334" t="str">
        <f t="shared" si="172"/>
        <v/>
      </c>
      <c r="H509" s="150" t="str">
        <f>IFERROR(VLOOKUP(F509,'Mahlzeit-Übernachtung'!C:AA,5,FALSE),"")</f>
        <v/>
      </c>
      <c r="I509" s="150" t="str">
        <f t="shared" si="173"/>
        <v/>
      </c>
      <c r="J509" s="221" t="str">
        <f>IFERROR(I509*Intern!H$2,"")</f>
        <v/>
      </c>
      <c r="K509" s="167"/>
      <c r="L509" s="331" t="str">
        <f t="shared" si="174"/>
        <v/>
      </c>
      <c r="M509" s="150" t="str">
        <f>IFERROR(VLOOKUP(K509,'Mahlzeit-Übernachtung'!C:AA,5,FALSE),"")</f>
        <v/>
      </c>
      <c r="N509" s="151" t="str">
        <f t="shared" si="175"/>
        <v/>
      </c>
      <c r="O509" s="221" t="str">
        <f>IFERROR(N509*Intern!H$2,"")</f>
        <v/>
      </c>
      <c r="P509" s="168"/>
      <c r="Q509" s="169"/>
      <c r="R509" s="169"/>
      <c r="S509" s="169"/>
      <c r="T509" s="151" t="str">
        <f t="shared" si="179"/>
        <v>---</v>
      </c>
      <c r="U509" s="331" t="e">
        <f>VLOOKUP(TEXT(T509,"@"),'Mahlzeit-Übernachtung'!A$30:G$111,7,FALSE)</f>
        <v>#N/A</v>
      </c>
      <c r="V509" s="151" t="str">
        <f t="shared" si="176"/>
        <v/>
      </c>
      <c r="W509" s="220" t="str">
        <f>IFERROR(V509*Intern!H$2,"")</f>
        <v/>
      </c>
      <c r="X509" s="167"/>
      <c r="Y509" s="170"/>
      <c r="Z509" s="164"/>
      <c r="AA509" s="151" t="str">
        <f>IFERROR(VLOOKUP(X509,Mobilität!A:I,7,FALSE),"")</f>
        <v/>
      </c>
      <c r="AB509" s="151" t="str">
        <f t="shared" si="177"/>
        <v/>
      </c>
      <c r="AC509" s="220" t="str">
        <f>IFERROR(AB509*Intern!H$2,"")</f>
        <v/>
      </c>
      <c r="AD509" s="167"/>
      <c r="AE509" s="170"/>
      <c r="AF509" s="164"/>
      <c r="AG509" s="151" t="str">
        <f>IFERROR(VLOOKUP(AD509,Mobilität!A:I,7,FALSE),"")</f>
        <v/>
      </c>
      <c r="AH509" s="151" t="str">
        <f t="shared" si="160"/>
        <v/>
      </c>
      <c r="AI509" s="220" t="str">
        <f>IFERROR(AH509*Intern!H$2,"")</f>
        <v/>
      </c>
      <c r="AJ509" s="171"/>
      <c r="AK509" s="219">
        <f t="shared" si="161"/>
        <v>0</v>
      </c>
      <c r="AL509" s="206"/>
      <c r="AM509" s="151" t="str">
        <f>IFERROR(VLOOKUP(AJ509,Mobilität!A:I,7,FALSE),"")</f>
        <v/>
      </c>
      <c r="AN509" s="151" t="str">
        <f t="shared" si="162"/>
        <v/>
      </c>
      <c r="AO509" s="154" t="str">
        <f>IFERROR(AN509*Intern!H$2,"")</f>
        <v/>
      </c>
      <c r="AP509" s="171"/>
      <c r="AQ509" s="151">
        <f t="shared" si="163"/>
        <v>0</v>
      </c>
      <c r="AR509" s="209"/>
      <c r="AS509" s="151" t="str">
        <f>IFERROR(VLOOKUP(AP509,Mobilität!A:I,7,FALSE),"")</f>
        <v/>
      </c>
      <c r="AT509" s="151" t="str">
        <f t="shared" si="178"/>
        <v/>
      </c>
      <c r="AU509" s="154" t="str">
        <f>IFERROR(AT509*Intern!H$2,"")</f>
        <v/>
      </c>
      <c r="AV509" s="171"/>
      <c r="AW509" s="151">
        <f t="shared" si="164"/>
        <v>0</v>
      </c>
      <c r="AX509" s="206"/>
      <c r="AY509" s="151" t="str">
        <f>IFERROR(VLOOKUP(AV509,Mobilität!A:O,7,FALSE),"")</f>
        <v/>
      </c>
      <c r="AZ509" s="151" t="str">
        <f t="shared" si="165"/>
        <v/>
      </c>
      <c r="BA509" s="220" t="str">
        <f>IFERROR(AZ509*Intern!H$2,"")</f>
        <v/>
      </c>
      <c r="BB509" s="338"/>
      <c r="BC509" s="339"/>
      <c r="BD509" s="340"/>
      <c r="BE509" s="222">
        <f t="shared" si="166"/>
        <v>0</v>
      </c>
      <c r="BF509" s="223">
        <f>IFERROR(BE509*Intern!H$2,"")</f>
        <v>0</v>
      </c>
      <c r="BG509" s="210">
        <f t="shared" si="167"/>
        <v>0</v>
      </c>
      <c r="BH509" s="226">
        <f t="shared" si="168"/>
        <v>0</v>
      </c>
      <c r="BI509" s="363"/>
      <c r="BJ509" s="210" t="e">
        <f t="shared" si="169"/>
        <v>#DIV/0!</v>
      </c>
      <c r="BK509" s="227" t="e">
        <f t="shared" si="170"/>
        <v>#DIV/0!</v>
      </c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</row>
    <row r="510" spans="1:128" s="153" customFormat="1">
      <c r="A510" s="164"/>
      <c r="B510" s="165"/>
      <c r="C510" s="165"/>
      <c r="D510" s="149" t="str">
        <f t="shared" si="171"/>
        <v/>
      </c>
      <c r="E510" s="166"/>
      <c r="F510" s="167"/>
      <c r="G510" s="334" t="str">
        <f t="shared" si="172"/>
        <v/>
      </c>
      <c r="H510" s="150" t="str">
        <f>IFERROR(VLOOKUP(F510,'Mahlzeit-Übernachtung'!C:AA,5,FALSE),"")</f>
        <v/>
      </c>
      <c r="I510" s="150" t="str">
        <f t="shared" si="173"/>
        <v/>
      </c>
      <c r="J510" s="221" t="str">
        <f>IFERROR(I510*Intern!H$2,"")</f>
        <v/>
      </c>
      <c r="K510" s="167"/>
      <c r="L510" s="331" t="str">
        <f t="shared" si="174"/>
        <v/>
      </c>
      <c r="M510" s="150" t="str">
        <f>IFERROR(VLOOKUP(K510,'Mahlzeit-Übernachtung'!C:AA,5,FALSE),"")</f>
        <v/>
      </c>
      <c r="N510" s="151" t="str">
        <f t="shared" si="175"/>
        <v/>
      </c>
      <c r="O510" s="221" t="str">
        <f>IFERROR(N510*Intern!H$2,"")</f>
        <v/>
      </c>
      <c r="P510" s="168"/>
      <c r="Q510" s="169"/>
      <c r="R510" s="169"/>
      <c r="S510" s="169"/>
      <c r="T510" s="151" t="str">
        <f t="shared" si="179"/>
        <v>---</v>
      </c>
      <c r="U510" s="331" t="e">
        <f>VLOOKUP(TEXT(T510,"@"),'Mahlzeit-Übernachtung'!A$30:G$111,7,FALSE)</f>
        <v>#N/A</v>
      </c>
      <c r="V510" s="151" t="str">
        <f t="shared" si="176"/>
        <v/>
      </c>
      <c r="W510" s="220" t="str">
        <f>IFERROR(V510*Intern!H$2,"")</f>
        <v/>
      </c>
      <c r="X510" s="167"/>
      <c r="Y510" s="170"/>
      <c r="Z510" s="164"/>
      <c r="AA510" s="151" t="str">
        <f>IFERROR(VLOOKUP(X510,Mobilität!A:I,7,FALSE),"")</f>
        <v/>
      </c>
      <c r="AB510" s="151" t="str">
        <f t="shared" si="177"/>
        <v/>
      </c>
      <c r="AC510" s="220" t="str">
        <f>IFERROR(AB510*Intern!H$2,"")</f>
        <v/>
      </c>
      <c r="AD510" s="167"/>
      <c r="AE510" s="170"/>
      <c r="AF510" s="164"/>
      <c r="AG510" s="151" t="str">
        <f>IFERROR(VLOOKUP(AD510,Mobilität!A:I,7,FALSE),"")</f>
        <v/>
      </c>
      <c r="AH510" s="151" t="str">
        <f t="shared" si="160"/>
        <v/>
      </c>
      <c r="AI510" s="220" t="str">
        <f>IFERROR(AH510*Intern!H$2,"")</f>
        <v/>
      </c>
      <c r="AJ510" s="171"/>
      <c r="AK510" s="219">
        <f t="shared" si="161"/>
        <v>0</v>
      </c>
      <c r="AL510" s="206"/>
      <c r="AM510" s="151" t="str">
        <f>IFERROR(VLOOKUP(AJ510,Mobilität!A:I,7,FALSE),"")</f>
        <v/>
      </c>
      <c r="AN510" s="151" t="str">
        <f t="shared" si="162"/>
        <v/>
      </c>
      <c r="AO510" s="154" t="str">
        <f>IFERROR(AN510*Intern!H$2,"")</f>
        <v/>
      </c>
      <c r="AP510" s="171"/>
      <c r="AQ510" s="151">
        <f t="shared" si="163"/>
        <v>0</v>
      </c>
      <c r="AR510" s="209"/>
      <c r="AS510" s="151" t="str">
        <f>IFERROR(VLOOKUP(AP510,Mobilität!A:I,7,FALSE),"")</f>
        <v/>
      </c>
      <c r="AT510" s="151" t="str">
        <f t="shared" si="178"/>
        <v/>
      </c>
      <c r="AU510" s="154" t="str">
        <f>IFERROR(AT510*Intern!H$2,"")</f>
        <v/>
      </c>
      <c r="AV510" s="171"/>
      <c r="AW510" s="151">
        <f t="shared" si="164"/>
        <v>0</v>
      </c>
      <c r="AX510" s="206"/>
      <c r="AY510" s="151" t="str">
        <f>IFERROR(VLOOKUP(AV510,Mobilität!A:O,7,FALSE),"")</f>
        <v/>
      </c>
      <c r="AZ510" s="151" t="str">
        <f t="shared" si="165"/>
        <v/>
      </c>
      <c r="BA510" s="220" t="str">
        <f>IFERROR(AZ510*Intern!H$2,"")</f>
        <v/>
      </c>
      <c r="BB510" s="338"/>
      <c r="BC510" s="339"/>
      <c r="BD510" s="340"/>
      <c r="BE510" s="222">
        <f t="shared" si="166"/>
        <v>0</v>
      </c>
      <c r="BF510" s="223">
        <f>IFERROR(BE510*Intern!H$2,"")</f>
        <v>0</v>
      </c>
      <c r="BG510" s="210">
        <f t="shared" si="167"/>
        <v>0</v>
      </c>
      <c r="BH510" s="226">
        <f t="shared" si="168"/>
        <v>0</v>
      </c>
      <c r="BI510" s="363"/>
      <c r="BJ510" s="210" t="e">
        <f t="shared" si="169"/>
        <v>#DIV/0!</v>
      </c>
      <c r="BK510" s="227" t="e">
        <f t="shared" si="170"/>
        <v>#DIV/0!</v>
      </c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</row>
    <row r="511" spans="1:128" s="153" customFormat="1">
      <c r="A511" s="164"/>
      <c r="B511" s="165"/>
      <c r="C511" s="165"/>
      <c r="D511" s="149" t="str">
        <f t="shared" si="171"/>
        <v/>
      </c>
      <c r="E511" s="166"/>
      <c r="F511" s="167"/>
      <c r="G511" s="334" t="str">
        <f t="shared" si="172"/>
        <v/>
      </c>
      <c r="H511" s="150" t="str">
        <f>IFERROR(VLOOKUP(F511,'Mahlzeit-Übernachtung'!C:AA,5,FALSE),"")</f>
        <v/>
      </c>
      <c r="I511" s="150" t="str">
        <f t="shared" si="173"/>
        <v/>
      </c>
      <c r="J511" s="221" t="str">
        <f>IFERROR(I511*Intern!H$2,"")</f>
        <v/>
      </c>
      <c r="K511" s="167"/>
      <c r="L511" s="331" t="str">
        <f t="shared" si="174"/>
        <v/>
      </c>
      <c r="M511" s="150" t="str">
        <f>IFERROR(VLOOKUP(K511,'Mahlzeit-Übernachtung'!C:AA,5,FALSE),"")</f>
        <v/>
      </c>
      <c r="N511" s="151" t="str">
        <f t="shared" si="175"/>
        <v/>
      </c>
      <c r="O511" s="221" t="str">
        <f>IFERROR(N511*Intern!H$2,"")</f>
        <v/>
      </c>
      <c r="P511" s="168"/>
      <c r="Q511" s="169"/>
      <c r="R511" s="169"/>
      <c r="S511" s="169"/>
      <c r="T511" s="151" t="str">
        <f t="shared" si="179"/>
        <v>---</v>
      </c>
      <c r="U511" s="331" t="e">
        <f>VLOOKUP(TEXT(T511,"@"),'Mahlzeit-Übernachtung'!A$30:G$111,7,FALSE)</f>
        <v>#N/A</v>
      </c>
      <c r="V511" s="151" t="str">
        <f t="shared" si="176"/>
        <v/>
      </c>
      <c r="W511" s="220" t="str">
        <f>IFERROR(V511*Intern!H$2,"")</f>
        <v/>
      </c>
      <c r="X511" s="167"/>
      <c r="Y511" s="170"/>
      <c r="Z511" s="164"/>
      <c r="AA511" s="151" t="str">
        <f>IFERROR(VLOOKUP(X511,Mobilität!A:I,7,FALSE),"")</f>
        <v/>
      </c>
      <c r="AB511" s="151" t="str">
        <f t="shared" si="177"/>
        <v/>
      </c>
      <c r="AC511" s="220" t="str">
        <f>IFERROR(AB511*Intern!H$2,"")</f>
        <v/>
      </c>
      <c r="AD511" s="167"/>
      <c r="AE511" s="170"/>
      <c r="AF511" s="164"/>
      <c r="AG511" s="151" t="str">
        <f>IFERROR(VLOOKUP(AD511,Mobilität!A:I,7,FALSE),"")</f>
        <v/>
      </c>
      <c r="AH511" s="151" t="str">
        <f t="shared" si="160"/>
        <v/>
      </c>
      <c r="AI511" s="220" t="str">
        <f>IFERROR(AH511*Intern!H$2,"")</f>
        <v/>
      </c>
      <c r="AJ511" s="171"/>
      <c r="AK511" s="219">
        <f t="shared" si="161"/>
        <v>0</v>
      </c>
      <c r="AL511" s="206"/>
      <c r="AM511" s="151" t="str">
        <f>IFERROR(VLOOKUP(AJ511,Mobilität!A:I,7,FALSE),"")</f>
        <v/>
      </c>
      <c r="AN511" s="151" t="str">
        <f t="shared" si="162"/>
        <v/>
      </c>
      <c r="AO511" s="154" t="str">
        <f>IFERROR(AN511*Intern!H$2,"")</f>
        <v/>
      </c>
      <c r="AP511" s="171"/>
      <c r="AQ511" s="151">
        <f t="shared" si="163"/>
        <v>0</v>
      </c>
      <c r="AR511" s="209"/>
      <c r="AS511" s="151" t="str">
        <f>IFERROR(VLOOKUP(AP511,Mobilität!A:I,7,FALSE),"")</f>
        <v/>
      </c>
      <c r="AT511" s="151" t="str">
        <f t="shared" si="178"/>
        <v/>
      </c>
      <c r="AU511" s="154" t="str">
        <f>IFERROR(AT511*Intern!H$2,"")</f>
        <v/>
      </c>
      <c r="AV511" s="171"/>
      <c r="AW511" s="151">
        <f t="shared" si="164"/>
        <v>0</v>
      </c>
      <c r="AX511" s="206"/>
      <c r="AY511" s="151" t="str">
        <f>IFERROR(VLOOKUP(AV511,Mobilität!A:O,7,FALSE),"")</f>
        <v/>
      </c>
      <c r="AZ511" s="151" t="str">
        <f t="shared" si="165"/>
        <v/>
      </c>
      <c r="BA511" s="220" t="str">
        <f>IFERROR(AZ511*Intern!H$2,"")</f>
        <v/>
      </c>
      <c r="BB511" s="338"/>
      <c r="BC511" s="339"/>
      <c r="BD511" s="340"/>
      <c r="BE511" s="222">
        <f t="shared" si="166"/>
        <v>0</v>
      </c>
      <c r="BF511" s="223">
        <f>IFERROR(BE511*Intern!H$2,"")</f>
        <v>0</v>
      </c>
      <c r="BG511" s="210">
        <f t="shared" si="167"/>
        <v>0</v>
      </c>
      <c r="BH511" s="226">
        <f t="shared" si="168"/>
        <v>0</v>
      </c>
      <c r="BI511" s="363"/>
      <c r="BJ511" s="210" t="e">
        <f t="shared" si="169"/>
        <v>#DIV/0!</v>
      </c>
      <c r="BK511" s="227" t="e">
        <f t="shared" si="170"/>
        <v>#DIV/0!</v>
      </c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</row>
    <row r="512" spans="1:128" s="153" customFormat="1">
      <c r="A512" s="164"/>
      <c r="B512" s="165"/>
      <c r="C512" s="165"/>
      <c r="D512" s="149" t="str">
        <f t="shared" si="171"/>
        <v/>
      </c>
      <c r="E512" s="166"/>
      <c r="F512" s="167"/>
      <c r="G512" s="334" t="str">
        <f t="shared" si="172"/>
        <v/>
      </c>
      <c r="H512" s="150" t="str">
        <f>IFERROR(VLOOKUP(F512,'Mahlzeit-Übernachtung'!C:AA,5,FALSE),"")</f>
        <v/>
      </c>
      <c r="I512" s="150" t="str">
        <f t="shared" si="173"/>
        <v/>
      </c>
      <c r="J512" s="221" t="str">
        <f>IFERROR(I512*Intern!H$2,"")</f>
        <v/>
      </c>
      <c r="K512" s="167"/>
      <c r="L512" s="331" t="str">
        <f t="shared" si="174"/>
        <v/>
      </c>
      <c r="M512" s="150" t="str">
        <f>IFERROR(VLOOKUP(K512,'Mahlzeit-Übernachtung'!C:AA,5,FALSE),"")</f>
        <v/>
      </c>
      <c r="N512" s="151" t="str">
        <f t="shared" si="175"/>
        <v/>
      </c>
      <c r="O512" s="221" t="str">
        <f>IFERROR(N512*Intern!H$2,"")</f>
        <v/>
      </c>
      <c r="P512" s="168"/>
      <c r="Q512" s="169"/>
      <c r="R512" s="169"/>
      <c r="S512" s="169"/>
      <c r="T512" s="151" t="str">
        <f t="shared" si="179"/>
        <v>---</v>
      </c>
      <c r="U512" s="331" t="e">
        <f>VLOOKUP(TEXT(T512,"@"),'Mahlzeit-Übernachtung'!A$30:G$111,7,FALSE)</f>
        <v>#N/A</v>
      </c>
      <c r="V512" s="151" t="str">
        <f t="shared" si="176"/>
        <v/>
      </c>
      <c r="W512" s="220" t="str">
        <f>IFERROR(V512*Intern!H$2,"")</f>
        <v/>
      </c>
      <c r="X512" s="167"/>
      <c r="Y512" s="170"/>
      <c r="Z512" s="164"/>
      <c r="AA512" s="151" t="str">
        <f>IFERROR(VLOOKUP(X512,Mobilität!A:I,7,FALSE),"")</f>
        <v/>
      </c>
      <c r="AB512" s="151" t="str">
        <f t="shared" si="177"/>
        <v/>
      </c>
      <c r="AC512" s="220" t="str">
        <f>IFERROR(AB512*Intern!H$2,"")</f>
        <v/>
      </c>
      <c r="AD512" s="167"/>
      <c r="AE512" s="170"/>
      <c r="AF512" s="164"/>
      <c r="AG512" s="151" t="str">
        <f>IFERROR(VLOOKUP(AD512,Mobilität!A:I,7,FALSE),"")</f>
        <v/>
      </c>
      <c r="AH512" s="151" t="str">
        <f t="shared" si="160"/>
        <v/>
      </c>
      <c r="AI512" s="220" t="str">
        <f>IFERROR(AH512*Intern!H$2,"")</f>
        <v/>
      </c>
      <c r="AJ512" s="171"/>
      <c r="AK512" s="219">
        <f t="shared" si="161"/>
        <v>0</v>
      </c>
      <c r="AL512" s="206"/>
      <c r="AM512" s="151" t="str">
        <f>IFERROR(VLOOKUP(AJ512,Mobilität!A:I,7,FALSE),"")</f>
        <v/>
      </c>
      <c r="AN512" s="151" t="str">
        <f t="shared" si="162"/>
        <v/>
      </c>
      <c r="AO512" s="154" t="str">
        <f>IFERROR(AN512*Intern!H$2,"")</f>
        <v/>
      </c>
      <c r="AP512" s="171"/>
      <c r="AQ512" s="151">
        <f t="shared" si="163"/>
        <v>0</v>
      </c>
      <c r="AR512" s="209"/>
      <c r="AS512" s="151" t="str">
        <f>IFERROR(VLOOKUP(AP512,Mobilität!A:I,7,FALSE),"")</f>
        <v/>
      </c>
      <c r="AT512" s="151" t="str">
        <f t="shared" si="178"/>
        <v/>
      </c>
      <c r="AU512" s="154" t="str">
        <f>IFERROR(AT512*Intern!H$2,"")</f>
        <v/>
      </c>
      <c r="AV512" s="171"/>
      <c r="AW512" s="151">
        <f t="shared" si="164"/>
        <v>0</v>
      </c>
      <c r="AX512" s="206"/>
      <c r="AY512" s="151" t="str">
        <f>IFERROR(VLOOKUP(AV512,Mobilität!A:O,7,FALSE),"")</f>
        <v/>
      </c>
      <c r="AZ512" s="151" t="str">
        <f t="shared" si="165"/>
        <v/>
      </c>
      <c r="BA512" s="220" t="str">
        <f>IFERROR(AZ512*Intern!H$2,"")</f>
        <v/>
      </c>
      <c r="BB512" s="338"/>
      <c r="BC512" s="339"/>
      <c r="BD512" s="340"/>
      <c r="BE512" s="222">
        <f t="shared" si="166"/>
        <v>0</v>
      </c>
      <c r="BF512" s="223">
        <f>IFERROR(BE512*Intern!H$2,"")</f>
        <v>0</v>
      </c>
      <c r="BG512" s="210">
        <f t="shared" si="167"/>
        <v>0</v>
      </c>
      <c r="BH512" s="226">
        <f t="shared" si="168"/>
        <v>0</v>
      </c>
      <c r="BI512" s="363"/>
      <c r="BJ512" s="210" t="e">
        <f t="shared" si="169"/>
        <v>#DIV/0!</v>
      </c>
      <c r="BK512" s="227" t="e">
        <f t="shared" si="170"/>
        <v>#DIV/0!</v>
      </c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</row>
    <row r="513" spans="1:128" s="153" customFormat="1">
      <c r="A513" s="164"/>
      <c r="B513" s="165"/>
      <c r="C513" s="165"/>
      <c r="D513" s="149" t="str">
        <f t="shared" si="171"/>
        <v/>
      </c>
      <c r="E513" s="166"/>
      <c r="F513" s="167"/>
      <c r="G513" s="334" t="str">
        <f t="shared" si="172"/>
        <v/>
      </c>
      <c r="H513" s="150" t="str">
        <f>IFERROR(VLOOKUP(F513,'Mahlzeit-Übernachtung'!C:AA,5,FALSE),"")</f>
        <v/>
      </c>
      <c r="I513" s="150" t="str">
        <f t="shared" si="173"/>
        <v/>
      </c>
      <c r="J513" s="221" t="str">
        <f>IFERROR(I513*Intern!H$2,"")</f>
        <v/>
      </c>
      <c r="K513" s="167"/>
      <c r="L513" s="331" t="str">
        <f t="shared" si="174"/>
        <v/>
      </c>
      <c r="M513" s="150" t="str">
        <f>IFERROR(VLOOKUP(K513,'Mahlzeit-Übernachtung'!C:AA,5,FALSE),"")</f>
        <v/>
      </c>
      <c r="N513" s="151" t="str">
        <f t="shared" si="175"/>
        <v/>
      </c>
      <c r="O513" s="221" t="str">
        <f>IFERROR(N513*Intern!H$2,"")</f>
        <v/>
      </c>
      <c r="P513" s="168"/>
      <c r="Q513" s="169"/>
      <c r="R513" s="169"/>
      <c r="S513" s="169"/>
      <c r="T513" s="151" t="str">
        <f t="shared" si="179"/>
        <v>---</v>
      </c>
      <c r="U513" s="331" t="e">
        <f>VLOOKUP(TEXT(T513,"@"),'Mahlzeit-Übernachtung'!A$30:G$111,7,FALSE)</f>
        <v>#N/A</v>
      </c>
      <c r="V513" s="151" t="str">
        <f t="shared" si="176"/>
        <v/>
      </c>
      <c r="W513" s="220" t="str">
        <f>IFERROR(V513*Intern!H$2,"")</f>
        <v/>
      </c>
      <c r="X513" s="167"/>
      <c r="Y513" s="170"/>
      <c r="Z513" s="164"/>
      <c r="AA513" s="151" t="str">
        <f>IFERROR(VLOOKUP(X513,Mobilität!A:I,7,FALSE),"")</f>
        <v/>
      </c>
      <c r="AB513" s="151" t="str">
        <f t="shared" si="177"/>
        <v/>
      </c>
      <c r="AC513" s="220" t="str">
        <f>IFERROR(AB513*Intern!H$2,"")</f>
        <v/>
      </c>
      <c r="AD513" s="167"/>
      <c r="AE513" s="170"/>
      <c r="AF513" s="164"/>
      <c r="AG513" s="151" t="str">
        <f>IFERROR(VLOOKUP(AD513,Mobilität!A:I,7,FALSE),"")</f>
        <v/>
      </c>
      <c r="AH513" s="151" t="str">
        <f t="shared" si="160"/>
        <v/>
      </c>
      <c r="AI513" s="220" t="str">
        <f>IFERROR(AH513*Intern!H$2,"")</f>
        <v/>
      </c>
      <c r="AJ513" s="171"/>
      <c r="AK513" s="219">
        <f t="shared" si="161"/>
        <v>0</v>
      </c>
      <c r="AL513" s="206"/>
      <c r="AM513" s="151" t="str">
        <f>IFERROR(VLOOKUP(AJ513,Mobilität!A:I,7,FALSE),"")</f>
        <v/>
      </c>
      <c r="AN513" s="151" t="str">
        <f t="shared" si="162"/>
        <v/>
      </c>
      <c r="AO513" s="154" t="str">
        <f>IFERROR(AN513*Intern!H$2,"")</f>
        <v/>
      </c>
      <c r="AP513" s="171"/>
      <c r="AQ513" s="151">
        <f t="shared" si="163"/>
        <v>0</v>
      </c>
      <c r="AR513" s="209"/>
      <c r="AS513" s="151" t="str">
        <f>IFERROR(VLOOKUP(AP513,Mobilität!A:I,7,FALSE),"")</f>
        <v/>
      </c>
      <c r="AT513" s="151" t="str">
        <f t="shared" si="178"/>
        <v/>
      </c>
      <c r="AU513" s="154" t="str">
        <f>IFERROR(AT513*Intern!H$2,"")</f>
        <v/>
      </c>
      <c r="AV513" s="171"/>
      <c r="AW513" s="151">
        <f t="shared" si="164"/>
        <v>0</v>
      </c>
      <c r="AX513" s="206"/>
      <c r="AY513" s="151" t="str">
        <f>IFERROR(VLOOKUP(AV513,Mobilität!A:O,7,FALSE),"")</f>
        <v/>
      </c>
      <c r="AZ513" s="151" t="str">
        <f t="shared" si="165"/>
        <v/>
      </c>
      <c r="BA513" s="220" t="str">
        <f>IFERROR(AZ513*Intern!H$2,"")</f>
        <v/>
      </c>
      <c r="BB513" s="338"/>
      <c r="BC513" s="339"/>
      <c r="BD513" s="340"/>
      <c r="BE513" s="222">
        <f t="shared" si="166"/>
        <v>0</v>
      </c>
      <c r="BF513" s="223">
        <f>IFERROR(BE513*Intern!H$2,"")</f>
        <v>0</v>
      </c>
      <c r="BG513" s="210">
        <f t="shared" si="167"/>
        <v>0</v>
      </c>
      <c r="BH513" s="226">
        <f t="shared" si="168"/>
        <v>0</v>
      </c>
      <c r="BI513" s="363"/>
      <c r="BJ513" s="210" t="e">
        <f t="shared" si="169"/>
        <v>#DIV/0!</v>
      </c>
      <c r="BK513" s="227" t="e">
        <f t="shared" si="170"/>
        <v>#DIV/0!</v>
      </c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</row>
    <row r="514" spans="1:128" s="153" customFormat="1">
      <c r="A514" s="164"/>
      <c r="B514" s="165"/>
      <c r="C514" s="165"/>
      <c r="D514" s="149" t="str">
        <f t="shared" si="171"/>
        <v/>
      </c>
      <c r="E514" s="166"/>
      <c r="F514" s="167"/>
      <c r="G514" s="334" t="str">
        <f t="shared" si="172"/>
        <v/>
      </c>
      <c r="H514" s="150" t="str">
        <f>IFERROR(VLOOKUP(F514,'Mahlzeit-Übernachtung'!C:AA,5,FALSE),"")</f>
        <v/>
      </c>
      <c r="I514" s="150" t="str">
        <f t="shared" si="173"/>
        <v/>
      </c>
      <c r="J514" s="221" t="str">
        <f>IFERROR(I514*Intern!H$2,"")</f>
        <v/>
      </c>
      <c r="K514" s="167"/>
      <c r="L514" s="331" t="str">
        <f t="shared" si="174"/>
        <v/>
      </c>
      <c r="M514" s="150" t="str">
        <f>IFERROR(VLOOKUP(K514,'Mahlzeit-Übernachtung'!C:AA,5,FALSE),"")</f>
        <v/>
      </c>
      <c r="N514" s="151" t="str">
        <f t="shared" si="175"/>
        <v/>
      </c>
      <c r="O514" s="221" t="str">
        <f>IFERROR(N514*Intern!H$2,"")</f>
        <v/>
      </c>
      <c r="P514" s="168"/>
      <c r="Q514" s="169"/>
      <c r="R514" s="169"/>
      <c r="S514" s="169"/>
      <c r="T514" s="151" t="str">
        <f t="shared" si="179"/>
        <v>---</v>
      </c>
      <c r="U514" s="331" t="e">
        <f>VLOOKUP(TEXT(T514,"@"),'Mahlzeit-Übernachtung'!A$30:G$111,7,FALSE)</f>
        <v>#N/A</v>
      </c>
      <c r="V514" s="151" t="str">
        <f t="shared" si="176"/>
        <v/>
      </c>
      <c r="W514" s="220" t="str">
        <f>IFERROR(V514*Intern!H$2,"")</f>
        <v/>
      </c>
      <c r="X514" s="167"/>
      <c r="Y514" s="170"/>
      <c r="Z514" s="164"/>
      <c r="AA514" s="151" t="str">
        <f>IFERROR(VLOOKUP(X514,Mobilität!A:I,7,FALSE),"")</f>
        <v/>
      </c>
      <c r="AB514" s="151" t="str">
        <f t="shared" si="177"/>
        <v/>
      </c>
      <c r="AC514" s="220" t="str">
        <f>IFERROR(AB514*Intern!H$2,"")</f>
        <v/>
      </c>
      <c r="AD514" s="167"/>
      <c r="AE514" s="170"/>
      <c r="AF514" s="164"/>
      <c r="AG514" s="151" t="str">
        <f>IFERROR(VLOOKUP(AD514,Mobilität!A:I,7,FALSE),"")</f>
        <v/>
      </c>
      <c r="AH514" s="151" t="str">
        <f t="shared" si="160"/>
        <v/>
      </c>
      <c r="AI514" s="220" t="str">
        <f>IFERROR(AH514*Intern!H$2,"")</f>
        <v/>
      </c>
      <c r="AJ514" s="171"/>
      <c r="AK514" s="219">
        <f t="shared" si="161"/>
        <v>0</v>
      </c>
      <c r="AL514" s="206"/>
      <c r="AM514" s="151" t="str">
        <f>IFERROR(VLOOKUP(AJ514,Mobilität!A:I,7,FALSE),"")</f>
        <v/>
      </c>
      <c r="AN514" s="151" t="str">
        <f t="shared" si="162"/>
        <v/>
      </c>
      <c r="AO514" s="154" t="str">
        <f>IFERROR(AN514*Intern!H$2,"")</f>
        <v/>
      </c>
      <c r="AP514" s="171"/>
      <c r="AQ514" s="151">
        <f t="shared" si="163"/>
        <v>0</v>
      </c>
      <c r="AR514" s="209"/>
      <c r="AS514" s="151" t="str">
        <f>IFERROR(VLOOKUP(AP514,Mobilität!A:I,7,FALSE),"")</f>
        <v/>
      </c>
      <c r="AT514" s="151" t="str">
        <f t="shared" si="178"/>
        <v/>
      </c>
      <c r="AU514" s="154" t="str">
        <f>IFERROR(AT514*Intern!H$2,"")</f>
        <v/>
      </c>
      <c r="AV514" s="171"/>
      <c r="AW514" s="151">
        <f t="shared" si="164"/>
        <v>0</v>
      </c>
      <c r="AX514" s="206"/>
      <c r="AY514" s="151" t="str">
        <f>IFERROR(VLOOKUP(AV514,Mobilität!A:O,7,FALSE),"")</f>
        <v/>
      </c>
      <c r="AZ514" s="151" t="str">
        <f t="shared" si="165"/>
        <v/>
      </c>
      <c r="BA514" s="220" t="str">
        <f>IFERROR(AZ514*Intern!H$2,"")</f>
        <v/>
      </c>
      <c r="BB514" s="338"/>
      <c r="BC514" s="339"/>
      <c r="BD514" s="340"/>
      <c r="BE514" s="222">
        <f t="shared" si="166"/>
        <v>0</v>
      </c>
      <c r="BF514" s="223">
        <f>IFERROR(BE514*Intern!H$2,"")</f>
        <v>0</v>
      </c>
      <c r="BG514" s="210">
        <f t="shared" si="167"/>
        <v>0</v>
      </c>
      <c r="BH514" s="226">
        <f t="shared" si="168"/>
        <v>0</v>
      </c>
      <c r="BI514" s="363"/>
      <c r="BJ514" s="210" t="e">
        <f t="shared" si="169"/>
        <v>#DIV/0!</v>
      </c>
      <c r="BK514" s="227" t="e">
        <f t="shared" si="170"/>
        <v>#DIV/0!</v>
      </c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</row>
    <row r="515" spans="1:128" s="153" customFormat="1">
      <c r="A515" s="164"/>
      <c r="B515" s="165"/>
      <c r="C515" s="165"/>
      <c r="D515" s="149" t="str">
        <f t="shared" si="171"/>
        <v/>
      </c>
      <c r="E515" s="166"/>
      <c r="F515" s="167"/>
      <c r="G515" s="334" t="str">
        <f t="shared" si="172"/>
        <v/>
      </c>
      <c r="H515" s="150" t="str">
        <f>IFERROR(VLOOKUP(F515,'Mahlzeit-Übernachtung'!C:AA,5,FALSE),"")</f>
        <v/>
      </c>
      <c r="I515" s="150" t="str">
        <f t="shared" si="173"/>
        <v/>
      </c>
      <c r="J515" s="221" t="str">
        <f>IFERROR(I515*Intern!H$2,"")</f>
        <v/>
      </c>
      <c r="K515" s="167"/>
      <c r="L515" s="331" t="str">
        <f t="shared" si="174"/>
        <v/>
      </c>
      <c r="M515" s="150" t="str">
        <f>IFERROR(VLOOKUP(K515,'Mahlzeit-Übernachtung'!C:AA,5,FALSE),"")</f>
        <v/>
      </c>
      <c r="N515" s="151" t="str">
        <f t="shared" si="175"/>
        <v/>
      </c>
      <c r="O515" s="221" t="str">
        <f>IFERROR(N515*Intern!H$2,"")</f>
        <v/>
      </c>
      <c r="P515" s="168"/>
      <c r="Q515" s="169"/>
      <c r="R515" s="169"/>
      <c r="S515" s="169"/>
      <c r="T515" s="151" t="str">
        <f t="shared" si="179"/>
        <v>---</v>
      </c>
      <c r="U515" s="331" t="e">
        <f>VLOOKUP(TEXT(T515,"@"),'Mahlzeit-Übernachtung'!A$30:G$111,7,FALSE)</f>
        <v>#N/A</v>
      </c>
      <c r="V515" s="151" t="str">
        <f t="shared" si="176"/>
        <v/>
      </c>
      <c r="W515" s="220" t="str">
        <f>IFERROR(V515*Intern!H$2,"")</f>
        <v/>
      </c>
      <c r="X515" s="167"/>
      <c r="Y515" s="170"/>
      <c r="Z515" s="164"/>
      <c r="AA515" s="151" t="str">
        <f>IFERROR(VLOOKUP(X515,Mobilität!A:I,7,FALSE),"")</f>
        <v/>
      </c>
      <c r="AB515" s="151" t="str">
        <f t="shared" si="177"/>
        <v/>
      </c>
      <c r="AC515" s="220" t="str">
        <f>IFERROR(AB515*Intern!H$2,"")</f>
        <v/>
      </c>
      <c r="AD515" s="167"/>
      <c r="AE515" s="170"/>
      <c r="AF515" s="164"/>
      <c r="AG515" s="151" t="str">
        <f>IFERROR(VLOOKUP(AD515,Mobilität!A:I,7,FALSE),"")</f>
        <v/>
      </c>
      <c r="AH515" s="151" t="str">
        <f t="shared" si="160"/>
        <v/>
      </c>
      <c r="AI515" s="220" t="str">
        <f>IFERROR(AH515*Intern!H$2,"")</f>
        <v/>
      </c>
      <c r="AJ515" s="171"/>
      <c r="AK515" s="219">
        <f t="shared" si="161"/>
        <v>0</v>
      </c>
      <c r="AL515" s="206"/>
      <c r="AM515" s="151" t="str">
        <f>IFERROR(VLOOKUP(AJ515,Mobilität!A:I,7,FALSE),"")</f>
        <v/>
      </c>
      <c r="AN515" s="151" t="str">
        <f t="shared" si="162"/>
        <v/>
      </c>
      <c r="AO515" s="154" t="str">
        <f>IFERROR(AN515*Intern!H$2,"")</f>
        <v/>
      </c>
      <c r="AP515" s="171"/>
      <c r="AQ515" s="151">
        <f t="shared" si="163"/>
        <v>0</v>
      </c>
      <c r="AR515" s="209"/>
      <c r="AS515" s="151" t="str">
        <f>IFERROR(VLOOKUP(AP515,Mobilität!A:I,7,FALSE),"")</f>
        <v/>
      </c>
      <c r="AT515" s="151" t="str">
        <f t="shared" si="178"/>
        <v/>
      </c>
      <c r="AU515" s="154" t="str">
        <f>IFERROR(AT515*Intern!H$2,"")</f>
        <v/>
      </c>
      <c r="AV515" s="171"/>
      <c r="AW515" s="151">
        <f t="shared" si="164"/>
        <v>0</v>
      </c>
      <c r="AX515" s="206"/>
      <c r="AY515" s="151" t="str">
        <f>IFERROR(VLOOKUP(AV515,Mobilität!A:O,7,FALSE),"")</f>
        <v/>
      </c>
      <c r="AZ515" s="151" t="str">
        <f t="shared" si="165"/>
        <v/>
      </c>
      <c r="BA515" s="220" t="str">
        <f>IFERROR(AZ515*Intern!H$2,"")</f>
        <v/>
      </c>
      <c r="BB515" s="338"/>
      <c r="BC515" s="339"/>
      <c r="BD515" s="340"/>
      <c r="BE515" s="222">
        <f t="shared" si="166"/>
        <v>0</v>
      </c>
      <c r="BF515" s="223">
        <f>IFERROR(BE515*Intern!H$2,"")</f>
        <v>0</v>
      </c>
      <c r="BG515" s="210">
        <f t="shared" si="167"/>
        <v>0</v>
      </c>
      <c r="BH515" s="226">
        <f t="shared" si="168"/>
        <v>0</v>
      </c>
      <c r="BI515" s="363"/>
      <c r="BJ515" s="210" t="e">
        <f t="shared" si="169"/>
        <v>#DIV/0!</v>
      </c>
      <c r="BK515" s="227" t="e">
        <f t="shared" si="170"/>
        <v>#DIV/0!</v>
      </c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</row>
    <row r="516" spans="1:128" s="153" customFormat="1">
      <c r="A516" s="164"/>
      <c r="B516" s="165"/>
      <c r="C516" s="165"/>
      <c r="D516" s="149" t="str">
        <f t="shared" si="171"/>
        <v/>
      </c>
      <c r="E516" s="166"/>
      <c r="F516" s="167"/>
      <c r="G516" s="334" t="str">
        <f t="shared" si="172"/>
        <v/>
      </c>
      <c r="H516" s="150" t="str">
        <f>IFERROR(VLOOKUP(F516,'Mahlzeit-Übernachtung'!C:AA,5,FALSE),"")</f>
        <v/>
      </c>
      <c r="I516" s="150" t="str">
        <f t="shared" si="173"/>
        <v/>
      </c>
      <c r="J516" s="221" t="str">
        <f>IFERROR(I516*Intern!H$2,"")</f>
        <v/>
      </c>
      <c r="K516" s="167"/>
      <c r="L516" s="331" t="str">
        <f t="shared" si="174"/>
        <v/>
      </c>
      <c r="M516" s="150" t="str">
        <f>IFERROR(VLOOKUP(K516,'Mahlzeit-Übernachtung'!C:AA,5,FALSE),"")</f>
        <v/>
      </c>
      <c r="N516" s="151" t="str">
        <f t="shared" si="175"/>
        <v/>
      </c>
      <c r="O516" s="221" t="str">
        <f>IFERROR(N516*Intern!H$2,"")</f>
        <v/>
      </c>
      <c r="P516" s="168"/>
      <c r="Q516" s="169"/>
      <c r="R516" s="169"/>
      <c r="S516" s="169"/>
      <c r="T516" s="151" t="str">
        <f t="shared" si="179"/>
        <v>---</v>
      </c>
      <c r="U516" s="331" t="e">
        <f>VLOOKUP(TEXT(T516,"@"),'Mahlzeit-Übernachtung'!A$30:G$111,7,FALSE)</f>
        <v>#N/A</v>
      </c>
      <c r="V516" s="151" t="str">
        <f t="shared" si="176"/>
        <v/>
      </c>
      <c r="W516" s="220" t="str">
        <f>IFERROR(V516*Intern!H$2,"")</f>
        <v/>
      </c>
      <c r="X516" s="167"/>
      <c r="Y516" s="170"/>
      <c r="Z516" s="164"/>
      <c r="AA516" s="151" t="str">
        <f>IFERROR(VLOOKUP(X516,Mobilität!A:I,7,FALSE),"")</f>
        <v/>
      </c>
      <c r="AB516" s="151" t="str">
        <f t="shared" si="177"/>
        <v/>
      </c>
      <c r="AC516" s="220" t="str">
        <f>IFERROR(AB516*Intern!H$2,"")</f>
        <v/>
      </c>
      <c r="AD516" s="167"/>
      <c r="AE516" s="170"/>
      <c r="AF516" s="164"/>
      <c r="AG516" s="151" t="str">
        <f>IFERROR(VLOOKUP(AD516,Mobilität!A:I,7,FALSE),"")</f>
        <v/>
      </c>
      <c r="AH516" s="151" t="str">
        <f t="shared" si="160"/>
        <v/>
      </c>
      <c r="AI516" s="220" t="str">
        <f>IFERROR(AH516*Intern!H$2,"")</f>
        <v/>
      </c>
      <c r="AJ516" s="171"/>
      <c r="AK516" s="219">
        <f t="shared" si="161"/>
        <v>0</v>
      </c>
      <c r="AL516" s="206"/>
      <c r="AM516" s="151" t="str">
        <f>IFERROR(VLOOKUP(AJ516,Mobilität!A:I,7,FALSE),"")</f>
        <v/>
      </c>
      <c r="AN516" s="151" t="str">
        <f t="shared" si="162"/>
        <v/>
      </c>
      <c r="AO516" s="154" t="str">
        <f>IFERROR(AN516*Intern!H$2,"")</f>
        <v/>
      </c>
      <c r="AP516" s="171"/>
      <c r="AQ516" s="151">
        <f t="shared" si="163"/>
        <v>0</v>
      </c>
      <c r="AR516" s="209"/>
      <c r="AS516" s="151" t="str">
        <f>IFERROR(VLOOKUP(AP516,Mobilität!A:I,7,FALSE),"")</f>
        <v/>
      </c>
      <c r="AT516" s="151" t="str">
        <f t="shared" si="178"/>
        <v/>
      </c>
      <c r="AU516" s="154" t="str">
        <f>IFERROR(AT516*Intern!H$2,"")</f>
        <v/>
      </c>
      <c r="AV516" s="171"/>
      <c r="AW516" s="151">
        <f t="shared" si="164"/>
        <v>0</v>
      </c>
      <c r="AX516" s="206"/>
      <c r="AY516" s="151" t="str">
        <f>IFERROR(VLOOKUP(AV516,Mobilität!A:O,7,FALSE),"")</f>
        <v/>
      </c>
      <c r="AZ516" s="151" t="str">
        <f t="shared" si="165"/>
        <v/>
      </c>
      <c r="BA516" s="220" t="str">
        <f>IFERROR(AZ516*Intern!H$2,"")</f>
        <v/>
      </c>
      <c r="BB516" s="338"/>
      <c r="BC516" s="339"/>
      <c r="BD516" s="340"/>
      <c r="BE516" s="222">
        <f t="shared" si="166"/>
        <v>0</v>
      </c>
      <c r="BF516" s="223">
        <f>IFERROR(BE516*Intern!H$2,"")</f>
        <v>0</v>
      </c>
      <c r="BG516" s="210">
        <f t="shared" si="167"/>
        <v>0</v>
      </c>
      <c r="BH516" s="226">
        <f t="shared" si="168"/>
        <v>0</v>
      </c>
      <c r="BI516" s="363"/>
      <c r="BJ516" s="210" t="e">
        <f t="shared" si="169"/>
        <v>#DIV/0!</v>
      </c>
      <c r="BK516" s="227" t="e">
        <f t="shared" si="170"/>
        <v>#DIV/0!</v>
      </c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</row>
    <row r="517" spans="1:128" s="153" customFormat="1">
      <c r="A517" s="164"/>
      <c r="B517" s="165"/>
      <c r="C517" s="165"/>
      <c r="D517" s="149" t="str">
        <f t="shared" si="171"/>
        <v/>
      </c>
      <c r="E517" s="166"/>
      <c r="F517" s="167"/>
      <c r="G517" s="334" t="str">
        <f t="shared" si="172"/>
        <v/>
      </c>
      <c r="H517" s="150" t="str">
        <f>IFERROR(VLOOKUP(F517,'Mahlzeit-Übernachtung'!C:AA,5,FALSE),"")</f>
        <v/>
      </c>
      <c r="I517" s="150" t="str">
        <f t="shared" si="173"/>
        <v/>
      </c>
      <c r="J517" s="221" t="str">
        <f>IFERROR(I517*Intern!H$2,"")</f>
        <v/>
      </c>
      <c r="K517" s="167"/>
      <c r="L517" s="331" t="str">
        <f t="shared" si="174"/>
        <v/>
      </c>
      <c r="M517" s="150" t="str">
        <f>IFERROR(VLOOKUP(K517,'Mahlzeit-Übernachtung'!C:AA,5,FALSE),"")</f>
        <v/>
      </c>
      <c r="N517" s="151" t="str">
        <f t="shared" si="175"/>
        <v/>
      </c>
      <c r="O517" s="221" t="str">
        <f>IFERROR(N517*Intern!H$2,"")</f>
        <v/>
      </c>
      <c r="P517" s="168"/>
      <c r="Q517" s="169"/>
      <c r="R517" s="169"/>
      <c r="S517" s="169"/>
      <c r="T517" s="151" t="str">
        <f t="shared" si="179"/>
        <v>---</v>
      </c>
      <c r="U517" s="331" t="e">
        <f>VLOOKUP(TEXT(T517,"@"),'Mahlzeit-Übernachtung'!A$30:G$111,7,FALSE)</f>
        <v>#N/A</v>
      </c>
      <c r="V517" s="151" t="str">
        <f t="shared" si="176"/>
        <v/>
      </c>
      <c r="W517" s="220" t="str">
        <f>IFERROR(V517*Intern!H$2,"")</f>
        <v/>
      </c>
      <c r="X517" s="167"/>
      <c r="Y517" s="170"/>
      <c r="Z517" s="164"/>
      <c r="AA517" s="151" t="str">
        <f>IFERROR(VLOOKUP(X517,Mobilität!A:I,7,FALSE),"")</f>
        <v/>
      </c>
      <c r="AB517" s="151" t="str">
        <f t="shared" si="177"/>
        <v/>
      </c>
      <c r="AC517" s="220" t="str">
        <f>IFERROR(AB517*Intern!H$2,"")</f>
        <v/>
      </c>
      <c r="AD517" s="167"/>
      <c r="AE517" s="170"/>
      <c r="AF517" s="164"/>
      <c r="AG517" s="151" t="str">
        <f>IFERROR(VLOOKUP(AD517,Mobilität!A:I,7,FALSE),"")</f>
        <v/>
      </c>
      <c r="AH517" s="151" t="str">
        <f t="shared" si="160"/>
        <v/>
      </c>
      <c r="AI517" s="220" t="str">
        <f>IFERROR(AH517*Intern!H$2,"")</f>
        <v/>
      </c>
      <c r="AJ517" s="171"/>
      <c r="AK517" s="219">
        <f t="shared" si="161"/>
        <v>0</v>
      </c>
      <c r="AL517" s="206"/>
      <c r="AM517" s="151" t="str">
        <f>IFERROR(VLOOKUP(AJ517,Mobilität!A:I,7,FALSE),"")</f>
        <v/>
      </c>
      <c r="AN517" s="151" t="str">
        <f t="shared" si="162"/>
        <v/>
      </c>
      <c r="AO517" s="154" t="str">
        <f>IFERROR(AN517*Intern!H$2,"")</f>
        <v/>
      </c>
      <c r="AP517" s="171"/>
      <c r="AQ517" s="151">
        <f t="shared" si="163"/>
        <v>0</v>
      </c>
      <c r="AR517" s="209"/>
      <c r="AS517" s="151" t="str">
        <f>IFERROR(VLOOKUP(AP517,Mobilität!A:I,7,FALSE),"")</f>
        <v/>
      </c>
      <c r="AT517" s="151" t="str">
        <f t="shared" si="178"/>
        <v/>
      </c>
      <c r="AU517" s="154" t="str">
        <f>IFERROR(AT517*Intern!H$2,"")</f>
        <v/>
      </c>
      <c r="AV517" s="171"/>
      <c r="AW517" s="151">
        <f t="shared" si="164"/>
        <v>0</v>
      </c>
      <c r="AX517" s="206"/>
      <c r="AY517" s="151" t="str">
        <f>IFERROR(VLOOKUP(AV517,Mobilität!A:O,7,FALSE),"")</f>
        <v/>
      </c>
      <c r="AZ517" s="151" t="str">
        <f t="shared" si="165"/>
        <v/>
      </c>
      <c r="BA517" s="220" t="str">
        <f>IFERROR(AZ517*Intern!H$2,"")</f>
        <v/>
      </c>
      <c r="BB517" s="338"/>
      <c r="BC517" s="339"/>
      <c r="BD517" s="340"/>
      <c r="BE517" s="222">
        <f t="shared" si="166"/>
        <v>0</v>
      </c>
      <c r="BF517" s="223">
        <f>IFERROR(BE517*Intern!H$2,"")</f>
        <v>0</v>
      </c>
      <c r="BG517" s="210">
        <f t="shared" si="167"/>
        <v>0</v>
      </c>
      <c r="BH517" s="226">
        <f t="shared" si="168"/>
        <v>0</v>
      </c>
      <c r="BI517" s="363"/>
      <c r="BJ517" s="210" t="e">
        <f t="shared" si="169"/>
        <v>#DIV/0!</v>
      </c>
      <c r="BK517" s="227" t="e">
        <f t="shared" si="170"/>
        <v>#DIV/0!</v>
      </c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</row>
    <row r="518" spans="1:128" s="153" customFormat="1">
      <c r="A518" s="164"/>
      <c r="B518" s="165"/>
      <c r="C518" s="165"/>
      <c r="D518" s="149" t="str">
        <f t="shared" si="171"/>
        <v/>
      </c>
      <c r="E518" s="166"/>
      <c r="F518" s="167"/>
      <c r="G518" s="334" t="str">
        <f t="shared" si="172"/>
        <v/>
      </c>
      <c r="H518" s="150" t="str">
        <f>IFERROR(VLOOKUP(F518,'Mahlzeit-Übernachtung'!C:AA,5,FALSE),"")</f>
        <v/>
      </c>
      <c r="I518" s="150" t="str">
        <f t="shared" si="173"/>
        <v/>
      </c>
      <c r="J518" s="221" t="str">
        <f>IFERROR(I518*Intern!H$2,"")</f>
        <v/>
      </c>
      <c r="K518" s="167"/>
      <c r="L518" s="331" t="str">
        <f t="shared" si="174"/>
        <v/>
      </c>
      <c r="M518" s="150" t="str">
        <f>IFERROR(VLOOKUP(K518,'Mahlzeit-Übernachtung'!C:AA,5,FALSE),"")</f>
        <v/>
      </c>
      <c r="N518" s="151" t="str">
        <f t="shared" si="175"/>
        <v/>
      </c>
      <c r="O518" s="221" t="str">
        <f>IFERROR(N518*Intern!H$2,"")</f>
        <v/>
      </c>
      <c r="P518" s="168"/>
      <c r="Q518" s="169"/>
      <c r="R518" s="169"/>
      <c r="S518" s="169"/>
      <c r="T518" s="151" t="str">
        <f t="shared" si="179"/>
        <v>---</v>
      </c>
      <c r="U518" s="331" t="e">
        <f>VLOOKUP(TEXT(T518,"@"),'Mahlzeit-Übernachtung'!A$30:G$111,7,FALSE)</f>
        <v>#N/A</v>
      </c>
      <c r="V518" s="151" t="str">
        <f t="shared" si="176"/>
        <v/>
      </c>
      <c r="W518" s="220" t="str">
        <f>IFERROR(V518*Intern!H$2,"")</f>
        <v/>
      </c>
      <c r="X518" s="167"/>
      <c r="Y518" s="170"/>
      <c r="Z518" s="164"/>
      <c r="AA518" s="151" t="str">
        <f>IFERROR(VLOOKUP(X518,Mobilität!A:I,7,FALSE),"")</f>
        <v/>
      </c>
      <c r="AB518" s="151" t="str">
        <f t="shared" si="177"/>
        <v/>
      </c>
      <c r="AC518" s="220" t="str">
        <f>IFERROR(AB518*Intern!H$2,"")</f>
        <v/>
      </c>
      <c r="AD518" s="167"/>
      <c r="AE518" s="170"/>
      <c r="AF518" s="164"/>
      <c r="AG518" s="151" t="str">
        <f>IFERROR(VLOOKUP(AD518,Mobilität!A:I,7,FALSE),"")</f>
        <v/>
      </c>
      <c r="AH518" s="151" t="str">
        <f t="shared" ref="AH518:AH581" si="180">IFERROR(AG518*AF518*AE518/1000,"")</f>
        <v/>
      </c>
      <c r="AI518" s="220" t="str">
        <f>IFERROR(AH518*Intern!H$2,"")</f>
        <v/>
      </c>
      <c r="AJ518" s="171"/>
      <c r="AK518" s="219">
        <f t="shared" ref="AK518:AK581" si="181">E518</f>
        <v>0</v>
      </c>
      <c r="AL518" s="206"/>
      <c r="AM518" s="151" t="str">
        <f>IFERROR(VLOOKUP(AJ518,Mobilität!A:I,7,FALSE),"")</f>
        <v/>
      </c>
      <c r="AN518" s="151" t="str">
        <f t="shared" ref="AN518:AN581" si="182">IFERROR(AM518*AL518*AK518/1000,"")</f>
        <v/>
      </c>
      <c r="AO518" s="154" t="str">
        <f>IFERROR(AN518*Intern!H$2,"")</f>
        <v/>
      </c>
      <c r="AP518" s="171"/>
      <c r="AQ518" s="151">
        <f t="shared" ref="AQ518:AQ581" si="183">E518</f>
        <v>0</v>
      </c>
      <c r="AR518" s="209"/>
      <c r="AS518" s="151" t="str">
        <f>IFERROR(VLOOKUP(AP518,Mobilität!A:I,7,FALSE),"")</f>
        <v/>
      </c>
      <c r="AT518" s="151" t="str">
        <f t="shared" si="178"/>
        <v/>
      </c>
      <c r="AU518" s="154" t="str">
        <f>IFERROR(AT518*Intern!H$2,"")</f>
        <v/>
      </c>
      <c r="AV518" s="171"/>
      <c r="AW518" s="151">
        <f t="shared" ref="AW518:AW581" si="184">E518</f>
        <v>0</v>
      </c>
      <c r="AX518" s="206"/>
      <c r="AY518" s="151" t="str">
        <f>IFERROR(VLOOKUP(AV518,Mobilität!A:O,7,FALSE),"")</f>
        <v/>
      </c>
      <c r="AZ518" s="151" t="str">
        <f t="shared" ref="AZ518:AZ581" si="185">IFERROR(AY518*AW518*AX518/1000,"")</f>
        <v/>
      </c>
      <c r="BA518" s="220" t="str">
        <f>IFERROR(AZ518*Intern!H$2,"")</f>
        <v/>
      </c>
      <c r="BB518" s="338"/>
      <c r="BC518" s="339"/>
      <c r="BD518" s="340"/>
      <c r="BE518" s="222">
        <f t="shared" ref="BE518:BE581" si="186">IFERROR(BD518*BC518,"")</f>
        <v>0</v>
      </c>
      <c r="BF518" s="223">
        <f>IFERROR(BE518*Intern!H$2,"")</f>
        <v>0</v>
      </c>
      <c r="BG518" s="210">
        <f t="shared" ref="BG518:BG581" si="187">SUM(IF(ISERROR(AT518),0,AT518),IF(ISERROR(AZ518),0,AZ518),IF(ISERROR(AB518),0,AB518),IF(ISERROR(AN518),0,AN518),IF(ISERROR(V518),0,V518),IF(ISERROR(N518),0,N518),IF(ISERROR(I518),0,I518))</f>
        <v>0</v>
      </c>
      <c r="BH518" s="226">
        <f t="shared" ref="BH518:BH581" si="188">SUM(IF(ISERROR(AU518),0,AU518),IF(ISERROR(BA518),0,BA518),IF(ISERROR(AC518),0,AC518),IF(ISERROR(AI518),0,AI518),IF(ISERROR(AO518),0,AO518),IF(ISERROR(W518),0,W518),IF(ISERROR(O518),0,O518),IF(ISERROR(J518),0,J518))</f>
        <v>0</v>
      </c>
      <c r="BI518" s="363"/>
      <c r="BJ518" s="210" t="e">
        <f t="shared" ref="BJ518:BJ581" si="189">SUM(IF(ISERROR(AT518),0,AT518),IF(ISERROR(AZ518),0,AZ518),IF(ISERROR(AB518),0,AB518),IF(ISERROR(AN518),0,AN518),IF(ISERROR(V518),0,V518),IF(ISERROR(N518),0,N518),IF(ISERROR(I518),0,I518))/E518</f>
        <v>#DIV/0!</v>
      </c>
      <c r="BK518" s="227" t="e">
        <f t="shared" ref="BK518:BK581" si="190">SUM(IF(ISERROR(AU518),0,AU518),IF(ISERROR(BA518),0,BA518),IF(ISERROR(AC518),0,AC518),IF(ISERROR(AI518),0,AI518),IF(ISERROR(AO518),0,AO518),IF(ISERROR(W518),0,W518),IF(ISERROR(O518),0,O518),IF(ISERROR(J518),0,J518))/E518</f>
        <v>#DIV/0!</v>
      </c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</row>
    <row r="519" spans="1:128" s="153" customFormat="1">
      <c r="A519" s="164"/>
      <c r="B519" s="165"/>
      <c r="C519" s="165"/>
      <c r="D519" s="149" t="str">
        <f t="shared" si="171"/>
        <v/>
      </c>
      <c r="E519" s="166"/>
      <c r="F519" s="167"/>
      <c r="G519" s="334" t="str">
        <f t="shared" si="172"/>
        <v/>
      </c>
      <c r="H519" s="150" t="str">
        <f>IFERROR(VLOOKUP(F519,'Mahlzeit-Übernachtung'!C:AA,5,FALSE),"")</f>
        <v/>
      </c>
      <c r="I519" s="150" t="str">
        <f t="shared" si="173"/>
        <v/>
      </c>
      <c r="J519" s="221" t="str">
        <f>IFERROR(I519*Intern!H$2,"")</f>
        <v/>
      </c>
      <c r="K519" s="167"/>
      <c r="L519" s="331" t="str">
        <f t="shared" si="174"/>
        <v/>
      </c>
      <c r="M519" s="150" t="str">
        <f>IFERROR(VLOOKUP(K519,'Mahlzeit-Übernachtung'!C:AA,5,FALSE),"")</f>
        <v/>
      </c>
      <c r="N519" s="151" t="str">
        <f t="shared" si="175"/>
        <v/>
      </c>
      <c r="O519" s="221" t="str">
        <f>IFERROR(N519*Intern!H$2,"")</f>
        <v/>
      </c>
      <c r="P519" s="168"/>
      <c r="Q519" s="169"/>
      <c r="R519" s="169"/>
      <c r="S519" s="169"/>
      <c r="T519" s="151" t="str">
        <f t="shared" si="179"/>
        <v>---</v>
      </c>
      <c r="U519" s="331" t="e">
        <f>VLOOKUP(TEXT(T519,"@"),'Mahlzeit-Übernachtung'!A$30:G$111,7,FALSE)</f>
        <v>#N/A</v>
      </c>
      <c r="V519" s="151" t="str">
        <f t="shared" si="176"/>
        <v/>
      </c>
      <c r="W519" s="220" t="str">
        <f>IFERROR(V519*Intern!H$2,"")</f>
        <v/>
      </c>
      <c r="X519" s="167"/>
      <c r="Y519" s="170"/>
      <c r="Z519" s="164"/>
      <c r="AA519" s="151" t="str">
        <f>IFERROR(VLOOKUP(X519,Mobilität!A:I,7,FALSE),"")</f>
        <v/>
      </c>
      <c r="AB519" s="151" t="str">
        <f t="shared" si="177"/>
        <v/>
      </c>
      <c r="AC519" s="220" t="str">
        <f>IFERROR(AB519*Intern!H$2,"")</f>
        <v/>
      </c>
      <c r="AD519" s="167"/>
      <c r="AE519" s="170"/>
      <c r="AF519" s="164"/>
      <c r="AG519" s="151" t="str">
        <f>IFERROR(VLOOKUP(AD519,Mobilität!A:I,7,FALSE),"")</f>
        <v/>
      </c>
      <c r="AH519" s="151" t="str">
        <f t="shared" si="180"/>
        <v/>
      </c>
      <c r="AI519" s="220" t="str">
        <f>IFERROR(AH519*Intern!H$2,"")</f>
        <v/>
      </c>
      <c r="AJ519" s="171"/>
      <c r="AK519" s="219">
        <f t="shared" si="181"/>
        <v>0</v>
      </c>
      <c r="AL519" s="206"/>
      <c r="AM519" s="151" t="str">
        <f>IFERROR(VLOOKUP(AJ519,Mobilität!A:I,7,FALSE),"")</f>
        <v/>
      </c>
      <c r="AN519" s="151" t="str">
        <f t="shared" si="182"/>
        <v/>
      </c>
      <c r="AO519" s="154" t="str">
        <f>IFERROR(AN519*Intern!H$2,"")</f>
        <v/>
      </c>
      <c r="AP519" s="171"/>
      <c r="AQ519" s="151">
        <f t="shared" si="183"/>
        <v>0</v>
      </c>
      <c r="AR519" s="209"/>
      <c r="AS519" s="151" t="str">
        <f>IFERROR(VLOOKUP(AP519,Mobilität!A:I,7,FALSE),"")</f>
        <v/>
      </c>
      <c r="AT519" s="151" t="str">
        <f t="shared" si="178"/>
        <v/>
      </c>
      <c r="AU519" s="154" t="str">
        <f>IFERROR(AT519*Intern!H$2,"")</f>
        <v/>
      </c>
      <c r="AV519" s="171"/>
      <c r="AW519" s="151">
        <f t="shared" si="184"/>
        <v>0</v>
      </c>
      <c r="AX519" s="206"/>
      <c r="AY519" s="151" t="str">
        <f>IFERROR(VLOOKUP(AV519,Mobilität!A:O,7,FALSE),"")</f>
        <v/>
      </c>
      <c r="AZ519" s="151" t="str">
        <f t="shared" si="185"/>
        <v/>
      </c>
      <c r="BA519" s="220" t="str">
        <f>IFERROR(AZ519*Intern!H$2,"")</f>
        <v/>
      </c>
      <c r="BB519" s="338"/>
      <c r="BC519" s="339"/>
      <c r="BD519" s="340"/>
      <c r="BE519" s="222">
        <f t="shared" si="186"/>
        <v>0</v>
      </c>
      <c r="BF519" s="223">
        <f>IFERROR(BE519*Intern!H$2,"")</f>
        <v>0</v>
      </c>
      <c r="BG519" s="210">
        <f t="shared" si="187"/>
        <v>0</v>
      </c>
      <c r="BH519" s="226">
        <f t="shared" si="188"/>
        <v>0</v>
      </c>
      <c r="BI519" s="363"/>
      <c r="BJ519" s="210" t="e">
        <f t="shared" si="189"/>
        <v>#DIV/0!</v>
      </c>
      <c r="BK519" s="227" t="e">
        <f t="shared" si="190"/>
        <v>#DIV/0!</v>
      </c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</row>
    <row r="520" spans="1:128" s="153" customFormat="1">
      <c r="A520" s="164"/>
      <c r="B520" s="165"/>
      <c r="C520" s="165"/>
      <c r="D520" s="149" t="str">
        <f t="shared" si="171"/>
        <v/>
      </c>
      <c r="E520" s="166"/>
      <c r="F520" s="167"/>
      <c r="G520" s="334" t="str">
        <f t="shared" si="172"/>
        <v/>
      </c>
      <c r="H520" s="150" t="str">
        <f>IFERROR(VLOOKUP(F520,'Mahlzeit-Übernachtung'!C:AA,5,FALSE),"")</f>
        <v/>
      </c>
      <c r="I520" s="150" t="str">
        <f t="shared" si="173"/>
        <v/>
      </c>
      <c r="J520" s="221" t="str">
        <f>IFERROR(I520*Intern!H$2,"")</f>
        <v/>
      </c>
      <c r="K520" s="167"/>
      <c r="L520" s="331" t="str">
        <f t="shared" si="174"/>
        <v/>
      </c>
      <c r="M520" s="150" t="str">
        <f>IFERROR(VLOOKUP(K520,'Mahlzeit-Übernachtung'!C:AA,5,FALSE),"")</f>
        <v/>
      </c>
      <c r="N520" s="151" t="str">
        <f t="shared" si="175"/>
        <v/>
      </c>
      <c r="O520" s="221" t="str">
        <f>IFERROR(N520*Intern!H$2,"")</f>
        <v/>
      </c>
      <c r="P520" s="168"/>
      <c r="Q520" s="169"/>
      <c r="R520" s="169"/>
      <c r="S520" s="169"/>
      <c r="T520" s="151" t="str">
        <f t="shared" si="179"/>
        <v>---</v>
      </c>
      <c r="U520" s="331" t="e">
        <f>VLOOKUP(TEXT(T520,"@"),'Mahlzeit-Übernachtung'!A$30:G$111,7,FALSE)</f>
        <v>#N/A</v>
      </c>
      <c r="V520" s="151" t="str">
        <f t="shared" si="176"/>
        <v/>
      </c>
      <c r="W520" s="220" t="str">
        <f>IFERROR(V520*Intern!H$2,"")</f>
        <v/>
      </c>
      <c r="X520" s="167"/>
      <c r="Y520" s="170"/>
      <c r="Z520" s="164"/>
      <c r="AA520" s="151" t="str">
        <f>IFERROR(VLOOKUP(X520,Mobilität!A:I,7,FALSE),"")</f>
        <v/>
      </c>
      <c r="AB520" s="151" t="str">
        <f t="shared" si="177"/>
        <v/>
      </c>
      <c r="AC520" s="220" t="str">
        <f>IFERROR(AB520*Intern!H$2,"")</f>
        <v/>
      </c>
      <c r="AD520" s="167"/>
      <c r="AE520" s="170"/>
      <c r="AF520" s="164"/>
      <c r="AG520" s="151" t="str">
        <f>IFERROR(VLOOKUP(AD520,Mobilität!A:I,7,FALSE),"")</f>
        <v/>
      </c>
      <c r="AH520" s="151" t="str">
        <f t="shared" si="180"/>
        <v/>
      </c>
      <c r="AI520" s="220" t="str">
        <f>IFERROR(AH520*Intern!H$2,"")</f>
        <v/>
      </c>
      <c r="AJ520" s="171"/>
      <c r="AK520" s="219">
        <f t="shared" si="181"/>
        <v>0</v>
      </c>
      <c r="AL520" s="206"/>
      <c r="AM520" s="151" t="str">
        <f>IFERROR(VLOOKUP(AJ520,Mobilität!A:I,7,FALSE),"")</f>
        <v/>
      </c>
      <c r="AN520" s="151" t="str">
        <f t="shared" si="182"/>
        <v/>
      </c>
      <c r="AO520" s="154" t="str">
        <f>IFERROR(AN520*Intern!H$2,"")</f>
        <v/>
      </c>
      <c r="AP520" s="171"/>
      <c r="AQ520" s="151">
        <f t="shared" si="183"/>
        <v>0</v>
      </c>
      <c r="AR520" s="209"/>
      <c r="AS520" s="151" t="str">
        <f>IFERROR(VLOOKUP(AP520,Mobilität!A:I,7,FALSE),"")</f>
        <v/>
      </c>
      <c r="AT520" s="151" t="str">
        <f t="shared" si="178"/>
        <v/>
      </c>
      <c r="AU520" s="154" t="str">
        <f>IFERROR(AT520*Intern!H$2,"")</f>
        <v/>
      </c>
      <c r="AV520" s="171"/>
      <c r="AW520" s="151">
        <f t="shared" si="184"/>
        <v>0</v>
      </c>
      <c r="AX520" s="206"/>
      <c r="AY520" s="151" t="str">
        <f>IFERROR(VLOOKUP(AV520,Mobilität!A:O,7,FALSE),"")</f>
        <v/>
      </c>
      <c r="AZ520" s="151" t="str">
        <f t="shared" si="185"/>
        <v/>
      </c>
      <c r="BA520" s="220" t="str">
        <f>IFERROR(AZ520*Intern!H$2,"")</f>
        <v/>
      </c>
      <c r="BB520" s="338"/>
      <c r="BC520" s="339"/>
      <c r="BD520" s="340"/>
      <c r="BE520" s="222">
        <f t="shared" si="186"/>
        <v>0</v>
      </c>
      <c r="BF520" s="223">
        <f>IFERROR(BE520*Intern!H$2,"")</f>
        <v>0</v>
      </c>
      <c r="BG520" s="210">
        <f t="shared" si="187"/>
        <v>0</v>
      </c>
      <c r="BH520" s="226">
        <f t="shared" si="188"/>
        <v>0</v>
      </c>
      <c r="BI520" s="363"/>
      <c r="BJ520" s="210" t="e">
        <f t="shared" si="189"/>
        <v>#DIV/0!</v>
      </c>
      <c r="BK520" s="227" t="e">
        <f t="shared" si="190"/>
        <v>#DIV/0!</v>
      </c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</row>
    <row r="521" spans="1:128" s="153" customFormat="1">
      <c r="A521" s="164"/>
      <c r="B521" s="165"/>
      <c r="C521" s="165"/>
      <c r="D521" s="149" t="str">
        <f t="shared" ref="D521:D584" si="191">IF(B521="","",C521-B521+1)</f>
        <v/>
      </c>
      <c r="E521" s="166"/>
      <c r="F521" s="167"/>
      <c r="G521" s="334" t="str">
        <f t="shared" ref="G521:G584" si="192">IFERROR(IF(B521="","",C521-B521)*E521,"")</f>
        <v/>
      </c>
      <c r="H521" s="150" t="str">
        <f>IFERROR(VLOOKUP(F521,'Mahlzeit-Übernachtung'!C:AA,5,FALSE),"")</f>
        <v/>
      </c>
      <c r="I521" s="150" t="str">
        <f t="shared" ref="I521:I584" si="193">IFERROR(G521*H521,"")</f>
        <v/>
      </c>
      <c r="J521" s="221" t="str">
        <f>IFERROR(I521*Intern!H$2,"")</f>
        <v/>
      </c>
      <c r="K521" s="167"/>
      <c r="L521" s="331" t="str">
        <f t="shared" ref="L521:L584" si="194">IFERROR(G521*2,"")</f>
        <v/>
      </c>
      <c r="M521" s="150" t="str">
        <f>IFERROR(VLOOKUP(K521,'Mahlzeit-Übernachtung'!C:AA,5,FALSE),"")</f>
        <v/>
      </c>
      <c r="N521" s="151" t="str">
        <f t="shared" ref="N521:N584" si="195">IFERROR(L521*M521,"")</f>
        <v/>
      </c>
      <c r="O521" s="221" t="str">
        <f>IFERROR(N521*Intern!H$2,"")</f>
        <v/>
      </c>
      <c r="P521" s="168"/>
      <c r="Q521" s="169"/>
      <c r="R521" s="169"/>
      <c r="S521" s="169"/>
      <c r="T521" s="151" t="str">
        <f t="shared" si="179"/>
        <v>---</v>
      </c>
      <c r="U521" s="331" t="e">
        <f>VLOOKUP(TEXT(T521,"@"),'Mahlzeit-Übernachtung'!A$30:G$111,7,FALSE)</f>
        <v>#N/A</v>
      </c>
      <c r="V521" s="151" t="str">
        <f t="shared" ref="V521:V584" si="196">IFERROR(U521*L521,"")</f>
        <v/>
      </c>
      <c r="W521" s="220" t="str">
        <f>IFERROR(V521*Intern!H$2,"")</f>
        <v/>
      </c>
      <c r="X521" s="167"/>
      <c r="Y521" s="170"/>
      <c r="Z521" s="164"/>
      <c r="AA521" s="151" t="str">
        <f>IFERROR(VLOOKUP(X521,Mobilität!A:I,7,FALSE),"")</f>
        <v/>
      </c>
      <c r="AB521" s="151" t="str">
        <f t="shared" ref="AB521:AB584" si="197">IFERROR(AA521*Z521*Y521/1000,"")</f>
        <v/>
      </c>
      <c r="AC521" s="220" t="str">
        <f>IFERROR(AB521*Intern!H$2,"")</f>
        <v/>
      </c>
      <c r="AD521" s="167"/>
      <c r="AE521" s="170"/>
      <c r="AF521" s="164"/>
      <c r="AG521" s="151" t="str">
        <f>IFERROR(VLOOKUP(AD521,Mobilität!A:I,7,FALSE),"")</f>
        <v/>
      </c>
      <c r="AH521" s="151" t="str">
        <f t="shared" si="180"/>
        <v/>
      </c>
      <c r="AI521" s="220" t="str">
        <f>IFERROR(AH521*Intern!H$2,"")</f>
        <v/>
      </c>
      <c r="AJ521" s="171"/>
      <c r="AK521" s="219">
        <f t="shared" si="181"/>
        <v>0</v>
      </c>
      <c r="AL521" s="206"/>
      <c r="AM521" s="151" t="str">
        <f>IFERROR(VLOOKUP(AJ521,Mobilität!A:I,7,FALSE),"")</f>
        <v/>
      </c>
      <c r="AN521" s="151" t="str">
        <f t="shared" si="182"/>
        <v/>
      </c>
      <c r="AO521" s="154" t="str">
        <f>IFERROR(AN521*Intern!H$2,"")</f>
        <v/>
      </c>
      <c r="AP521" s="171"/>
      <c r="AQ521" s="151">
        <f t="shared" si="183"/>
        <v>0</v>
      </c>
      <c r="AR521" s="209"/>
      <c r="AS521" s="151" t="str">
        <f>IFERROR(VLOOKUP(AP521,Mobilität!A:I,7,FALSE),"")</f>
        <v/>
      </c>
      <c r="AT521" s="151" t="str">
        <f t="shared" ref="AT521:AT584" si="198">IFERROR(AQ521*AR521*AS521/1000,"")</f>
        <v/>
      </c>
      <c r="AU521" s="154" t="str">
        <f>IFERROR(AT521*Intern!H$2,"")</f>
        <v/>
      </c>
      <c r="AV521" s="171"/>
      <c r="AW521" s="151">
        <f t="shared" si="184"/>
        <v>0</v>
      </c>
      <c r="AX521" s="206"/>
      <c r="AY521" s="151" t="str">
        <f>IFERROR(VLOOKUP(AV521,Mobilität!A:O,7,FALSE),"")</f>
        <v/>
      </c>
      <c r="AZ521" s="151" t="str">
        <f t="shared" si="185"/>
        <v/>
      </c>
      <c r="BA521" s="220" t="str">
        <f>IFERROR(AZ521*Intern!H$2,"")</f>
        <v/>
      </c>
      <c r="BB521" s="338"/>
      <c r="BC521" s="339"/>
      <c r="BD521" s="340"/>
      <c r="BE521" s="222">
        <f t="shared" si="186"/>
        <v>0</v>
      </c>
      <c r="BF521" s="223">
        <f>IFERROR(BE521*Intern!H$2,"")</f>
        <v>0</v>
      </c>
      <c r="BG521" s="210">
        <f t="shared" si="187"/>
        <v>0</v>
      </c>
      <c r="BH521" s="226">
        <f t="shared" si="188"/>
        <v>0</v>
      </c>
      <c r="BI521" s="363"/>
      <c r="BJ521" s="210" t="e">
        <f t="shared" si="189"/>
        <v>#DIV/0!</v>
      </c>
      <c r="BK521" s="227" t="e">
        <f t="shared" si="190"/>
        <v>#DIV/0!</v>
      </c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</row>
    <row r="522" spans="1:128" s="153" customFormat="1">
      <c r="A522" s="164"/>
      <c r="B522" s="165"/>
      <c r="C522" s="165"/>
      <c r="D522" s="149" t="str">
        <f t="shared" si="191"/>
        <v/>
      </c>
      <c r="E522" s="166"/>
      <c r="F522" s="167"/>
      <c r="G522" s="334" t="str">
        <f t="shared" si="192"/>
        <v/>
      </c>
      <c r="H522" s="150" t="str">
        <f>IFERROR(VLOOKUP(F522,'Mahlzeit-Übernachtung'!C:AA,5,FALSE),"")</f>
        <v/>
      </c>
      <c r="I522" s="150" t="str">
        <f t="shared" si="193"/>
        <v/>
      </c>
      <c r="J522" s="221" t="str">
        <f>IFERROR(I522*Intern!H$2,"")</f>
        <v/>
      </c>
      <c r="K522" s="167"/>
      <c r="L522" s="331" t="str">
        <f t="shared" si="194"/>
        <v/>
      </c>
      <c r="M522" s="150" t="str">
        <f>IFERROR(VLOOKUP(K522,'Mahlzeit-Übernachtung'!C:AA,5,FALSE),"")</f>
        <v/>
      </c>
      <c r="N522" s="151" t="str">
        <f t="shared" si="195"/>
        <v/>
      </c>
      <c r="O522" s="221" t="str">
        <f>IFERROR(N522*Intern!H$2,"")</f>
        <v/>
      </c>
      <c r="P522" s="168"/>
      <c r="Q522" s="169"/>
      <c r="R522" s="169"/>
      <c r="S522" s="169"/>
      <c r="T522" s="151" t="str">
        <f t="shared" ref="T522:T585" si="199">CONCATENATE(P522,"-",Q522,"-",R522,"-",S522)</f>
        <v>---</v>
      </c>
      <c r="U522" s="331" t="e">
        <f>VLOOKUP(TEXT(T522,"@"),'Mahlzeit-Übernachtung'!A$30:G$111,7,FALSE)</f>
        <v>#N/A</v>
      </c>
      <c r="V522" s="151" t="str">
        <f t="shared" si="196"/>
        <v/>
      </c>
      <c r="W522" s="220" t="str">
        <f>IFERROR(V522*Intern!H$2,"")</f>
        <v/>
      </c>
      <c r="X522" s="167"/>
      <c r="Y522" s="170"/>
      <c r="Z522" s="164"/>
      <c r="AA522" s="151" t="str">
        <f>IFERROR(VLOOKUP(X522,Mobilität!A:I,7,FALSE),"")</f>
        <v/>
      </c>
      <c r="AB522" s="151" t="str">
        <f t="shared" si="197"/>
        <v/>
      </c>
      <c r="AC522" s="220" t="str">
        <f>IFERROR(AB522*Intern!H$2,"")</f>
        <v/>
      </c>
      <c r="AD522" s="167"/>
      <c r="AE522" s="170"/>
      <c r="AF522" s="164"/>
      <c r="AG522" s="151" t="str">
        <f>IFERROR(VLOOKUP(AD522,Mobilität!A:I,7,FALSE),"")</f>
        <v/>
      </c>
      <c r="AH522" s="151" t="str">
        <f t="shared" si="180"/>
        <v/>
      </c>
      <c r="AI522" s="220" t="str">
        <f>IFERROR(AH522*Intern!H$2,"")</f>
        <v/>
      </c>
      <c r="AJ522" s="171"/>
      <c r="AK522" s="219">
        <f t="shared" si="181"/>
        <v>0</v>
      </c>
      <c r="AL522" s="206"/>
      <c r="AM522" s="151" t="str">
        <f>IFERROR(VLOOKUP(AJ522,Mobilität!A:I,7,FALSE),"")</f>
        <v/>
      </c>
      <c r="AN522" s="151" t="str">
        <f t="shared" si="182"/>
        <v/>
      </c>
      <c r="AO522" s="154" t="str">
        <f>IFERROR(AN522*Intern!H$2,"")</f>
        <v/>
      </c>
      <c r="AP522" s="171"/>
      <c r="AQ522" s="151">
        <f t="shared" si="183"/>
        <v>0</v>
      </c>
      <c r="AR522" s="209"/>
      <c r="AS522" s="151" t="str">
        <f>IFERROR(VLOOKUP(AP522,Mobilität!A:I,7,FALSE),"")</f>
        <v/>
      </c>
      <c r="AT522" s="151" t="str">
        <f t="shared" si="198"/>
        <v/>
      </c>
      <c r="AU522" s="154" t="str">
        <f>IFERROR(AT522*Intern!H$2,"")</f>
        <v/>
      </c>
      <c r="AV522" s="171"/>
      <c r="AW522" s="151">
        <f t="shared" si="184"/>
        <v>0</v>
      </c>
      <c r="AX522" s="206"/>
      <c r="AY522" s="151" t="str">
        <f>IFERROR(VLOOKUP(AV522,Mobilität!A:O,7,FALSE),"")</f>
        <v/>
      </c>
      <c r="AZ522" s="151" t="str">
        <f t="shared" si="185"/>
        <v/>
      </c>
      <c r="BA522" s="220" t="str">
        <f>IFERROR(AZ522*Intern!H$2,"")</f>
        <v/>
      </c>
      <c r="BB522" s="338"/>
      <c r="BC522" s="339"/>
      <c r="BD522" s="340"/>
      <c r="BE522" s="222">
        <f t="shared" si="186"/>
        <v>0</v>
      </c>
      <c r="BF522" s="223">
        <f>IFERROR(BE522*Intern!H$2,"")</f>
        <v>0</v>
      </c>
      <c r="BG522" s="210">
        <f t="shared" si="187"/>
        <v>0</v>
      </c>
      <c r="BH522" s="226">
        <f t="shared" si="188"/>
        <v>0</v>
      </c>
      <c r="BI522" s="363"/>
      <c r="BJ522" s="210" t="e">
        <f t="shared" si="189"/>
        <v>#DIV/0!</v>
      </c>
      <c r="BK522" s="227" t="e">
        <f t="shared" si="190"/>
        <v>#DIV/0!</v>
      </c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</row>
    <row r="523" spans="1:128" s="153" customFormat="1">
      <c r="A523" s="164"/>
      <c r="B523" s="165"/>
      <c r="C523" s="165"/>
      <c r="D523" s="149" t="str">
        <f t="shared" si="191"/>
        <v/>
      </c>
      <c r="E523" s="166"/>
      <c r="F523" s="167"/>
      <c r="G523" s="334" t="str">
        <f t="shared" si="192"/>
        <v/>
      </c>
      <c r="H523" s="150" t="str">
        <f>IFERROR(VLOOKUP(F523,'Mahlzeit-Übernachtung'!C:AA,5,FALSE),"")</f>
        <v/>
      </c>
      <c r="I523" s="150" t="str">
        <f t="shared" si="193"/>
        <v/>
      </c>
      <c r="J523" s="221" t="str">
        <f>IFERROR(I523*Intern!H$2,"")</f>
        <v/>
      </c>
      <c r="K523" s="167"/>
      <c r="L523" s="331" t="str">
        <f t="shared" si="194"/>
        <v/>
      </c>
      <c r="M523" s="150" t="str">
        <f>IFERROR(VLOOKUP(K523,'Mahlzeit-Übernachtung'!C:AA,5,FALSE),"")</f>
        <v/>
      </c>
      <c r="N523" s="151" t="str">
        <f t="shared" si="195"/>
        <v/>
      </c>
      <c r="O523" s="221" t="str">
        <f>IFERROR(N523*Intern!H$2,"")</f>
        <v/>
      </c>
      <c r="P523" s="168"/>
      <c r="Q523" s="169"/>
      <c r="R523" s="169"/>
      <c r="S523" s="169"/>
      <c r="T523" s="151" t="str">
        <f t="shared" si="199"/>
        <v>---</v>
      </c>
      <c r="U523" s="331" t="e">
        <f>VLOOKUP(TEXT(T523,"@"),'Mahlzeit-Übernachtung'!A$30:G$111,7,FALSE)</f>
        <v>#N/A</v>
      </c>
      <c r="V523" s="151" t="str">
        <f t="shared" si="196"/>
        <v/>
      </c>
      <c r="W523" s="220" t="str">
        <f>IFERROR(V523*Intern!H$2,"")</f>
        <v/>
      </c>
      <c r="X523" s="167"/>
      <c r="Y523" s="170"/>
      <c r="Z523" s="164"/>
      <c r="AA523" s="151" t="str">
        <f>IFERROR(VLOOKUP(X523,Mobilität!A:I,7,FALSE),"")</f>
        <v/>
      </c>
      <c r="AB523" s="151" t="str">
        <f t="shared" si="197"/>
        <v/>
      </c>
      <c r="AC523" s="220" t="str">
        <f>IFERROR(AB523*Intern!H$2,"")</f>
        <v/>
      </c>
      <c r="AD523" s="167"/>
      <c r="AE523" s="170"/>
      <c r="AF523" s="164"/>
      <c r="AG523" s="151" t="str">
        <f>IFERROR(VLOOKUP(AD523,Mobilität!A:I,7,FALSE),"")</f>
        <v/>
      </c>
      <c r="AH523" s="151" t="str">
        <f t="shared" si="180"/>
        <v/>
      </c>
      <c r="AI523" s="220" t="str">
        <f>IFERROR(AH523*Intern!H$2,"")</f>
        <v/>
      </c>
      <c r="AJ523" s="171"/>
      <c r="AK523" s="219">
        <f t="shared" si="181"/>
        <v>0</v>
      </c>
      <c r="AL523" s="206"/>
      <c r="AM523" s="151" t="str">
        <f>IFERROR(VLOOKUP(AJ523,Mobilität!A:I,7,FALSE),"")</f>
        <v/>
      </c>
      <c r="AN523" s="151" t="str">
        <f t="shared" si="182"/>
        <v/>
      </c>
      <c r="AO523" s="154" t="str">
        <f>IFERROR(AN523*Intern!H$2,"")</f>
        <v/>
      </c>
      <c r="AP523" s="171"/>
      <c r="AQ523" s="151">
        <f t="shared" si="183"/>
        <v>0</v>
      </c>
      <c r="AR523" s="209"/>
      <c r="AS523" s="151" t="str">
        <f>IFERROR(VLOOKUP(AP523,Mobilität!A:I,7,FALSE),"")</f>
        <v/>
      </c>
      <c r="AT523" s="151" t="str">
        <f t="shared" si="198"/>
        <v/>
      </c>
      <c r="AU523" s="154" t="str">
        <f>IFERROR(AT523*Intern!H$2,"")</f>
        <v/>
      </c>
      <c r="AV523" s="171"/>
      <c r="AW523" s="151">
        <f t="shared" si="184"/>
        <v>0</v>
      </c>
      <c r="AX523" s="206"/>
      <c r="AY523" s="151" t="str">
        <f>IFERROR(VLOOKUP(AV523,Mobilität!A:O,7,FALSE),"")</f>
        <v/>
      </c>
      <c r="AZ523" s="151" t="str">
        <f t="shared" si="185"/>
        <v/>
      </c>
      <c r="BA523" s="220" t="str">
        <f>IFERROR(AZ523*Intern!H$2,"")</f>
        <v/>
      </c>
      <c r="BB523" s="338"/>
      <c r="BC523" s="339"/>
      <c r="BD523" s="340"/>
      <c r="BE523" s="222">
        <f t="shared" si="186"/>
        <v>0</v>
      </c>
      <c r="BF523" s="223">
        <f>IFERROR(BE523*Intern!H$2,"")</f>
        <v>0</v>
      </c>
      <c r="BG523" s="210">
        <f t="shared" si="187"/>
        <v>0</v>
      </c>
      <c r="BH523" s="226">
        <f t="shared" si="188"/>
        <v>0</v>
      </c>
      <c r="BI523" s="363"/>
      <c r="BJ523" s="210" t="e">
        <f t="shared" si="189"/>
        <v>#DIV/0!</v>
      </c>
      <c r="BK523" s="227" t="e">
        <f t="shared" si="190"/>
        <v>#DIV/0!</v>
      </c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</row>
    <row r="524" spans="1:128" s="153" customFormat="1">
      <c r="A524" s="164"/>
      <c r="B524" s="165"/>
      <c r="C524" s="165"/>
      <c r="D524" s="149" t="str">
        <f t="shared" si="191"/>
        <v/>
      </c>
      <c r="E524" s="166"/>
      <c r="F524" s="167"/>
      <c r="G524" s="334" t="str">
        <f t="shared" si="192"/>
        <v/>
      </c>
      <c r="H524" s="150" t="str">
        <f>IFERROR(VLOOKUP(F524,'Mahlzeit-Übernachtung'!C:AA,5,FALSE),"")</f>
        <v/>
      </c>
      <c r="I524" s="150" t="str">
        <f t="shared" si="193"/>
        <v/>
      </c>
      <c r="J524" s="221" t="str">
        <f>IFERROR(I524*Intern!H$2,"")</f>
        <v/>
      </c>
      <c r="K524" s="167"/>
      <c r="L524" s="331" t="str">
        <f t="shared" si="194"/>
        <v/>
      </c>
      <c r="M524" s="150" t="str">
        <f>IFERROR(VLOOKUP(K524,'Mahlzeit-Übernachtung'!C:AA,5,FALSE),"")</f>
        <v/>
      </c>
      <c r="N524" s="151" t="str">
        <f t="shared" si="195"/>
        <v/>
      </c>
      <c r="O524" s="221" t="str">
        <f>IFERROR(N524*Intern!H$2,"")</f>
        <v/>
      </c>
      <c r="P524" s="168"/>
      <c r="Q524" s="169"/>
      <c r="R524" s="169"/>
      <c r="S524" s="169"/>
      <c r="T524" s="151" t="str">
        <f t="shared" si="199"/>
        <v>---</v>
      </c>
      <c r="U524" s="331" t="e">
        <f>VLOOKUP(TEXT(T524,"@"),'Mahlzeit-Übernachtung'!A$30:G$111,7,FALSE)</f>
        <v>#N/A</v>
      </c>
      <c r="V524" s="151" t="str">
        <f t="shared" si="196"/>
        <v/>
      </c>
      <c r="W524" s="220" t="str">
        <f>IFERROR(V524*Intern!H$2,"")</f>
        <v/>
      </c>
      <c r="X524" s="167"/>
      <c r="Y524" s="170"/>
      <c r="Z524" s="164"/>
      <c r="AA524" s="151" t="str">
        <f>IFERROR(VLOOKUP(X524,Mobilität!A:I,7,FALSE),"")</f>
        <v/>
      </c>
      <c r="AB524" s="151" t="str">
        <f t="shared" si="197"/>
        <v/>
      </c>
      <c r="AC524" s="220" t="str">
        <f>IFERROR(AB524*Intern!H$2,"")</f>
        <v/>
      </c>
      <c r="AD524" s="167"/>
      <c r="AE524" s="170"/>
      <c r="AF524" s="164"/>
      <c r="AG524" s="151" t="str">
        <f>IFERROR(VLOOKUP(AD524,Mobilität!A:I,7,FALSE),"")</f>
        <v/>
      </c>
      <c r="AH524" s="151" t="str">
        <f t="shared" si="180"/>
        <v/>
      </c>
      <c r="AI524" s="220" t="str">
        <f>IFERROR(AH524*Intern!H$2,"")</f>
        <v/>
      </c>
      <c r="AJ524" s="171"/>
      <c r="AK524" s="219">
        <f t="shared" si="181"/>
        <v>0</v>
      </c>
      <c r="AL524" s="206"/>
      <c r="AM524" s="151" t="str">
        <f>IFERROR(VLOOKUP(AJ524,Mobilität!A:I,7,FALSE),"")</f>
        <v/>
      </c>
      <c r="AN524" s="151" t="str">
        <f t="shared" si="182"/>
        <v/>
      </c>
      <c r="AO524" s="154" t="str">
        <f>IFERROR(AN524*Intern!H$2,"")</f>
        <v/>
      </c>
      <c r="AP524" s="171"/>
      <c r="AQ524" s="151">
        <f t="shared" si="183"/>
        <v>0</v>
      </c>
      <c r="AR524" s="209"/>
      <c r="AS524" s="151" t="str">
        <f>IFERROR(VLOOKUP(AP524,Mobilität!A:I,7,FALSE),"")</f>
        <v/>
      </c>
      <c r="AT524" s="151" t="str">
        <f t="shared" si="198"/>
        <v/>
      </c>
      <c r="AU524" s="154" t="str">
        <f>IFERROR(AT524*Intern!H$2,"")</f>
        <v/>
      </c>
      <c r="AV524" s="171"/>
      <c r="AW524" s="151">
        <f t="shared" si="184"/>
        <v>0</v>
      </c>
      <c r="AX524" s="206"/>
      <c r="AY524" s="151" t="str">
        <f>IFERROR(VLOOKUP(AV524,Mobilität!A:O,7,FALSE),"")</f>
        <v/>
      </c>
      <c r="AZ524" s="151" t="str">
        <f t="shared" si="185"/>
        <v/>
      </c>
      <c r="BA524" s="220" t="str">
        <f>IFERROR(AZ524*Intern!H$2,"")</f>
        <v/>
      </c>
      <c r="BB524" s="338"/>
      <c r="BC524" s="339"/>
      <c r="BD524" s="340"/>
      <c r="BE524" s="222">
        <f t="shared" si="186"/>
        <v>0</v>
      </c>
      <c r="BF524" s="223">
        <f>IFERROR(BE524*Intern!H$2,"")</f>
        <v>0</v>
      </c>
      <c r="BG524" s="210">
        <f t="shared" si="187"/>
        <v>0</v>
      </c>
      <c r="BH524" s="226">
        <f t="shared" si="188"/>
        <v>0</v>
      </c>
      <c r="BI524" s="363"/>
      <c r="BJ524" s="210" t="e">
        <f t="shared" si="189"/>
        <v>#DIV/0!</v>
      </c>
      <c r="BK524" s="227" t="e">
        <f t="shared" si="190"/>
        <v>#DIV/0!</v>
      </c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</row>
    <row r="525" spans="1:128" s="153" customFormat="1">
      <c r="A525" s="164"/>
      <c r="B525" s="165"/>
      <c r="C525" s="165"/>
      <c r="D525" s="149" t="str">
        <f t="shared" si="191"/>
        <v/>
      </c>
      <c r="E525" s="166"/>
      <c r="F525" s="167"/>
      <c r="G525" s="334" t="str">
        <f t="shared" si="192"/>
        <v/>
      </c>
      <c r="H525" s="150" t="str">
        <f>IFERROR(VLOOKUP(F525,'Mahlzeit-Übernachtung'!C:AA,5,FALSE),"")</f>
        <v/>
      </c>
      <c r="I525" s="150" t="str">
        <f t="shared" si="193"/>
        <v/>
      </c>
      <c r="J525" s="221" t="str">
        <f>IFERROR(I525*Intern!H$2,"")</f>
        <v/>
      </c>
      <c r="K525" s="167"/>
      <c r="L525" s="331" t="str">
        <f t="shared" si="194"/>
        <v/>
      </c>
      <c r="M525" s="150" t="str">
        <f>IFERROR(VLOOKUP(K525,'Mahlzeit-Übernachtung'!C:AA,5,FALSE),"")</f>
        <v/>
      </c>
      <c r="N525" s="151" t="str">
        <f t="shared" si="195"/>
        <v/>
      </c>
      <c r="O525" s="221" t="str">
        <f>IFERROR(N525*Intern!H$2,"")</f>
        <v/>
      </c>
      <c r="P525" s="168"/>
      <c r="Q525" s="169"/>
      <c r="R525" s="169"/>
      <c r="S525" s="169"/>
      <c r="T525" s="151" t="str">
        <f t="shared" si="199"/>
        <v>---</v>
      </c>
      <c r="U525" s="331" t="e">
        <f>VLOOKUP(TEXT(T525,"@"),'Mahlzeit-Übernachtung'!A$30:G$111,7,FALSE)</f>
        <v>#N/A</v>
      </c>
      <c r="V525" s="151" t="str">
        <f t="shared" si="196"/>
        <v/>
      </c>
      <c r="W525" s="220" t="str">
        <f>IFERROR(V525*Intern!H$2,"")</f>
        <v/>
      </c>
      <c r="X525" s="167"/>
      <c r="Y525" s="170"/>
      <c r="Z525" s="164"/>
      <c r="AA525" s="151" t="str">
        <f>IFERROR(VLOOKUP(X525,Mobilität!A:I,7,FALSE),"")</f>
        <v/>
      </c>
      <c r="AB525" s="151" t="str">
        <f t="shared" si="197"/>
        <v/>
      </c>
      <c r="AC525" s="220" t="str">
        <f>IFERROR(AB525*Intern!H$2,"")</f>
        <v/>
      </c>
      <c r="AD525" s="167"/>
      <c r="AE525" s="170"/>
      <c r="AF525" s="164"/>
      <c r="AG525" s="151" t="str">
        <f>IFERROR(VLOOKUP(AD525,Mobilität!A:I,7,FALSE),"")</f>
        <v/>
      </c>
      <c r="AH525" s="151" t="str">
        <f t="shared" si="180"/>
        <v/>
      </c>
      <c r="AI525" s="220" t="str">
        <f>IFERROR(AH525*Intern!H$2,"")</f>
        <v/>
      </c>
      <c r="AJ525" s="171"/>
      <c r="AK525" s="219">
        <f t="shared" si="181"/>
        <v>0</v>
      </c>
      <c r="AL525" s="206"/>
      <c r="AM525" s="151" t="str">
        <f>IFERROR(VLOOKUP(AJ525,Mobilität!A:I,7,FALSE),"")</f>
        <v/>
      </c>
      <c r="AN525" s="151" t="str">
        <f t="shared" si="182"/>
        <v/>
      </c>
      <c r="AO525" s="154" t="str">
        <f>IFERROR(AN525*Intern!H$2,"")</f>
        <v/>
      </c>
      <c r="AP525" s="171"/>
      <c r="AQ525" s="151">
        <f t="shared" si="183"/>
        <v>0</v>
      </c>
      <c r="AR525" s="209"/>
      <c r="AS525" s="151" t="str">
        <f>IFERROR(VLOOKUP(AP525,Mobilität!A:I,7,FALSE),"")</f>
        <v/>
      </c>
      <c r="AT525" s="151" t="str">
        <f t="shared" si="198"/>
        <v/>
      </c>
      <c r="AU525" s="154" t="str">
        <f>IFERROR(AT525*Intern!H$2,"")</f>
        <v/>
      </c>
      <c r="AV525" s="171"/>
      <c r="AW525" s="151">
        <f t="shared" si="184"/>
        <v>0</v>
      </c>
      <c r="AX525" s="206"/>
      <c r="AY525" s="151" t="str">
        <f>IFERROR(VLOOKUP(AV525,Mobilität!A:O,7,FALSE),"")</f>
        <v/>
      </c>
      <c r="AZ525" s="151" t="str">
        <f t="shared" si="185"/>
        <v/>
      </c>
      <c r="BA525" s="220" t="str">
        <f>IFERROR(AZ525*Intern!H$2,"")</f>
        <v/>
      </c>
      <c r="BB525" s="338"/>
      <c r="BC525" s="339"/>
      <c r="BD525" s="340"/>
      <c r="BE525" s="222">
        <f t="shared" si="186"/>
        <v>0</v>
      </c>
      <c r="BF525" s="223">
        <f>IFERROR(BE525*Intern!H$2,"")</f>
        <v>0</v>
      </c>
      <c r="BG525" s="210">
        <f t="shared" si="187"/>
        <v>0</v>
      </c>
      <c r="BH525" s="226">
        <f t="shared" si="188"/>
        <v>0</v>
      </c>
      <c r="BI525" s="363"/>
      <c r="BJ525" s="210" t="e">
        <f t="shared" si="189"/>
        <v>#DIV/0!</v>
      </c>
      <c r="BK525" s="227" t="e">
        <f t="shared" si="190"/>
        <v>#DIV/0!</v>
      </c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</row>
    <row r="526" spans="1:128" s="153" customFormat="1">
      <c r="A526" s="164"/>
      <c r="B526" s="165"/>
      <c r="C526" s="165"/>
      <c r="D526" s="149" t="str">
        <f t="shared" si="191"/>
        <v/>
      </c>
      <c r="E526" s="166"/>
      <c r="F526" s="167"/>
      <c r="G526" s="334" t="str">
        <f t="shared" si="192"/>
        <v/>
      </c>
      <c r="H526" s="150" t="str">
        <f>IFERROR(VLOOKUP(F526,'Mahlzeit-Übernachtung'!C:AA,5,FALSE),"")</f>
        <v/>
      </c>
      <c r="I526" s="150" t="str">
        <f t="shared" si="193"/>
        <v/>
      </c>
      <c r="J526" s="221" t="str">
        <f>IFERROR(I526*Intern!H$2,"")</f>
        <v/>
      </c>
      <c r="K526" s="167"/>
      <c r="L526" s="331" t="str">
        <f t="shared" si="194"/>
        <v/>
      </c>
      <c r="M526" s="150" t="str">
        <f>IFERROR(VLOOKUP(K526,'Mahlzeit-Übernachtung'!C:AA,5,FALSE),"")</f>
        <v/>
      </c>
      <c r="N526" s="151" t="str">
        <f t="shared" si="195"/>
        <v/>
      </c>
      <c r="O526" s="221" t="str">
        <f>IFERROR(N526*Intern!H$2,"")</f>
        <v/>
      </c>
      <c r="P526" s="168"/>
      <c r="Q526" s="169"/>
      <c r="R526" s="169"/>
      <c r="S526" s="169"/>
      <c r="T526" s="151" t="str">
        <f t="shared" si="199"/>
        <v>---</v>
      </c>
      <c r="U526" s="331" t="e">
        <f>VLOOKUP(TEXT(T526,"@"),'Mahlzeit-Übernachtung'!A$30:G$111,7,FALSE)</f>
        <v>#N/A</v>
      </c>
      <c r="V526" s="151" t="str">
        <f t="shared" si="196"/>
        <v/>
      </c>
      <c r="W526" s="220" t="str">
        <f>IFERROR(V526*Intern!H$2,"")</f>
        <v/>
      </c>
      <c r="X526" s="167"/>
      <c r="Y526" s="170"/>
      <c r="Z526" s="164"/>
      <c r="AA526" s="151" t="str">
        <f>IFERROR(VLOOKUP(X526,Mobilität!A:I,7,FALSE),"")</f>
        <v/>
      </c>
      <c r="AB526" s="151" t="str">
        <f t="shared" si="197"/>
        <v/>
      </c>
      <c r="AC526" s="220" t="str">
        <f>IFERROR(AB526*Intern!H$2,"")</f>
        <v/>
      </c>
      <c r="AD526" s="167"/>
      <c r="AE526" s="170"/>
      <c r="AF526" s="164"/>
      <c r="AG526" s="151" t="str">
        <f>IFERROR(VLOOKUP(AD526,Mobilität!A:I,7,FALSE),"")</f>
        <v/>
      </c>
      <c r="AH526" s="151" t="str">
        <f t="shared" si="180"/>
        <v/>
      </c>
      <c r="AI526" s="220" t="str">
        <f>IFERROR(AH526*Intern!H$2,"")</f>
        <v/>
      </c>
      <c r="AJ526" s="171"/>
      <c r="AK526" s="219">
        <f t="shared" si="181"/>
        <v>0</v>
      </c>
      <c r="AL526" s="206"/>
      <c r="AM526" s="151" t="str">
        <f>IFERROR(VLOOKUP(AJ526,Mobilität!A:I,7,FALSE),"")</f>
        <v/>
      </c>
      <c r="AN526" s="151" t="str">
        <f t="shared" si="182"/>
        <v/>
      </c>
      <c r="AO526" s="154" t="str">
        <f>IFERROR(AN526*Intern!H$2,"")</f>
        <v/>
      </c>
      <c r="AP526" s="171"/>
      <c r="AQ526" s="151">
        <f t="shared" si="183"/>
        <v>0</v>
      </c>
      <c r="AR526" s="209"/>
      <c r="AS526" s="151" t="str">
        <f>IFERROR(VLOOKUP(AP526,Mobilität!A:I,7,FALSE),"")</f>
        <v/>
      </c>
      <c r="AT526" s="151" t="str">
        <f t="shared" si="198"/>
        <v/>
      </c>
      <c r="AU526" s="154" t="str">
        <f>IFERROR(AT526*Intern!H$2,"")</f>
        <v/>
      </c>
      <c r="AV526" s="171"/>
      <c r="AW526" s="151">
        <f t="shared" si="184"/>
        <v>0</v>
      </c>
      <c r="AX526" s="206"/>
      <c r="AY526" s="151" t="str">
        <f>IFERROR(VLOOKUP(AV526,Mobilität!A:O,7,FALSE),"")</f>
        <v/>
      </c>
      <c r="AZ526" s="151" t="str">
        <f t="shared" si="185"/>
        <v/>
      </c>
      <c r="BA526" s="220" t="str">
        <f>IFERROR(AZ526*Intern!H$2,"")</f>
        <v/>
      </c>
      <c r="BB526" s="338"/>
      <c r="BC526" s="339"/>
      <c r="BD526" s="340"/>
      <c r="BE526" s="222">
        <f t="shared" si="186"/>
        <v>0</v>
      </c>
      <c r="BF526" s="223">
        <f>IFERROR(BE526*Intern!H$2,"")</f>
        <v>0</v>
      </c>
      <c r="BG526" s="210">
        <f t="shared" si="187"/>
        <v>0</v>
      </c>
      <c r="BH526" s="226">
        <f t="shared" si="188"/>
        <v>0</v>
      </c>
      <c r="BI526" s="363"/>
      <c r="BJ526" s="210" t="e">
        <f t="shared" si="189"/>
        <v>#DIV/0!</v>
      </c>
      <c r="BK526" s="227" t="e">
        <f t="shared" si="190"/>
        <v>#DIV/0!</v>
      </c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</row>
    <row r="527" spans="1:128" s="153" customFormat="1">
      <c r="A527" s="164"/>
      <c r="B527" s="165"/>
      <c r="C527" s="165"/>
      <c r="D527" s="149" t="str">
        <f t="shared" si="191"/>
        <v/>
      </c>
      <c r="E527" s="166"/>
      <c r="F527" s="167"/>
      <c r="G527" s="334" t="str">
        <f t="shared" si="192"/>
        <v/>
      </c>
      <c r="H527" s="150" t="str">
        <f>IFERROR(VLOOKUP(F527,'Mahlzeit-Übernachtung'!C:AA,5,FALSE),"")</f>
        <v/>
      </c>
      <c r="I527" s="150" t="str">
        <f t="shared" si="193"/>
        <v/>
      </c>
      <c r="J527" s="221" t="str">
        <f>IFERROR(I527*Intern!H$2,"")</f>
        <v/>
      </c>
      <c r="K527" s="167"/>
      <c r="L527" s="331" t="str">
        <f t="shared" si="194"/>
        <v/>
      </c>
      <c r="M527" s="150" t="str">
        <f>IFERROR(VLOOKUP(K527,'Mahlzeit-Übernachtung'!C:AA,5,FALSE),"")</f>
        <v/>
      </c>
      <c r="N527" s="151" t="str">
        <f t="shared" si="195"/>
        <v/>
      </c>
      <c r="O527" s="221" t="str">
        <f>IFERROR(N527*Intern!H$2,"")</f>
        <v/>
      </c>
      <c r="P527" s="168"/>
      <c r="Q527" s="169"/>
      <c r="R527" s="169"/>
      <c r="S527" s="169"/>
      <c r="T527" s="151" t="str">
        <f t="shared" si="199"/>
        <v>---</v>
      </c>
      <c r="U527" s="331" t="e">
        <f>VLOOKUP(TEXT(T527,"@"),'Mahlzeit-Übernachtung'!A$30:G$111,7,FALSE)</f>
        <v>#N/A</v>
      </c>
      <c r="V527" s="151" t="str">
        <f t="shared" si="196"/>
        <v/>
      </c>
      <c r="W527" s="220" t="str">
        <f>IFERROR(V527*Intern!H$2,"")</f>
        <v/>
      </c>
      <c r="X527" s="167"/>
      <c r="Y527" s="170"/>
      <c r="Z527" s="164"/>
      <c r="AA527" s="151" t="str">
        <f>IFERROR(VLOOKUP(X527,Mobilität!A:I,7,FALSE),"")</f>
        <v/>
      </c>
      <c r="AB527" s="151" t="str">
        <f t="shared" si="197"/>
        <v/>
      </c>
      <c r="AC527" s="220" t="str">
        <f>IFERROR(AB527*Intern!H$2,"")</f>
        <v/>
      </c>
      <c r="AD527" s="167"/>
      <c r="AE527" s="170"/>
      <c r="AF527" s="164"/>
      <c r="AG527" s="151" t="str">
        <f>IFERROR(VLOOKUP(AD527,Mobilität!A:I,7,FALSE),"")</f>
        <v/>
      </c>
      <c r="AH527" s="151" t="str">
        <f t="shared" si="180"/>
        <v/>
      </c>
      <c r="AI527" s="220" t="str">
        <f>IFERROR(AH527*Intern!H$2,"")</f>
        <v/>
      </c>
      <c r="AJ527" s="171"/>
      <c r="AK527" s="219">
        <f t="shared" si="181"/>
        <v>0</v>
      </c>
      <c r="AL527" s="206"/>
      <c r="AM527" s="151" t="str">
        <f>IFERROR(VLOOKUP(AJ527,Mobilität!A:I,7,FALSE),"")</f>
        <v/>
      </c>
      <c r="AN527" s="151" t="str">
        <f t="shared" si="182"/>
        <v/>
      </c>
      <c r="AO527" s="154" t="str">
        <f>IFERROR(AN527*Intern!H$2,"")</f>
        <v/>
      </c>
      <c r="AP527" s="171"/>
      <c r="AQ527" s="151">
        <f t="shared" si="183"/>
        <v>0</v>
      </c>
      <c r="AR527" s="209"/>
      <c r="AS527" s="151" t="str">
        <f>IFERROR(VLOOKUP(AP527,Mobilität!A:I,7,FALSE),"")</f>
        <v/>
      </c>
      <c r="AT527" s="151" t="str">
        <f t="shared" si="198"/>
        <v/>
      </c>
      <c r="AU527" s="154" t="str">
        <f>IFERROR(AT527*Intern!H$2,"")</f>
        <v/>
      </c>
      <c r="AV527" s="171"/>
      <c r="AW527" s="151">
        <f t="shared" si="184"/>
        <v>0</v>
      </c>
      <c r="AX527" s="206"/>
      <c r="AY527" s="151" t="str">
        <f>IFERROR(VLOOKUP(AV527,Mobilität!A:O,7,FALSE),"")</f>
        <v/>
      </c>
      <c r="AZ527" s="151" t="str">
        <f t="shared" si="185"/>
        <v/>
      </c>
      <c r="BA527" s="220" t="str">
        <f>IFERROR(AZ527*Intern!H$2,"")</f>
        <v/>
      </c>
      <c r="BB527" s="338"/>
      <c r="BC527" s="339"/>
      <c r="BD527" s="340"/>
      <c r="BE527" s="222">
        <f t="shared" si="186"/>
        <v>0</v>
      </c>
      <c r="BF527" s="223">
        <f>IFERROR(BE527*Intern!H$2,"")</f>
        <v>0</v>
      </c>
      <c r="BG527" s="210">
        <f t="shared" si="187"/>
        <v>0</v>
      </c>
      <c r="BH527" s="226">
        <f t="shared" si="188"/>
        <v>0</v>
      </c>
      <c r="BI527" s="363"/>
      <c r="BJ527" s="210" t="e">
        <f t="shared" si="189"/>
        <v>#DIV/0!</v>
      </c>
      <c r="BK527" s="227" t="e">
        <f t="shared" si="190"/>
        <v>#DIV/0!</v>
      </c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</row>
    <row r="528" spans="1:128" s="153" customFormat="1">
      <c r="A528" s="164"/>
      <c r="B528" s="165"/>
      <c r="C528" s="165"/>
      <c r="D528" s="149" t="str">
        <f t="shared" si="191"/>
        <v/>
      </c>
      <c r="E528" s="166"/>
      <c r="F528" s="167"/>
      <c r="G528" s="334" t="str">
        <f t="shared" si="192"/>
        <v/>
      </c>
      <c r="H528" s="150" t="str">
        <f>IFERROR(VLOOKUP(F528,'Mahlzeit-Übernachtung'!C:AA,5,FALSE),"")</f>
        <v/>
      </c>
      <c r="I528" s="150" t="str">
        <f t="shared" si="193"/>
        <v/>
      </c>
      <c r="J528" s="221" t="str">
        <f>IFERROR(I528*Intern!H$2,"")</f>
        <v/>
      </c>
      <c r="K528" s="167"/>
      <c r="L528" s="331" t="str">
        <f t="shared" si="194"/>
        <v/>
      </c>
      <c r="M528" s="150" t="str">
        <f>IFERROR(VLOOKUP(K528,'Mahlzeit-Übernachtung'!C:AA,5,FALSE),"")</f>
        <v/>
      </c>
      <c r="N528" s="151" t="str">
        <f t="shared" si="195"/>
        <v/>
      </c>
      <c r="O528" s="221" t="str">
        <f>IFERROR(N528*Intern!H$2,"")</f>
        <v/>
      </c>
      <c r="P528" s="168"/>
      <c r="Q528" s="169"/>
      <c r="R528" s="169"/>
      <c r="S528" s="169"/>
      <c r="T528" s="151" t="str">
        <f t="shared" si="199"/>
        <v>---</v>
      </c>
      <c r="U528" s="331" t="e">
        <f>VLOOKUP(TEXT(T528,"@"),'Mahlzeit-Übernachtung'!A$30:G$111,7,FALSE)</f>
        <v>#N/A</v>
      </c>
      <c r="V528" s="151" t="str">
        <f t="shared" si="196"/>
        <v/>
      </c>
      <c r="W528" s="220" t="str">
        <f>IFERROR(V528*Intern!H$2,"")</f>
        <v/>
      </c>
      <c r="X528" s="167"/>
      <c r="Y528" s="170"/>
      <c r="Z528" s="164"/>
      <c r="AA528" s="151" t="str">
        <f>IFERROR(VLOOKUP(X528,Mobilität!A:I,7,FALSE),"")</f>
        <v/>
      </c>
      <c r="AB528" s="151" t="str">
        <f t="shared" si="197"/>
        <v/>
      </c>
      <c r="AC528" s="220" t="str">
        <f>IFERROR(AB528*Intern!H$2,"")</f>
        <v/>
      </c>
      <c r="AD528" s="167"/>
      <c r="AE528" s="170"/>
      <c r="AF528" s="164"/>
      <c r="AG528" s="151" t="str">
        <f>IFERROR(VLOOKUP(AD528,Mobilität!A:I,7,FALSE),"")</f>
        <v/>
      </c>
      <c r="AH528" s="151" t="str">
        <f t="shared" si="180"/>
        <v/>
      </c>
      <c r="AI528" s="220" t="str">
        <f>IFERROR(AH528*Intern!H$2,"")</f>
        <v/>
      </c>
      <c r="AJ528" s="171"/>
      <c r="AK528" s="219">
        <f t="shared" si="181"/>
        <v>0</v>
      </c>
      <c r="AL528" s="206"/>
      <c r="AM528" s="151" t="str">
        <f>IFERROR(VLOOKUP(AJ528,Mobilität!A:I,7,FALSE),"")</f>
        <v/>
      </c>
      <c r="AN528" s="151" t="str">
        <f t="shared" si="182"/>
        <v/>
      </c>
      <c r="AO528" s="154" t="str">
        <f>IFERROR(AN528*Intern!H$2,"")</f>
        <v/>
      </c>
      <c r="AP528" s="171"/>
      <c r="AQ528" s="151">
        <f t="shared" si="183"/>
        <v>0</v>
      </c>
      <c r="AR528" s="209"/>
      <c r="AS528" s="151" t="str">
        <f>IFERROR(VLOOKUP(AP528,Mobilität!A:I,7,FALSE),"")</f>
        <v/>
      </c>
      <c r="AT528" s="151" t="str">
        <f t="shared" si="198"/>
        <v/>
      </c>
      <c r="AU528" s="154" t="str">
        <f>IFERROR(AT528*Intern!H$2,"")</f>
        <v/>
      </c>
      <c r="AV528" s="171"/>
      <c r="AW528" s="151">
        <f t="shared" si="184"/>
        <v>0</v>
      </c>
      <c r="AX528" s="206"/>
      <c r="AY528" s="151" t="str">
        <f>IFERROR(VLOOKUP(AV528,Mobilität!A:O,7,FALSE),"")</f>
        <v/>
      </c>
      <c r="AZ528" s="151" t="str">
        <f t="shared" si="185"/>
        <v/>
      </c>
      <c r="BA528" s="220" t="str">
        <f>IFERROR(AZ528*Intern!H$2,"")</f>
        <v/>
      </c>
      <c r="BB528" s="338"/>
      <c r="BC528" s="339"/>
      <c r="BD528" s="340"/>
      <c r="BE528" s="222">
        <f t="shared" si="186"/>
        <v>0</v>
      </c>
      <c r="BF528" s="223">
        <f>IFERROR(BE528*Intern!H$2,"")</f>
        <v>0</v>
      </c>
      <c r="BG528" s="210">
        <f t="shared" si="187"/>
        <v>0</v>
      </c>
      <c r="BH528" s="226">
        <f t="shared" si="188"/>
        <v>0</v>
      </c>
      <c r="BI528" s="363"/>
      <c r="BJ528" s="210" t="e">
        <f t="shared" si="189"/>
        <v>#DIV/0!</v>
      </c>
      <c r="BK528" s="227" t="e">
        <f t="shared" si="190"/>
        <v>#DIV/0!</v>
      </c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</row>
    <row r="529" spans="1:128" s="153" customFormat="1">
      <c r="A529" s="164"/>
      <c r="B529" s="165"/>
      <c r="C529" s="165"/>
      <c r="D529" s="149" t="str">
        <f t="shared" si="191"/>
        <v/>
      </c>
      <c r="E529" s="166"/>
      <c r="F529" s="167"/>
      <c r="G529" s="334" t="str">
        <f t="shared" si="192"/>
        <v/>
      </c>
      <c r="H529" s="150" t="str">
        <f>IFERROR(VLOOKUP(F529,'Mahlzeit-Übernachtung'!C:AA,5,FALSE),"")</f>
        <v/>
      </c>
      <c r="I529" s="150" t="str">
        <f t="shared" si="193"/>
        <v/>
      </c>
      <c r="J529" s="221" t="str">
        <f>IFERROR(I529*Intern!H$2,"")</f>
        <v/>
      </c>
      <c r="K529" s="167"/>
      <c r="L529" s="331" t="str">
        <f t="shared" si="194"/>
        <v/>
      </c>
      <c r="M529" s="150" t="str">
        <f>IFERROR(VLOOKUP(K529,'Mahlzeit-Übernachtung'!C:AA,5,FALSE),"")</f>
        <v/>
      </c>
      <c r="N529" s="151" t="str">
        <f t="shared" si="195"/>
        <v/>
      </c>
      <c r="O529" s="221" t="str">
        <f>IFERROR(N529*Intern!H$2,"")</f>
        <v/>
      </c>
      <c r="P529" s="168"/>
      <c r="Q529" s="169"/>
      <c r="R529" s="169"/>
      <c r="S529" s="169"/>
      <c r="T529" s="151" t="str">
        <f t="shared" si="199"/>
        <v>---</v>
      </c>
      <c r="U529" s="331" t="e">
        <f>VLOOKUP(TEXT(T529,"@"),'Mahlzeit-Übernachtung'!A$30:G$111,7,FALSE)</f>
        <v>#N/A</v>
      </c>
      <c r="V529" s="151" t="str">
        <f t="shared" si="196"/>
        <v/>
      </c>
      <c r="W529" s="220" t="str">
        <f>IFERROR(V529*Intern!H$2,"")</f>
        <v/>
      </c>
      <c r="X529" s="167"/>
      <c r="Y529" s="170"/>
      <c r="Z529" s="164"/>
      <c r="AA529" s="151" t="str">
        <f>IFERROR(VLOOKUP(X529,Mobilität!A:I,7,FALSE),"")</f>
        <v/>
      </c>
      <c r="AB529" s="151" t="str">
        <f t="shared" si="197"/>
        <v/>
      </c>
      <c r="AC529" s="220" t="str">
        <f>IFERROR(AB529*Intern!H$2,"")</f>
        <v/>
      </c>
      <c r="AD529" s="167"/>
      <c r="AE529" s="170"/>
      <c r="AF529" s="164"/>
      <c r="AG529" s="151" t="str">
        <f>IFERROR(VLOOKUP(AD529,Mobilität!A:I,7,FALSE),"")</f>
        <v/>
      </c>
      <c r="AH529" s="151" t="str">
        <f t="shared" si="180"/>
        <v/>
      </c>
      <c r="AI529" s="220" t="str">
        <f>IFERROR(AH529*Intern!H$2,"")</f>
        <v/>
      </c>
      <c r="AJ529" s="171"/>
      <c r="AK529" s="219">
        <f t="shared" si="181"/>
        <v>0</v>
      </c>
      <c r="AL529" s="206"/>
      <c r="AM529" s="151" t="str">
        <f>IFERROR(VLOOKUP(AJ529,Mobilität!A:I,7,FALSE),"")</f>
        <v/>
      </c>
      <c r="AN529" s="151" t="str">
        <f t="shared" si="182"/>
        <v/>
      </c>
      <c r="AO529" s="154" t="str">
        <f>IFERROR(AN529*Intern!H$2,"")</f>
        <v/>
      </c>
      <c r="AP529" s="171"/>
      <c r="AQ529" s="151">
        <f t="shared" si="183"/>
        <v>0</v>
      </c>
      <c r="AR529" s="209"/>
      <c r="AS529" s="151" t="str">
        <f>IFERROR(VLOOKUP(AP529,Mobilität!A:I,7,FALSE),"")</f>
        <v/>
      </c>
      <c r="AT529" s="151" t="str">
        <f t="shared" si="198"/>
        <v/>
      </c>
      <c r="AU529" s="154" t="str">
        <f>IFERROR(AT529*Intern!H$2,"")</f>
        <v/>
      </c>
      <c r="AV529" s="171"/>
      <c r="AW529" s="151">
        <f t="shared" si="184"/>
        <v>0</v>
      </c>
      <c r="AX529" s="206"/>
      <c r="AY529" s="151" t="str">
        <f>IFERROR(VLOOKUP(AV529,Mobilität!A:O,7,FALSE),"")</f>
        <v/>
      </c>
      <c r="AZ529" s="151" t="str">
        <f t="shared" si="185"/>
        <v/>
      </c>
      <c r="BA529" s="220" t="str">
        <f>IFERROR(AZ529*Intern!H$2,"")</f>
        <v/>
      </c>
      <c r="BB529" s="338"/>
      <c r="BC529" s="339"/>
      <c r="BD529" s="340"/>
      <c r="BE529" s="222">
        <f t="shared" si="186"/>
        <v>0</v>
      </c>
      <c r="BF529" s="223">
        <f>IFERROR(BE529*Intern!H$2,"")</f>
        <v>0</v>
      </c>
      <c r="BG529" s="210">
        <f t="shared" si="187"/>
        <v>0</v>
      </c>
      <c r="BH529" s="226">
        <f t="shared" si="188"/>
        <v>0</v>
      </c>
      <c r="BI529" s="363"/>
      <c r="BJ529" s="210" t="e">
        <f t="shared" si="189"/>
        <v>#DIV/0!</v>
      </c>
      <c r="BK529" s="227" t="e">
        <f t="shared" si="190"/>
        <v>#DIV/0!</v>
      </c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</row>
    <row r="530" spans="1:128" s="153" customFormat="1">
      <c r="A530" s="164"/>
      <c r="B530" s="165"/>
      <c r="C530" s="165"/>
      <c r="D530" s="149" t="str">
        <f t="shared" si="191"/>
        <v/>
      </c>
      <c r="E530" s="166"/>
      <c r="F530" s="167"/>
      <c r="G530" s="334" t="str">
        <f t="shared" si="192"/>
        <v/>
      </c>
      <c r="H530" s="150" t="str">
        <f>IFERROR(VLOOKUP(F530,'Mahlzeit-Übernachtung'!C:AA,5,FALSE),"")</f>
        <v/>
      </c>
      <c r="I530" s="150" t="str">
        <f t="shared" si="193"/>
        <v/>
      </c>
      <c r="J530" s="221" t="str">
        <f>IFERROR(I530*Intern!H$2,"")</f>
        <v/>
      </c>
      <c r="K530" s="167"/>
      <c r="L530" s="331" t="str">
        <f t="shared" si="194"/>
        <v/>
      </c>
      <c r="M530" s="150" t="str">
        <f>IFERROR(VLOOKUP(K530,'Mahlzeit-Übernachtung'!C:AA,5,FALSE),"")</f>
        <v/>
      </c>
      <c r="N530" s="151" t="str">
        <f t="shared" si="195"/>
        <v/>
      </c>
      <c r="O530" s="221" t="str">
        <f>IFERROR(N530*Intern!H$2,"")</f>
        <v/>
      </c>
      <c r="P530" s="168"/>
      <c r="Q530" s="169"/>
      <c r="R530" s="169"/>
      <c r="S530" s="169"/>
      <c r="T530" s="151" t="str">
        <f t="shared" si="199"/>
        <v>---</v>
      </c>
      <c r="U530" s="331" t="e">
        <f>VLOOKUP(TEXT(T530,"@"),'Mahlzeit-Übernachtung'!A$30:G$111,7,FALSE)</f>
        <v>#N/A</v>
      </c>
      <c r="V530" s="151" t="str">
        <f t="shared" si="196"/>
        <v/>
      </c>
      <c r="W530" s="220" t="str">
        <f>IFERROR(V530*Intern!H$2,"")</f>
        <v/>
      </c>
      <c r="X530" s="167"/>
      <c r="Y530" s="170"/>
      <c r="Z530" s="164"/>
      <c r="AA530" s="151" t="str">
        <f>IFERROR(VLOOKUP(X530,Mobilität!A:I,7,FALSE),"")</f>
        <v/>
      </c>
      <c r="AB530" s="151" t="str">
        <f t="shared" si="197"/>
        <v/>
      </c>
      <c r="AC530" s="220" t="str">
        <f>IFERROR(AB530*Intern!H$2,"")</f>
        <v/>
      </c>
      <c r="AD530" s="167"/>
      <c r="AE530" s="170"/>
      <c r="AF530" s="164"/>
      <c r="AG530" s="151" t="str">
        <f>IFERROR(VLOOKUP(AD530,Mobilität!A:I,7,FALSE),"")</f>
        <v/>
      </c>
      <c r="AH530" s="151" t="str">
        <f t="shared" si="180"/>
        <v/>
      </c>
      <c r="AI530" s="220" t="str">
        <f>IFERROR(AH530*Intern!H$2,"")</f>
        <v/>
      </c>
      <c r="AJ530" s="171"/>
      <c r="AK530" s="219">
        <f t="shared" si="181"/>
        <v>0</v>
      </c>
      <c r="AL530" s="206"/>
      <c r="AM530" s="151" t="str">
        <f>IFERROR(VLOOKUP(AJ530,Mobilität!A:I,7,FALSE),"")</f>
        <v/>
      </c>
      <c r="AN530" s="151" t="str">
        <f t="shared" si="182"/>
        <v/>
      </c>
      <c r="AO530" s="154" t="str">
        <f>IFERROR(AN530*Intern!H$2,"")</f>
        <v/>
      </c>
      <c r="AP530" s="171"/>
      <c r="AQ530" s="151">
        <f t="shared" si="183"/>
        <v>0</v>
      </c>
      <c r="AR530" s="209"/>
      <c r="AS530" s="151" t="str">
        <f>IFERROR(VLOOKUP(AP530,Mobilität!A:I,7,FALSE),"")</f>
        <v/>
      </c>
      <c r="AT530" s="151" t="str">
        <f t="shared" si="198"/>
        <v/>
      </c>
      <c r="AU530" s="154" t="str">
        <f>IFERROR(AT530*Intern!H$2,"")</f>
        <v/>
      </c>
      <c r="AV530" s="171"/>
      <c r="AW530" s="151">
        <f t="shared" si="184"/>
        <v>0</v>
      </c>
      <c r="AX530" s="206"/>
      <c r="AY530" s="151" t="str">
        <f>IFERROR(VLOOKUP(AV530,Mobilität!A:O,7,FALSE),"")</f>
        <v/>
      </c>
      <c r="AZ530" s="151" t="str">
        <f t="shared" si="185"/>
        <v/>
      </c>
      <c r="BA530" s="220" t="str">
        <f>IFERROR(AZ530*Intern!H$2,"")</f>
        <v/>
      </c>
      <c r="BB530" s="338"/>
      <c r="BC530" s="339"/>
      <c r="BD530" s="340"/>
      <c r="BE530" s="222">
        <f t="shared" si="186"/>
        <v>0</v>
      </c>
      <c r="BF530" s="223">
        <f>IFERROR(BE530*Intern!H$2,"")</f>
        <v>0</v>
      </c>
      <c r="BG530" s="210">
        <f t="shared" si="187"/>
        <v>0</v>
      </c>
      <c r="BH530" s="226">
        <f t="shared" si="188"/>
        <v>0</v>
      </c>
      <c r="BI530" s="363"/>
      <c r="BJ530" s="210" t="e">
        <f t="shared" si="189"/>
        <v>#DIV/0!</v>
      </c>
      <c r="BK530" s="227" t="e">
        <f t="shared" si="190"/>
        <v>#DIV/0!</v>
      </c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</row>
    <row r="531" spans="1:128" s="153" customFormat="1">
      <c r="A531" s="164"/>
      <c r="B531" s="165"/>
      <c r="C531" s="165"/>
      <c r="D531" s="149" t="str">
        <f t="shared" si="191"/>
        <v/>
      </c>
      <c r="E531" s="166"/>
      <c r="F531" s="167"/>
      <c r="G531" s="334" t="str">
        <f t="shared" si="192"/>
        <v/>
      </c>
      <c r="H531" s="150" t="str">
        <f>IFERROR(VLOOKUP(F531,'Mahlzeit-Übernachtung'!C:AA,5,FALSE),"")</f>
        <v/>
      </c>
      <c r="I531" s="150" t="str">
        <f t="shared" si="193"/>
        <v/>
      </c>
      <c r="J531" s="221" t="str">
        <f>IFERROR(I531*Intern!H$2,"")</f>
        <v/>
      </c>
      <c r="K531" s="167"/>
      <c r="L531" s="331" t="str">
        <f t="shared" si="194"/>
        <v/>
      </c>
      <c r="M531" s="150" t="str">
        <f>IFERROR(VLOOKUP(K531,'Mahlzeit-Übernachtung'!C:AA,5,FALSE),"")</f>
        <v/>
      </c>
      <c r="N531" s="151" t="str">
        <f t="shared" si="195"/>
        <v/>
      </c>
      <c r="O531" s="221" t="str">
        <f>IFERROR(N531*Intern!H$2,"")</f>
        <v/>
      </c>
      <c r="P531" s="168"/>
      <c r="Q531" s="169"/>
      <c r="R531" s="169"/>
      <c r="S531" s="169"/>
      <c r="T531" s="151" t="str">
        <f t="shared" si="199"/>
        <v>---</v>
      </c>
      <c r="U531" s="331" t="e">
        <f>VLOOKUP(TEXT(T531,"@"),'Mahlzeit-Übernachtung'!A$30:G$111,7,FALSE)</f>
        <v>#N/A</v>
      </c>
      <c r="V531" s="151" t="str">
        <f t="shared" si="196"/>
        <v/>
      </c>
      <c r="W531" s="220" t="str">
        <f>IFERROR(V531*Intern!H$2,"")</f>
        <v/>
      </c>
      <c r="X531" s="167"/>
      <c r="Y531" s="170"/>
      <c r="Z531" s="164"/>
      <c r="AA531" s="151" t="str">
        <f>IFERROR(VLOOKUP(X531,Mobilität!A:I,7,FALSE),"")</f>
        <v/>
      </c>
      <c r="AB531" s="151" t="str">
        <f t="shared" si="197"/>
        <v/>
      </c>
      <c r="AC531" s="220" t="str">
        <f>IFERROR(AB531*Intern!H$2,"")</f>
        <v/>
      </c>
      <c r="AD531" s="167"/>
      <c r="AE531" s="170"/>
      <c r="AF531" s="164"/>
      <c r="AG531" s="151" t="str">
        <f>IFERROR(VLOOKUP(AD531,Mobilität!A:I,7,FALSE),"")</f>
        <v/>
      </c>
      <c r="AH531" s="151" t="str">
        <f t="shared" si="180"/>
        <v/>
      </c>
      <c r="AI531" s="220" t="str">
        <f>IFERROR(AH531*Intern!H$2,"")</f>
        <v/>
      </c>
      <c r="AJ531" s="171"/>
      <c r="AK531" s="219">
        <f t="shared" si="181"/>
        <v>0</v>
      </c>
      <c r="AL531" s="206"/>
      <c r="AM531" s="151" t="str">
        <f>IFERROR(VLOOKUP(AJ531,Mobilität!A:I,7,FALSE),"")</f>
        <v/>
      </c>
      <c r="AN531" s="151" t="str">
        <f t="shared" si="182"/>
        <v/>
      </c>
      <c r="AO531" s="154" t="str">
        <f>IFERROR(AN531*Intern!H$2,"")</f>
        <v/>
      </c>
      <c r="AP531" s="171"/>
      <c r="AQ531" s="151">
        <f t="shared" si="183"/>
        <v>0</v>
      </c>
      <c r="AR531" s="209"/>
      <c r="AS531" s="151" t="str">
        <f>IFERROR(VLOOKUP(AP531,Mobilität!A:I,7,FALSE),"")</f>
        <v/>
      </c>
      <c r="AT531" s="151" t="str">
        <f t="shared" si="198"/>
        <v/>
      </c>
      <c r="AU531" s="154" t="str">
        <f>IFERROR(AT531*Intern!H$2,"")</f>
        <v/>
      </c>
      <c r="AV531" s="171"/>
      <c r="AW531" s="151">
        <f t="shared" si="184"/>
        <v>0</v>
      </c>
      <c r="AX531" s="206"/>
      <c r="AY531" s="151" t="str">
        <f>IFERROR(VLOOKUP(AV531,Mobilität!A:O,7,FALSE),"")</f>
        <v/>
      </c>
      <c r="AZ531" s="151" t="str">
        <f t="shared" si="185"/>
        <v/>
      </c>
      <c r="BA531" s="220" t="str">
        <f>IFERROR(AZ531*Intern!H$2,"")</f>
        <v/>
      </c>
      <c r="BB531" s="338"/>
      <c r="BC531" s="339"/>
      <c r="BD531" s="340"/>
      <c r="BE531" s="222">
        <f t="shared" si="186"/>
        <v>0</v>
      </c>
      <c r="BF531" s="223">
        <f>IFERROR(BE531*Intern!H$2,"")</f>
        <v>0</v>
      </c>
      <c r="BG531" s="210">
        <f t="shared" si="187"/>
        <v>0</v>
      </c>
      <c r="BH531" s="226">
        <f t="shared" si="188"/>
        <v>0</v>
      </c>
      <c r="BI531" s="363"/>
      <c r="BJ531" s="210" t="e">
        <f t="shared" si="189"/>
        <v>#DIV/0!</v>
      </c>
      <c r="BK531" s="227" t="e">
        <f t="shared" si="190"/>
        <v>#DIV/0!</v>
      </c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</row>
    <row r="532" spans="1:128" s="153" customFormat="1">
      <c r="A532" s="164"/>
      <c r="B532" s="165"/>
      <c r="C532" s="165"/>
      <c r="D532" s="149" t="str">
        <f t="shared" si="191"/>
        <v/>
      </c>
      <c r="E532" s="166"/>
      <c r="F532" s="167"/>
      <c r="G532" s="334" t="str">
        <f t="shared" si="192"/>
        <v/>
      </c>
      <c r="H532" s="150" t="str">
        <f>IFERROR(VLOOKUP(F532,'Mahlzeit-Übernachtung'!C:AA,5,FALSE),"")</f>
        <v/>
      </c>
      <c r="I532" s="150" t="str">
        <f t="shared" si="193"/>
        <v/>
      </c>
      <c r="J532" s="221" t="str">
        <f>IFERROR(I532*Intern!H$2,"")</f>
        <v/>
      </c>
      <c r="K532" s="167"/>
      <c r="L532" s="331" t="str">
        <f t="shared" si="194"/>
        <v/>
      </c>
      <c r="M532" s="150" t="str">
        <f>IFERROR(VLOOKUP(K532,'Mahlzeit-Übernachtung'!C:AA,5,FALSE),"")</f>
        <v/>
      </c>
      <c r="N532" s="151" t="str">
        <f t="shared" si="195"/>
        <v/>
      </c>
      <c r="O532" s="221" t="str">
        <f>IFERROR(N532*Intern!H$2,"")</f>
        <v/>
      </c>
      <c r="P532" s="168"/>
      <c r="Q532" s="169"/>
      <c r="R532" s="169"/>
      <c r="S532" s="169"/>
      <c r="T532" s="151" t="str">
        <f t="shared" si="199"/>
        <v>---</v>
      </c>
      <c r="U532" s="331" t="e">
        <f>VLOOKUP(TEXT(T532,"@"),'Mahlzeit-Übernachtung'!A$30:G$111,7,FALSE)</f>
        <v>#N/A</v>
      </c>
      <c r="V532" s="151" t="str">
        <f t="shared" si="196"/>
        <v/>
      </c>
      <c r="W532" s="220" t="str">
        <f>IFERROR(V532*Intern!H$2,"")</f>
        <v/>
      </c>
      <c r="X532" s="167"/>
      <c r="Y532" s="170"/>
      <c r="Z532" s="164"/>
      <c r="AA532" s="151" t="str">
        <f>IFERROR(VLOOKUP(X532,Mobilität!A:I,7,FALSE),"")</f>
        <v/>
      </c>
      <c r="AB532" s="151" t="str">
        <f t="shared" si="197"/>
        <v/>
      </c>
      <c r="AC532" s="220" t="str">
        <f>IFERROR(AB532*Intern!H$2,"")</f>
        <v/>
      </c>
      <c r="AD532" s="167"/>
      <c r="AE532" s="170"/>
      <c r="AF532" s="164"/>
      <c r="AG532" s="151" t="str">
        <f>IFERROR(VLOOKUP(AD532,Mobilität!A:I,7,FALSE),"")</f>
        <v/>
      </c>
      <c r="AH532" s="151" t="str">
        <f t="shared" si="180"/>
        <v/>
      </c>
      <c r="AI532" s="220" t="str">
        <f>IFERROR(AH532*Intern!H$2,"")</f>
        <v/>
      </c>
      <c r="AJ532" s="171"/>
      <c r="AK532" s="219">
        <f t="shared" si="181"/>
        <v>0</v>
      </c>
      <c r="AL532" s="206"/>
      <c r="AM532" s="151" t="str">
        <f>IFERROR(VLOOKUP(AJ532,Mobilität!A:I,7,FALSE),"")</f>
        <v/>
      </c>
      <c r="AN532" s="151" t="str">
        <f t="shared" si="182"/>
        <v/>
      </c>
      <c r="AO532" s="154" t="str">
        <f>IFERROR(AN532*Intern!H$2,"")</f>
        <v/>
      </c>
      <c r="AP532" s="171"/>
      <c r="AQ532" s="151">
        <f t="shared" si="183"/>
        <v>0</v>
      </c>
      <c r="AR532" s="209"/>
      <c r="AS532" s="151" t="str">
        <f>IFERROR(VLOOKUP(AP532,Mobilität!A:I,7,FALSE),"")</f>
        <v/>
      </c>
      <c r="AT532" s="151" t="str">
        <f t="shared" si="198"/>
        <v/>
      </c>
      <c r="AU532" s="154" t="str">
        <f>IFERROR(AT532*Intern!H$2,"")</f>
        <v/>
      </c>
      <c r="AV532" s="171"/>
      <c r="AW532" s="151">
        <f t="shared" si="184"/>
        <v>0</v>
      </c>
      <c r="AX532" s="206"/>
      <c r="AY532" s="151" t="str">
        <f>IFERROR(VLOOKUP(AV532,Mobilität!A:O,7,FALSE),"")</f>
        <v/>
      </c>
      <c r="AZ532" s="151" t="str">
        <f t="shared" si="185"/>
        <v/>
      </c>
      <c r="BA532" s="220" t="str">
        <f>IFERROR(AZ532*Intern!H$2,"")</f>
        <v/>
      </c>
      <c r="BB532" s="338"/>
      <c r="BC532" s="339"/>
      <c r="BD532" s="340"/>
      <c r="BE532" s="222">
        <f t="shared" si="186"/>
        <v>0</v>
      </c>
      <c r="BF532" s="223">
        <f>IFERROR(BE532*Intern!H$2,"")</f>
        <v>0</v>
      </c>
      <c r="BG532" s="210">
        <f t="shared" si="187"/>
        <v>0</v>
      </c>
      <c r="BH532" s="226">
        <f t="shared" si="188"/>
        <v>0</v>
      </c>
      <c r="BI532" s="363"/>
      <c r="BJ532" s="210" t="e">
        <f t="shared" si="189"/>
        <v>#DIV/0!</v>
      </c>
      <c r="BK532" s="227" t="e">
        <f t="shared" si="190"/>
        <v>#DIV/0!</v>
      </c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</row>
    <row r="533" spans="1:128" s="153" customFormat="1">
      <c r="A533" s="164"/>
      <c r="B533" s="165"/>
      <c r="C533" s="165"/>
      <c r="D533" s="149" t="str">
        <f t="shared" si="191"/>
        <v/>
      </c>
      <c r="E533" s="166"/>
      <c r="F533" s="167"/>
      <c r="G533" s="334" t="str">
        <f t="shared" si="192"/>
        <v/>
      </c>
      <c r="H533" s="150" t="str">
        <f>IFERROR(VLOOKUP(F533,'Mahlzeit-Übernachtung'!C:AA,5,FALSE),"")</f>
        <v/>
      </c>
      <c r="I533" s="150" t="str">
        <f t="shared" si="193"/>
        <v/>
      </c>
      <c r="J533" s="221" t="str">
        <f>IFERROR(I533*Intern!H$2,"")</f>
        <v/>
      </c>
      <c r="K533" s="167"/>
      <c r="L533" s="331" t="str">
        <f t="shared" si="194"/>
        <v/>
      </c>
      <c r="M533" s="150" t="str">
        <f>IFERROR(VLOOKUP(K533,'Mahlzeit-Übernachtung'!C:AA,5,FALSE),"")</f>
        <v/>
      </c>
      <c r="N533" s="151" t="str">
        <f t="shared" si="195"/>
        <v/>
      </c>
      <c r="O533" s="221" t="str">
        <f>IFERROR(N533*Intern!H$2,"")</f>
        <v/>
      </c>
      <c r="P533" s="168"/>
      <c r="Q533" s="169"/>
      <c r="R533" s="169"/>
      <c r="S533" s="169"/>
      <c r="T533" s="151" t="str">
        <f t="shared" si="199"/>
        <v>---</v>
      </c>
      <c r="U533" s="331" t="e">
        <f>VLOOKUP(TEXT(T533,"@"),'Mahlzeit-Übernachtung'!A$30:G$111,7,FALSE)</f>
        <v>#N/A</v>
      </c>
      <c r="V533" s="151" t="str">
        <f t="shared" si="196"/>
        <v/>
      </c>
      <c r="W533" s="220" t="str">
        <f>IFERROR(V533*Intern!H$2,"")</f>
        <v/>
      </c>
      <c r="X533" s="167"/>
      <c r="Y533" s="170"/>
      <c r="Z533" s="164"/>
      <c r="AA533" s="151" t="str">
        <f>IFERROR(VLOOKUP(X533,Mobilität!A:I,7,FALSE),"")</f>
        <v/>
      </c>
      <c r="AB533" s="151" t="str">
        <f t="shared" si="197"/>
        <v/>
      </c>
      <c r="AC533" s="220" t="str">
        <f>IFERROR(AB533*Intern!H$2,"")</f>
        <v/>
      </c>
      <c r="AD533" s="167"/>
      <c r="AE533" s="170"/>
      <c r="AF533" s="164"/>
      <c r="AG533" s="151" t="str">
        <f>IFERROR(VLOOKUP(AD533,Mobilität!A:I,7,FALSE),"")</f>
        <v/>
      </c>
      <c r="AH533" s="151" t="str">
        <f t="shared" si="180"/>
        <v/>
      </c>
      <c r="AI533" s="220" t="str">
        <f>IFERROR(AH533*Intern!H$2,"")</f>
        <v/>
      </c>
      <c r="AJ533" s="171"/>
      <c r="AK533" s="219">
        <f t="shared" si="181"/>
        <v>0</v>
      </c>
      <c r="AL533" s="206"/>
      <c r="AM533" s="151" t="str">
        <f>IFERROR(VLOOKUP(AJ533,Mobilität!A:I,7,FALSE),"")</f>
        <v/>
      </c>
      <c r="AN533" s="151" t="str">
        <f t="shared" si="182"/>
        <v/>
      </c>
      <c r="AO533" s="154" t="str">
        <f>IFERROR(AN533*Intern!H$2,"")</f>
        <v/>
      </c>
      <c r="AP533" s="171"/>
      <c r="AQ533" s="151">
        <f t="shared" si="183"/>
        <v>0</v>
      </c>
      <c r="AR533" s="209"/>
      <c r="AS533" s="151" t="str">
        <f>IFERROR(VLOOKUP(AP533,Mobilität!A:I,7,FALSE),"")</f>
        <v/>
      </c>
      <c r="AT533" s="151" t="str">
        <f t="shared" si="198"/>
        <v/>
      </c>
      <c r="AU533" s="154" t="str">
        <f>IFERROR(AT533*Intern!H$2,"")</f>
        <v/>
      </c>
      <c r="AV533" s="171"/>
      <c r="AW533" s="151">
        <f t="shared" si="184"/>
        <v>0</v>
      </c>
      <c r="AX533" s="206"/>
      <c r="AY533" s="151" t="str">
        <f>IFERROR(VLOOKUP(AV533,Mobilität!A:O,7,FALSE),"")</f>
        <v/>
      </c>
      <c r="AZ533" s="151" t="str">
        <f t="shared" si="185"/>
        <v/>
      </c>
      <c r="BA533" s="220" t="str">
        <f>IFERROR(AZ533*Intern!H$2,"")</f>
        <v/>
      </c>
      <c r="BB533" s="338"/>
      <c r="BC533" s="339"/>
      <c r="BD533" s="340"/>
      <c r="BE533" s="222">
        <f t="shared" si="186"/>
        <v>0</v>
      </c>
      <c r="BF533" s="223">
        <f>IFERROR(BE533*Intern!H$2,"")</f>
        <v>0</v>
      </c>
      <c r="BG533" s="210">
        <f t="shared" si="187"/>
        <v>0</v>
      </c>
      <c r="BH533" s="226">
        <f t="shared" si="188"/>
        <v>0</v>
      </c>
      <c r="BI533" s="363"/>
      <c r="BJ533" s="210" t="e">
        <f t="shared" si="189"/>
        <v>#DIV/0!</v>
      </c>
      <c r="BK533" s="227" t="e">
        <f t="shared" si="190"/>
        <v>#DIV/0!</v>
      </c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</row>
    <row r="534" spans="1:128" s="153" customFormat="1">
      <c r="A534" s="164"/>
      <c r="B534" s="165"/>
      <c r="C534" s="165"/>
      <c r="D534" s="149" t="str">
        <f t="shared" si="191"/>
        <v/>
      </c>
      <c r="E534" s="166"/>
      <c r="F534" s="167"/>
      <c r="G534" s="334" t="str">
        <f t="shared" si="192"/>
        <v/>
      </c>
      <c r="H534" s="150" t="str">
        <f>IFERROR(VLOOKUP(F534,'Mahlzeit-Übernachtung'!C:AA,5,FALSE),"")</f>
        <v/>
      </c>
      <c r="I534" s="150" t="str">
        <f t="shared" si="193"/>
        <v/>
      </c>
      <c r="J534" s="221" t="str">
        <f>IFERROR(I534*Intern!H$2,"")</f>
        <v/>
      </c>
      <c r="K534" s="167"/>
      <c r="L534" s="331" t="str">
        <f t="shared" si="194"/>
        <v/>
      </c>
      <c r="M534" s="150" t="str">
        <f>IFERROR(VLOOKUP(K534,'Mahlzeit-Übernachtung'!C:AA,5,FALSE),"")</f>
        <v/>
      </c>
      <c r="N534" s="151" t="str">
        <f t="shared" si="195"/>
        <v/>
      </c>
      <c r="O534" s="221" t="str">
        <f>IFERROR(N534*Intern!H$2,"")</f>
        <v/>
      </c>
      <c r="P534" s="168"/>
      <c r="Q534" s="169"/>
      <c r="R534" s="169"/>
      <c r="S534" s="169"/>
      <c r="T534" s="151" t="str">
        <f t="shared" si="199"/>
        <v>---</v>
      </c>
      <c r="U534" s="331" t="e">
        <f>VLOOKUP(TEXT(T534,"@"),'Mahlzeit-Übernachtung'!A$30:G$111,7,FALSE)</f>
        <v>#N/A</v>
      </c>
      <c r="V534" s="151" t="str">
        <f t="shared" si="196"/>
        <v/>
      </c>
      <c r="W534" s="220" t="str">
        <f>IFERROR(V534*Intern!H$2,"")</f>
        <v/>
      </c>
      <c r="X534" s="167"/>
      <c r="Y534" s="170"/>
      <c r="Z534" s="164"/>
      <c r="AA534" s="151" t="str">
        <f>IFERROR(VLOOKUP(X534,Mobilität!A:I,7,FALSE),"")</f>
        <v/>
      </c>
      <c r="AB534" s="151" t="str">
        <f t="shared" si="197"/>
        <v/>
      </c>
      <c r="AC534" s="220" t="str">
        <f>IFERROR(AB534*Intern!H$2,"")</f>
        <v/>
      </c>
      <c r="AD534" s="167"/>
      <c r="AE534" s="170"/>
      <c r="AF534" s="164"/>
      <c r="AG534" s="151" t="str">
        <f>IFERROR(VLOOKUP(AD534,Mobilität!A:I,7,FALSE),"")</f>
        <v/>
      </c>
      <c r="AH534" s="151" t="str">
        <f t="shared" si="180"/>
        <v/>
      </c>
      <c r="AI534" s="220" t="str">
        <f>IFERROR(AH534*Intern!H$2,"")</f>
        <v/>
      </c>
      <c r="AJ534" s="171"/>
      <c r="AK534" s="219">
        <f t="shared" si="181"/>
        <v>0</v>
      </c>
      <c r="AL534" s="206"/>
      <c r="AM534" s="151" t="str">
        <f>IFERROR(VLOOKUP(AJ534,Mobilität!A:I,7,FALSE),"")</f>
        <v/>
      </c>
      <c r="AN534" s="151" t="str">
        <f t="shared" si="182"/>
        <v/>
      </c>
      <c r="AO534" s="154" t="str">
        <f>IFERROR(AN534*Intern!H$2,"")</f>
        <v/>
      </c>
      <c r="AP534" s="171"/>
      <c r="AQ534" s="151">
        <f t="shared" si="183"/>
        <v>0</v>
      </c>
      <c r="AR534" s="209"/>
      <c r="AS534" s="151" t="str">
        <f>IFERROR(VLOOKUP(AP534,Mobilität!A:I,7,FALSE),"")</f>
        <v/>
      </c>
      <c r="AT534" s="151" t="str">
        <f t="shared" si="198"/>
        <v/>
      </c>
      <c r="AU534" s="154" t="str">
        <f>IFERROR(AT534*Intern!H$2,"")</f>
        <v/>
      </c>
      <c r="AV534" s="171"/>
      <c r="AW534" s="151">
        <f t="shared" si="184"/>
        <v>0</v>
      </c>
      <c r="AX534" s="206"/>
      <c r="AY534" s="151" t="str">
        <f>IFERROR(VLOOKUP(AV534,Mobilität!A:O,7,FALSE),"")</f>
        <v/>
      </c>
      <c r="AZ534" s="151" t="str">
        <f t="shared" si="185"/>
        <v/>
      </c>
      <c r="BA534" s="220" t="str">
        <f>IFERROR(AZ534*Intern!H$2,"")</f>
        <v/>
      </c>
      <c r="BB534" s="338"/>
      <c r="BC534" s="339"/>
      <c r="BD534" s="340"/>
      <c r="BE534" s="222">
        <f t="shared" si="186"/>
        <v>0</v>
      </c>
      <c r="BF534" s="223">
        <f>IFERROR(BE534*Intern!H$2,"")</f>
        <v>0</v>
      </c>
      <c r="BG534" s="210">
        <f t="shared" si="187"/>
        <v>0</v>
      </c>
      <c r="BH534" s="226">
        <f t="shared" si="188"/>
        <v>0</v>
      </c>
      <c r="BI534" s="363"/>
      <c r="BJ534" s="210" t="e">
        <f t="shared" si="189"/>
        <v>#DIV/0!</v>
      </c>
      <c r="BK534" s="227" t="e">
        <f t="shared" si="190"/>
        <v>#DIV/0!</v>
      </c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</row>
    <row r="535" spans="1:128" s="153" customFormat="1">
      <c r="A535" s="164"/>
      <c r="B535" s="165"/>
      <c r="C535" s="165"/>
      <c r="D535" s="149" t="str">
        <f t="shared" si="191"/>
        <v/>
      </c>
      <c r="E535" s="166"/>
      <c r="F535" s="167"/>
      <c r="G535" s="334" t="str">
        <f t="shared" si="192"/>
        <v/>
      </c>
      <c r="H535" s="150" t="str">
        <f>IFERROR(VLOOKUP(F535,'Mahlzeit-Übernachtung'!C:AA,5,FALSE),"")</f>
        <v/>
      </c>
      <c r="I535" s="150" t="str">
        <f t="shared" si="193"/>
        <v/>
      </c>
      <c r="J535" s="221" t="str">
        <f>IFERROR(I535*Intern!H$2,"")</f>
        <v/>
      </c>
      <c r="K535" s="167"/>
      <c r="L535" s="331" t="str">
        <f t="shared" si="194"/>
        <v/>
      </c>
      <c r="M535" s="150" t="str">
        <f>IFERROR(VLOOKUP(K535,'Mahlzeit-Übernachtung'!C:AA,5,FALSE),"")</f>
        <v/>
      </c>
      <c r="N535" s="151" t="str">
        <f t="shared" si="195"/>
        <v/>
      </c>
      <c r="O535" s="221" t="str">
        <f>IFERROR(N535*Intern!H$2,"")</f>
        <v/>
      </c>
      <c r="P535" s="168"/>
      <c r="Q535" s="169"/>
      <c r="R535" s="169"/>
      <c r="S535" s="169"/>
      <c r="T535" s="151" t="str">
        <f t="shared" si="199"/>
        <v>---</v>
      </c>
      <c r="U535" s="331" t="e">
        <f>VLOOKUP(TEXT(T535,"@"),'Mahlzeit-Übernachtung'!A$30:G$111,7,FALSE)</f>
        <v>#N/A</v>
      </c>
      <c r="V535" s="151" t="str">
        <f t="shared" si="196"/>
        <v/>
      </c>
      <c r="W535" s="220" t="str">
        <f>IFERROR(V535*Intern!H$2,"")</f>
        <v/>
      </c>
      <c r="X535" s="167"/>
      <c r="Y535" s="170"/>
      <c r="Z535" s="164"/>
      <c r="AA535" s="151" t="str">
        <f>IFERROR(VLOOKUP(X535,Mobilität!A:I,7,FALSE),"")</f>
        <v/>
      </c>
      <c r="AB535" s="151" t="str">
        <f t="shared" si="197"/>
        <v/>
      </c>
      <c r="AC535" s="220" t="str">
        <f>IFERROR(AB535*Intern!H$2,"")</f>
        <v/>
      </c>
      <c r="AD535" s="167"/>
      <c r="AE535" s="170"/>
      <c r="AF535" s="164"/>
      <c r="AG535" s="151" t="str">
        <f>IFERROR(VLOOKUP(AD535,Mobilität!A:I,7,FALSE),"")</f>
        <v/>
      </c>
      <c r="AH535" s="151" t="str">
        <f t="shared" si="180"/>
        <v/>
      </c>
      <c r="AI535" s="220" t="str">
        <f>IFERROR(AH535*Intern!H$2,"")</f>
        <v/>
      </c>
      <c r="AJ535" s="171"/>
      <c r="AK535" s="219">
        <f t="shared" si="181"/>
        <v>0</v>
      </c>
      <c r="AL535" s="206"/>
      <c r="AM535" s="151" t="str">
        <f>IFERROR(VLOOKUP(AJ535,Mobilität!A:I,7,FALSE),"")</f>
        <v/>
      </c>
      <c r="AN535" s="151" t="str">
        <f t="shared" si="182"/>
        <v/>
      </c>
      <c r="AO535" s="154" t="str">
        <f>IFERROR(AN535*Intern!H$2,"")</f>
        <v/>
      </c>
      <c r="AP535" s="171"/>
      <c r="AQ535" s="151">
        <f t="shared" si="183"/>
        <v>0</v>
      </c>
      <c r="AR535" s="209"/>
      <c r="AS535" s="151" t="str">
        <f>IFERROR(VLOOKUP(AP535,Mobilität!A:I,7,FALSE),"")</f>
        <v/>
      </c>
      <c r="AT535" s="151" t="str">
        <f t="shared" si="198"/>
        <v/>
      </c>
      <c r="AU535" s="154" t="str">
        <f>IFERROR(AT535*Intern!H$2,"")</f>
        <v/>
      </c>
      <c r="AV535" s="171"/>
      <c r="AW535" s="151">
        <f t="shared" si="184"/>
        <v>0</v>
      </c>
      <c r="AX535" s="206"/>
      <c r="AY535" s="151" t="str">
        <f>IFERROR(VLOOKUP(AV535,Mobilität!A:O,7,FALSE),"")</f>
        <v/>
      </c>
      <c r="AZ535" s="151" t="str">
        <f t="shared" si="185"/>
        <v/>
      </c>
      <c r="BA535" s="220" t="str">
        <f>IFERROR(AZ535*Intern!H$2,"")</f>
        <v/>
      </c>
      <c r="BB535" s="338"/>
      <c r="BC535" s="339"/>
      <c r="BD535" s="340"/>
      <c r="BE535" s="222">
        <f t="shared" si="186"/>
        <v>0</v>
      </c>
      <c r="BF535" s="223">
        <f>IFERROR(BE535*Intern!H$2,"")</f>
        <v>0</v>
      </c>
      <c r="BG535" s="210">
        <f t="shared" si="187"/>
        <v>0</v>
      </c>
      <c r="BH535" s="226">
        <f t="shared" si="188"/>
        <v>0</v>
      </c>
      <c r="BI535" s="363"/>
      <c r="BJ535" s="210" t="e">
        <f t="shared" si="189"/>
        <v>#DIV/0!</v>
      </c>
      <c r="BK535" s="227" t="e">
        <f t="shared" si="190"/>
        <v>#DIV/0!</v>
      </c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</row>
    <row r="536" spans="1:128" s="153" customFormat="1">
      <c r="A536" s="164"/>
      <c r="B536" s="165"/>
      <c r="C536" s="165"/>
      <c r="D536" s="149" t="str">
        <f t="shared" si="191"/>
        <v/>
      </c>
      <c r="E536" s="166"/>
      <c r="F536" s="167"/>
      <c r="G536" s="334" t="str">
        <f t="shared" si="192"/>
        <v/>
      </c>
      <c r="H536" s="150" t="str">
        <f>IFERROR(VLOOKUP(F536,'Mahlzeit-Übernachtung'!C:AA,5,FALSE),"")</f>
        <v/>
      </c>
      <c r="I536" s="150" t="str">
        <f t="shared" si="193"/>
        <v/>
      </c>
      <c r="J536" s="221" t="str">
        <f>IFERROR(I536*Intern!H$2,"")</f>
        <v/>
      </c>
      <c r="K536" s="167"/>
      <c r="L536" s="331" t="str">
        <f t="shared" si="194"/>
        <v/>
      </c>
      <c r="M536" s="150" t="str">
        <f>IFERROR(VLOOKUP(K536,'Mahlzeit-Übernachtung'!C:AA,5,FALSE),"")</f>
        <v/>
      </c>
      <c r="N536" s="151" t="str">
        <f t="shared" si="195"/>
        <v/>
      </c>
      <c r="O536" s="221" t="str">
        <f>IFERROR(N536*Intern!H$2,"")</f>
        <v/>
      </c>
      <c r="P536" s="168"/>
      <c r="Q536" s="169"/>
      <c r="R536" s="169"/>
      <c r="S536" s="169"/>
      <c r="T536" s="151" t="str">
        <f t="shared" si="199"/>
        <v>---</v>
      </c>
      <c r="U536" s="331" t="e">
        <f>VLOOKUP(TEXT(T536,"@"),'Mahlzeit-Übernachtung'!A$30:G$111,7,FALSE)</f>
        <v>#N/A</v>
      </c>
      <c r="V536" s="151" t="str">
        <f t="shared" si="196"/>
        <v/>
      </c>
      <c r="W536" s="220" t="str">
        <f>IFERROR(V536*Intern!H$2,"")</f>
        <v/>
      </c>
      <c r="X536" s="167"/>
      <c r="Y536" s="170"/>
      <c r="Z536" s="164"/>
      <c r="AA536" s="151" t="str">
        <f>IFERROR(VLOOKUP(X536,Mobilität!A:I,7,FALSE),"")</f>
        <v/>
      </c>
      <c r="AB536" s="151" t="str">
        <f t="shared" si="197"/>
        <v/>
      </c>
      <c r="AC536" s="220" t="str">
        <f>IFERROR(AB536*Intern!H$2,"")</f>
        <v/>
      </c>
      <c r="AD536" s="167"/>
      <c r="AE536" s="170"/>
      <c r="AF536" s="164"/>
      <c r="AG536" s="151" t="str">
        <f>IFERROR(VLOOKUP(AD536,Mobilität!A:I,7,FALSE),"")</f>
        <v/>
      </c>
      <c r="AH536" s="151" t="str">
        <f t="shared" si="180"/>
        <v/>
      </c>
      <c r="AI536" s="220" t="str">
        <f>IFERROR(AH536*Intern!H$2,"")</f>
        <v/>
      </c>
      <c r="AJ536" s="171"/>
      <c r="AK536" s="219">
        <f t="shared" si="181"/>
        <v>0</v>
      </c>
      <c r="AL536" s="206"/>
      <c r="AM536" s="151" t="str">
        <f>IFERROR(VLOOKUP(AJ536,Mobilität!A:I,7,FALSE),"")</f>
        <v/>
      </c>
      <c r="AN536" s="151" t="str">
        <f t="shared" si="182"/>
        <v/>
      </c>
      <c r="AO536" s="154" t="str">
        <f>IFERROR(AN536*Intern!H$2,"")</f>
        <v/>
      </c>
      <c r="AP536" s="171"/>
      <c r="AQ536" s="151">
        <f t="shared" si="183"/>
        <v>0</v>
      </c>
      <c r="AR536" s="209"/>
      <c r="AS536" s="151" t="str">
        <f>IFERROR(VLOOKUP(AP536,Mobilität!A:I,7,FALSE),"")</f>
        <v/>
      </c>
      <c r="AT536" s="151" t="str">
        <f t="shared" si="198"/>
        <v/>
      </c>
      <c r="AU536" s="154" t="str">
        <f>IFERROR(AT536*Intern!H$2,"")</f>
        <v/>
      </c>
      <c r="AV536" s="171"/>
      <c r="AW536" s="151">
        <f t="shared" si="184"/>
        <v>0</v>
      </c>
      <c r="AX536" s="206"/>
      <c r="AY536" s="151" t="str">
        <f>IFERROR(VLOOKUP(AV536,Mobilität!A:O,7,FALSE),"")</f>
        <v/>
      </c>
      <c r="AZ536" s="151" t="str">
        <f t="shared" si="185"/>
        <v/>
      </c>
      <c r="BA536" s="220" t="str">
        <f>IFERROR(AZ536*Intern!H$2,"")</f>
        <v/>
      </c>
      <c r="BB536" s="338"/>
      <c r="BC536" s="339"/>
      <c r="BD536" s="340"/>
      <c r="BE536" s="222">
        <f t="shared" si="186"/>
        <v>0</v>
      </c>
      <c r="BF536" s="223">
        <f>IFERROR(BE536*Intern!H$2,"")</f>
        <v>0</v>
      </c>
      <c r="BG536" s="210">
        <f t="shared" si="187"/>
        <v>0</v>
      </c>
      <c r="BH536" s="226">
        <f t="shared" si="188"/>
        <v>0</v>
      </c>
      <c r="BI536" s="363"/>
      <c r="BJ536" s="210" t="e">
        <f t="shared" si="189"/>
        <v>#DIV/0!</v>
      </c>
      <c r="BK536" s="227" t="e">
        <f t="shared" si="190"/>
        <v>#DIV/0!</v>
      </c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</row>
    <row r="537" spans="1:128" s="153" customFormat="1">
      <c r="A537" s="164"/>
      <c r="B537" s="165"/>
      <c r="C537" s="165"/>
      <c r="D537" s="149" t="str">
        <f t="shared" si="191"/>
        <v/>
      </c>
      <c r="E537" s="166"/>
      <c r="F537" s="167"/>
      <c r="G537" s="334" t="str">
        <f t="shared" si="192"/>
        <v/>
      </c>
      <c r="H537" s="150" t="str">
        <f>IFERROR(VLOOKUP(F537,'Mahlzeit-Übernachtung'!C:AA,5,FALSE),"")</f>
        <v/>
      </c>
      <c r="I537" s="150" t="str">
        <f t="shared" si="193"/>
        <v/>
      </c>
      <c r="J537" s="221" t="str">
        <f>IFERROR(I537*Intern!H$2,"")</f>
        <v/>
      </c>
      <c r="K537" s="167"/>
      <c r="L537" s="331" t="str">
        <f t="shared" si="194"/>
        <v/>
      </c>
      <c r="M537" s="150" t="str">
        <f>IFERROR(VLOOKUP(K537,'Mahlzeit-Übernachtung'!C:AA,5,FALSE),"")</f>
        <v/>
      </c>
      <c r="N537" s="151" t="str">
        <f t="shared" si="195"/>
        <v/>
      </c>
      <c r="O537" s="221" t="str">
        <f>IFERROR(N537*Intern!H$2,"")</f>
        <v/>
      </c>
      <c r="P537" s="168"/>
      <c r="Q537" s="169"/>
      <c r="R537" s="169"/>
      <c r="S537" s="169"/>
      <c r="T537" s="151" t="str">
        <f t="shared" si="199"/>
        <v>---</v>
      </c>
      <c r="U537" s="331" t="e">
        <f>VLOOKUP(TEXT(T537,"@"),'Mahlzeit-Übernachtung'!A$30:G$111,7,FALSE)</f>
        <v>#N/A</v>
      </c>
      <c r="V537" s="151" t="str">
        <f t="shared" si="196"/>
        <v/>
      </c>
      <c r="W537" s="220" t="str">
        <f>IFERROR(V537*Intern!H$2,"")</f>
        <v/>
      </c>
      <c r="X537" s="167"/>
      <c r="Y537" s="170"/>
      <c r="Z537" s="164"/>
      <c r="AA537" s="151" t="str">
        <f>IFERROR(VLOOKUP(X537,Mobilität!A:I,7,FALSE),"")</f>
        <v/>
      </c>
      <c r="AB537" s="151" t="str">
        <f t="shared" si="197"/>
        <v/>
      </c>
      <c r="AC537" s="220" t="str">
        <f>IFERROR(AB537*Intern!H$2,"")</f>
        <v/>
      </c>
      <c r="AD537" s="167"/>
      <c r="AE537" s="170"/>
      <c r="AF537" s="164"/>
      <c r="AG537" s="151" t="str">
        <f>IFERROR(VLOOKUP(AD537,Mobilität!A:I,7,FALSE),"")</f>
        <v/>
      </c>
      <c r="AH537" s="151" t="str">
        <f t="shared" si="180"/>
        <v/>
      </c>
      <c r="AI537" s="220" t="str">
        <f>IFERROR(AH537*Intern!H$2,"")</f>
        <v/>
      </c>
      <c r="AJ537" s="171"/>
      <c r="AK537" s="219">
        <f t="shared" si="181"/>
        <v>0</v>
      </c>
      <c r="AL537" s="206"/>
      <c r="AM537" s="151" t="str">
        <f>IFERROR(VLOOKUP(AJ537,Mobilität!A:I,7,FALSE),"")</f>
        <v/>
      </c>
      <c r="AN537" s="151" t="str">
        <f t="shared" si="182"/>
        <v/>
      </c>
      <c r="AO537" s="154" t="str">
        <f>IFERROR(AN537*Intern!H$2,"")</f>
        <v/>
      </c>
      <c r="AP537" s="171"/>
      <c r="AQ537" s="151">
        <f t="shared" si="183"/>
        <v>0</v>
      </c>
      <c r="AR537" s="209"/>
      <c r="AS537" s="151" t="str">
        <f>IFERROR(VLOOKUP(AP537,Mobilität!A:I,7,FALSE),"")</f>
        <v/>
      </c>
      <c r="AT537" s="151" t="str">
        <f t="shared" si="198"/>
        <v/>
      </c>
      <c r="AU537" s="154" t="str">
        <f>IFERROR(AT537*Intern!H$2,"")</f>
        <v/>
      </c>
      <c r="AV537" s="171"/>
      <c r="AW537" s="151">
        <f t="shared" si="184"/>
        <v>0</v>
      </c>
      <c r="AX537" s="206"/>
      <c r="AY537" s="151" t="str">
        <f>IFERROR(VLOOKUP(AV537,Mobilität!A:O,7,FALSE),"")</f>
        <v/>
      </c>
      <c r="AZ537" s="151" t="str">
        <f t="shared" si="185"/>
        <v/>
      </c>
      <c r="BA537" s="220" t="str">
        <f>IFERROR(AZ537*Intern!H$2,"")</f>
        <v/>
      </c>
      <c r="BB537" s="338"/>
      <c r="BC537" s="339"/>
      <c r="BD537" s="340"/>
      <c r="BE537" s="222">
        <f t="shared" si="186"/>
        <v>0</v>
      </c>
      <c r="BF537" s="223">
        <f>IFERROR(BE537*Intern!H$2,"")</f>
        <v>0</v>
      </c>
      <c r="BG537" s="210">
        <f t="shared" si="187"/>
        <v>0</v>
      </c>
      <c r="BH537" s="226">
        <f t="shared" si="188"/>
        <v>0</v>
      </c>
      <c r="BI537" s="363"/>
      <c r="BJ537" s="210" t="e">
        <f t="shared" si="189"/>
        <v>#DIV/0!</v>
      </c>
      <c r="BK537" s="227" t="e">
        <f t="shared" si="190"/>
        <v>#DIV/0!</v>
      </c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</row>
    <row r="538" spans="1:128" s="153" customFormat="1">
      <c r="A538" s="164"/>
      <c r="B538" s="165"/>
      <c r="C538" s="165"/>
      <c r="D538" s="149" t="str">
        <f t="shared" si="191"/>
        <v/>
      </c>
      <c r="E538" s="166"/>
      <c r="F538" s="167"/>
      <c r="G538" s="334" t="str">
        <f t="shared" si="192"/>
        <v/>
      </c>
      <c r="H538" s="150" t="str">
        <f>IFERROR(VLOOKUP(F538,'Mahlzeit-Übernachtung'!C:AA,5,FALSE),"")</f>
        <v/>
      </c>
      <c r="I538" s="150" t="str">
        <f t="shared" si="193"/>
        <v/>
      </c>
      <c r="J538" s="221" t="str">
        <f>IFERROR(I538*Intern!H$2,"")</f>
        <v/>
      </c>
      <c r="K538" s="167"/>
      <c r="L538" s="331" t="str">
        <f t="shared" si="194"/>
        <v/>
      </c>
      <c r="M538" s="150" t="str">
        <f>IFERROR(VLOOKUP(K538,'Mahlzeit-Übernachtung'!C:AA,5,FALSE),"")</f>
        <v/>
      </c>
      <c r="N538" s="151" t="str">
        <f t="shared" si="195"/>
        <v/>
      </c>
      <c r="O538" s="221" t="str">
        <f>IFERROR(N538*Intern!H$2,"")</f>
        <v/>
      </c>
      <c r="P538" s="168"/>
      <c r="Q538" s="169"/>
      <c r="R538" s="169"/>
      <c r="S538" s="169"/>
      <c r="T538" s="151" t="str">
        <f t="shared" si="199"/>
        <v>---</v>
      </c>
      <c r="U538" s="331" t="e">
        <f>VLOOKUP(TEXT(T538,"@"),'Mahlzeit-Übernachtung'!A$30:G$111,7,FALSE)</f>
        <v>#N/A</v>
      </c>
      <c r="V538" s="151" t="str">
        <f t="shared" si="196"/>
        <v/>
      </c>
      <c r="W538" s="220" t="str">
        <f>IFERROR(V538*Intern!H$2,"")</f>
        <v/>
      </c>
      <c r="X538" s="167"/>
      <c r="Y538" s="170"/>
      <c r="Z538" s="164"/>
      <c r="AA538" s="151" t="str">
        <f>IFERROR(VLOOKUP(X538,Mobilität!A:I,7,FALSE),"")</f>
        <v/>
      </c>
      <c r="AB538" s="151" t="str">
        <f t="shared" si="197"/>
        <v/>
      </c>
      <c r="AC538" s="220" t="str">
        <f>IFERROR(AB538*Intern!H$2,"")</f>
        <v/>
      </c>
      <c r="AD538" s="167"/>
      <c r="AE538" s="170"/>
      <c r="AF538" s="164"/>
      <c r="AG538" s="151" t="str">
        <f>IFERROR(VLOOKUP(AD538,Mobilität!A:I,7,FALSE),"")</f>
        <v/>
      </c>
      <c r="AH538" s="151" t="str">
        <f t="shared" si="180"/>
        <v/>
      </c>
      <c r="AI538" s="220" t="str">
        <f>IFERROR(AH538*Intern!H$2,"")</f>
        <v/>
      </c>
      <c r="AJ538" s="171"/>
      <c r="AK538" s="219">
        <f t="shared" si="181"/>
        <v>0</v>
      </c>
      <c r="AL538" s="206"/>
      <c r="AM538" s="151" t="str">
        <f>IFERROR(VLOOKUP(AJ538,Mobilität!A:I,7,FALSE),"")</f>
        <v/>
      </c>
      <c r="AN538" s="151" t="str">
        <f t="shared" si="182"/>
        <v/>
      </c>
      <c r="AO538" s="154" t="str">
        <f>IFERROR(AN538*Intern!H$2,"")</f>
        <v/>
      </c>
      <c r="AP538" s="171"/>
      <c r="AQ538" s="151">
        <f t="shared" si="183"/>
        <v>0</v>
      </c>
      <c r="AR538" s="209"/>
      <c r="AS538" s="151" t="str">
        <f>IFERROR(VLOOKUP(AP538,Mobilität!A:I,7,FALSE),"")</f>
        <v/>
      </c>
      <c r="AT538" s="151" t="str">
        <f t="shared" si="198"/>
        <v/>
      </c>
      <c r="AU538" s="154" t="str">
        <f>IFERROR(AT538*Intern!H$2,"")</f>
        <v/>
      </c>
      <c r="AV538" s="171"/>
      <c r="AW538" s="151">
        <f t="shared" si="184"/>
        <v>0</v>
      </c>
      <c r="AX538" s="206"/>
      <c r="AY538" s="151" t="str">
        <f>IFERROR(VLOOKUP(AV538,Mobilität!A:O,7,FALSE),"")</f>
        <v/>
      </c>
      <c r="AZ538" s="151" t="str">
        <f t="shared" si="185"/>
        <v/>
      </c>
      <c r="BA538" s="220" t="str">
        <f>IFERROR(AZ538*Intern!H$2,"")</f>
        <v/>
      </c>
      <c r="BB538" s="338"/>
      <c r="BC538" s="339"/>
      <c r="BD538" s="340"/>
      <c r="BE538" s="222">
        <f t="shared" si="186"/>
        <v>0</v>
      </c>
      <c r="BF538" s="223">
        <f>IFERROR(BE538*Intern!H$2,"")</f>
        <v>0</v>
      </c>
      <c r="BG538" s="210">
        <f t="shared" si="187"/>
        <v>0</v>
      </c>
      <c r="BH538" s="226">
        <f t="shared" si="188"/>
        <v>0</v>
      </c>
      <c r="BI538" s="363"/>
      <c r="BJ538" s="210" t="e">
        <f t="shared" si="189"/>
        <v>#DIV/0!</v>
      </c>
      <c r="BK538" s="227" t="e">
        <f t="shared" si="190"/>
        <v>#DIV/0!</v>
      </c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</row>
    <row r="539" spans="1:128" s="153" customFormat="1">
      <c r="A539" s="164"/>
      <c r="B539" s="165"/>
      <c r="C539" s="165"/>
      <c r="D539" s="149" t="str">
        <f t="shared" si="191"/>
        <v/>
      </c>
      <c r="E539" s="166"/>
      <c r="F539" s="167"/>
      <c r="G539" s="334" t="str">
        <f t="shared" si="192"/>
        <v/>
      </c>
      <c r="H539" s="150" t="str">
        <f>IFERROR(VLOOKUP(F539,'Mahlzeit-Übernachtung'!C:AA,5,FALSE),"")</f>
        <v/>
      </c>
      <c r="I539" s="150" t="str">
        <f t="shared" si="193"/>
        <v/>
      </c>
      <c r="J539" s="221" t="str">
        <f>IFERROR(I539*Intern!H$2,"")</f>
        <v/>
      </c>
      <c r="K539" s="167"/>
      <c r="L539" s="331" t="str">
        <f t="shared" si="194"/>
        <v/>
      </c>
      <c r="M539" s="150" t="str">
        <f>IFERROR(VLOOKUP(K539,'Mahlzeit-Übernachtung'!C:AA,5,FALSE),"")</f>
        <v/>
      </c>
      <c r="N539" s="151" t="str">
        <f t="shared" si="195"/>
        <v/>
      </c>
      <c r="O539" s="221" t="str">
        <f>IFERROR(N539*Intern!H$2,"")</f>
        <v/>
      </c>
      <c r="P539" s="168"/>
      <c r="Q539" s="169"/>
      <c r="R539" s="169"/>
      <c r="S539" s="169"/>
      <c r="T539" s="151" t="str">
        <f t="shared" si="199"/>
        <v>---</v>
      </c>
      <c r="U539" s="331" t="e">
        <f>VLOOKUP(TEXT(T539,"@"),'Mahlzeit-Übernachtung'!A$30:G$111,7,FALSE)</f>
        <v>#N/A</v>
      </c>
      <c r="V539" s="151" t="str">
        <f t="shared" si="196"/>
        <v/>
      </c>
      <c r="W539" s="220" t="str">
        <f>IFERROR(V539*Intern!H$2,"")</f>
        <v/>
      </c>
      <c r="X539" s="167"/>
      <c r="Y539" s="170"/>
      <c r="Z539" s="164"/>
      <c r="AA539" s="151" t="str">
        <f>IFERROR(VLOOKUP(X539,Mobilität!A:I,7,FALSE),"")</f>
        <v/>
      </c>
      <c r="AB539" s="151" t="str">
        <f t="shared" si="197"/>
        <v/>
      </c>
      <c r="AC539" s="220" t="str">
        <f>IFERROR(AB539*Intern!H$2,"")</f>
        <v/>
      </c>
      <c r="AD539" s="167"/>
      <c r="AE539" s="170"/>
      <c r="AF539" s="164"/>
      <c r="AG539" s="151" t="str">
        <f>IFERROR(VLOOKUP(AD539,Mobilität!A:I,7,FALSE),"")</f>
        <v/>
      </c>
      <c r="AH539" s="151" t="str">
        <f t="shared" si="180"/>
        <v/>
      </c>
      <c r="AI539" s="220" t="str">
        <f>IFERROR(AH539*Intern!H$2,"")</f>
        <v/>
      </c>
      <c r="AJ539" s="171"/>
      <c r="AK539" s="219">
        <f t="shared" si="181"/>
        <v>0</v>
      </c>
      <c r="AL539" s="206"/>
      <c r="AM539" s="151" t="str">
        <f>IFERROR(VLOOKUP(AJ539,Mobilität!A:I,7,FALSE),"")</f>
        <v/>
      </c>
      <c r="AN539" s="151" t="str">
        <f t="shared" si="182"/>
        <v/>
      </c>
      <c r="AO539" s="154" t="str">
        <f>IFERROR(AN539*Intern!H$2,"")</f>
        <v/>
      </c>
      <c r="AP539" s="171"/>
      <c r="AQ539" s="151">
        <f t="shared" si="183"/>
        <v>0</v>
      </c>
      <c r="AR539" s="209"/>
      <c r="AS539" s="151" t="str">
        <f>IFERROR(VLOOKUP(AP539,Mobilität!A:I,7,FALSE),"")</f>
        <v/>
      </c>
      <c r="AT539" s="151" t="str">
        <f t="shared" si="198"/>
        <v/>
      </c>
      <c r="AU539" s="154" t="str">
        <f>IFERROR(AT539*Intern!H$2,"")</f>
        <v/>
      </c>
      <c r="AV539" s="171"/>
      <c r="AW539" s="151">
        <f t="shared" si="184"/>
        <v>0</v>
      </c>
      <c r="AX539" s="206"/>
      <c r="AY539" s="151" t="str">
        <f>IFERROR(VLOOKUP(AV539,Mobilität!A:O,7,FALSE),"")</f>
        <v/>
      </c>
      <c r="AZ539" s="151" t="str">
        <f t="shared" si="185"/>
        <v/>
      </c>
      <c r="BA539" s="220" t="str">
        <f>IFERROR(AZ539*Intern!H$2,"")</f>
        <v/>
      </c>
      <c r="BB539" s="338"/>
      <c r="BC539" s="339"/>
      <c r="BD539" s="340"/>
      <c r="BE539" s="222">
        <f t="shared" si="186"/>
        <v>0</v>
      </c>
      <c r="BF539" s="223">
        <f>IFERROR(BE539*Intern!H$2,"")</f>
        <v>0</v>
      </c>
      <c r="BG539" s="210">
        <f t="shared" si="187"/>
        <v>0</v>
      </c>
      <c r="BH539" s="226">
        <f t="shared" si="188"/>
        <v>0</v>
      </c>
      <c r="BI539" s="363"/>
      <c r="BJ539" s="210" t="e">
        <f t="shared" si="189"/>
        <v>#DIV/0!</v>
      </c>
      <c r="BK539" s="227" t="e">
        <f t="shared" si="190"/>
        <v>#DIV/0!</v>
      </c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</row>
    <row r="540" spans="1:128" s="153" customFormat="1">
      <c r="A540" s="164"/>
      <c r="B540" s="165"/>
      <c r="C540" s="165"/>
      <c r="D540" s="149" t="str">
        <f t="shared" si="191"/>
        <v/>
      </c>
      <c r="E540" s="166"/>
      <c r="F540" s="167"/>
      <c r="G540" s="334" t="str">
        <f t="shared" si="192"/>
        <v/>
      </c>
      <c r="H540" s="150" t="str">
        <f>IFERROR(VLOOKUP(F540,'Mahlzeit-Übernachtung'!C:AA,5,FALSE),"")</f>
        <v/>
      </c>
      <c r="I540" s="150" t="str">
        <f t="shared" si="193"/>
        <v/>
      </c>
      <c r="J540" s="221" t="str">
        <f>IFERROR(I540*Intern!H$2,"")</f>
        <v/>
      </c>
      <c r="K540" s="167"/>
      <c r="L540" s="331" t="str">
        <f t="shared" si="194"/>
        <v/>
      </c>
      <c r="M540" s="150" t="str">
        <f>IFERROR(VLOOKUP(K540,'Mahlzeit-Übernachtung'!C:AA,5,FALSE),"")</f>
        <v/>
      </c>
      <c r="N540" s="151" t="str">
        <f t="shared" si="195"/>
        <v/>
      </c>
      <c r="O540" s="221" t="str">
        <f>IFERROR(N540*Intern!H$2,"")</f>
        <v/>
      </c>
      <c r="P540" s="168"/>
      <c r="Q540" s="169"/>
      <c r="R540" s="169"/>
      <c r="S540" s="169"/>
      <c r="T540" s="151" t="str">
        <f t="shared" si="199"/>
        <v>---</v>
      </c>
      <c r="U540" s="331" t="e">
        <f>VLOOKUP(TEXT(T540,"@"),'Mahlzeit-Übernachtung'!A$30:G$111,7,FALSE)</f>
        <v>#N/A</v>
      </c>
      <c r="V540" s="151" t="str">
        <f t="shared" si="196"/>
        <v/>
      </c>
      <c r="W540" s="220" t="str">
        <f>IFERROR(V540*Intern!H$2,"")</f>
        <v/>
      </c>
      <c r="X540" s="167"/>
      <c r="Y540" s="170"/>
      <c r="Z540" s="164"/>
      <c r="AA540" s="151" t="str">
        <f>IFERROR(VLOOKUP(X540,Mobilität!A:I,7,FALSE),"")</f>
        <v/>
      </c>
      <c r="AB540" s="151" t="str">
        <f t="shared" si="197"/>
        <v/>
      </c>
      <c r="AC540" s="220" t="str">
        <f>IFERROR(AB540*Intern!H$2,"")</f>
        <v/>
      </c>
      <c r="AD540" s="167"/>
      <c r="AE540" s="170"/>
      <c r="AF540" s="164"/>
      <c r="AG540" s="151" t="str">
        <f>IFERROR(VLOOKUP(AD540,Mobilität!A:I,7,FALSE),"")</f>
        <v/>
      </c>
      <c r="AH540" s="151" t="str">
        <f t="shared" si="180"/>
        <v/>
      </c>
      <c r="AI540" s="220" t="str">
        <f>IFERROR(AH540*Intern!H$2,"")</f>
        <v/>
      </c>
      <c r="AJ540" s="171"/>
      <c r="AK540" s="219">
        <f t="shared" si="181"/>
        <v>0</v>
      </c>
      <c r="AL540" s="206"/>
      <c r="AM540" s="151" t="str">
        <f>IFERROR(VLOOKUP(AJ540,Mobilität!A:I,7,FALSE),"")</f>
        <v/>
      </c>
      <c r="AN540" s="151" t="str">
        <f t="shared" si="182"/>
        <v/>
      </c>
      <c r="AO540" s="154" t="str">
        <f>IFERROR(AN540*Intern!H$2,"")</f>
        <v/>
      </c>
      <c r="AP540" s="171"/>
      <c r="AQ540" s="151">
        <f t="shared" si="183"/>
        <v>0</v>
      </c>
      <c r="AR540" s="209"/>
      <c r="AS540" s="151" t="str">
        <f>IFERROR(VLOOKUP(AP540,Mobilität!A:I,7,FALSE),"")</f>
        <v/>
      </c>
      <c r="AT540" s="151" t="str">
        <f t="shared" si="198"/>
        <v/>
      </c>
      <c r="AU540" s="154" t="str">
        <f>IFERROR(AT540*Intern!H$2,"")</f>
        <v/>
      </c>
      <c r="AV540" s="171"/>
      <c r="AW540" s="151">
        <f t="shared" si="184"/>
        <v>0</v>
      </c>
      <c r="AX540" s="206"/>
      <c r="AY540" s="151" t="str">
        <f>IFERROR(VLOOKUP(AV540,Mobilität!A:O,7,FALSE),"")</f>
        <v/>
      </c>
      <c r="AZ540" s="151" t="str">
        <f t="shared" si="185"/>
        <v/>
      </c>
      <c r="BA540" s="220" t="str">
        <f>IFERROR(AZ540*Intern!H$2,"")</f>
        <v/>
      </c>
      <c r="BB540" s="338"/>
      <c r="BC540" s="339"/>
      <c r="BD540" s="340"/>
      <c r="BE540" s="222">
        <f t="shared" si="186"/>
        <v>0</v>
      </c>
      <c r="BF540" s="223">
        <f>IFERROR(BE540*Intern!H$2,"")</f>
        <v>0</v>
      </c>
      <c r="BG540" s="210">
        <f t="shared" si="187"/>
        <v>0</v>
      </c>
      <c r="BH540" s="226">
        <f t="shared" si="188"/>
        <v>0</v>
      </c>
      <c r="BI540" s="363"/>
      <c r="BJ540" s="210" t="e">
        <f t="shared" si="189"/>
        <v>#DIV/0!</v>
      </c>
      <c r="BK540" s="227" t="e">
        <f t="shared" si="190"/>
        <v>#DIV/0!</v>
      </c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</row>
    <row r="541" spans="1:128" s="153" customFormat="1">
      <c r="A541" s="164"/>
      <c r="B541" s="165"/>
      <c r="C541" s="165"/>
      <c r="D541" s="149" t="str">
        <f t="shared" si="191"/>
        <v/>
      </c>
      <c r="E541" s="166"/>
      <c r="F541" s="167"/>
      <c r="G541" s="334" t="str">
        <f t="shared" si="192"/>
        <v/>
      </c>
      <c r="H541" s="150" t="str">
        <f>IFERROR(VLOOKUP(F541,'Mahlzeit-Übernachtung'!C:AA,5,FALSE),"")</f>
        <v/>
      </c>
      <c r="I541" s="150" t="str">
        <f t="shared" si="193"/>
        <v/>
      </c>
      <c r="J541" s="221" t="str">
        <f>IFERROR(I541*Intern!H$2,"")</f>
        <v/>
      </c>
      <c r="K541" s="167"/>
      <c r="L541" s="331" t="str">
        <f t="shared" si="194"/>
        <v/>
      </c>
      <c r="M541" s="150" t="str">
        <f>IFERROR(VLOOKUP(K541,'Mahlzeit-Übernachtung'!C:AA,5,FALSE),"")</f>
        <v/>
      </c>
      <c r="N541" s="151" t="str">
        <f t="shared" si="195"/>
        <v/>
      </c>
      <c r="O541" s="221" t="str">
        <f>IFERROR(N541*Intern!H$2,"")</f>
        <v/>
      </c>
      <c r="P541" s="168"/>
      <c r="Q541" s="169"/>
      <c r="R541" s="169"/>
      <c r="S541" s="169"/>
      <c r="T541" s="151" t="str">
        <f t="shared" si="199"/>
        <v>---</v>
      </c>
      <c r="U541" s="331" t="e">
        <f>VLOOKUP(TEXT(T541,"@"),'Mahlzeit-Übernachtung'!A$30:G$111,7,FALSE)</f>
        <v>#N/A</v>
      </c>
      <c r="V541" s="151" t="str">
        <f t="shared" si="196"/>
        <v/>
      </c>
      <c r="W541" s="220" t="str">
        <f>IFERROR(V541*Intern!H$2,"")</f>
        <v/>
      </c>
      <c r="X541" s="167"/>
      <c r="Y541" s="170"/>
      <c r="Z541" s="164"/>
      <c r="AA541" s="151" t="str">
        <f>IFERROR(VLOOKUP(X541,Mobilität!A:I,7,FALSE),"")</f>
        <v/>
      </c>
      <c r="AB541" s="151" t="str">
        <f t="shared" si="197"/>
        <v/>
      </c>
      <c r="AC541" s="220" t="str">
        <f>IFERROR(AB541*Intern!H$2,"")</f>
        <v/>
      </c>
      <c r="AD541" s="167"/>
      <c r="AE541" s="170"/>
      <c r="AF541" s="164"/>
      <c r="AG541" s="151" t="str">
        <f>IFERROR(VLOOKUP(AD541,Mobilität!A:I,7,FALSE),"")</f>
        <v/>
      </c>
      <c r="AH541" s="151" t="str">
        <f t="shared" si="180"/>
        <v/>
      </c>
      <c r="AI541" s="220" t="str">
        <f>IFERROR(AH541*Intern!H$2,"")</f>
        <v/>
      </c>
      <c r="AJ541" s="171"/>
      <c r="AK541" s="219">
        <f t="shared" si="181"/>
        <v>0</v>
      </c>
      <c r="AL541" s="206"/>
      <c r="AM541" s="151" t="str">
        <f>IFERROR(VLOOKUP(AJ541,Mobilität!A:I,7,FALSE),"")</f>
        <v/>
      </c>
      <c r="AN541" s="151" t="str">
        <f t="shared" si="182"/>
        <v/>
      </c>
      <c r="AO541" s="154" t="str">
        <f>IFERROR(AN541*Intern!H$2,"")</f>
        <v/>
      </c>
      <c r="AP541" s="171"/>
      <c r="AQ541" s="151">
        <f t="shared" si="183"/>
        <v>0</v>
      </c>
      <c r="AR541" s="209"/>
      <c r="AS541" s="151" t="str">
        <f>IFERROR(VLOOKUP(AP541,Mobilität!A:I,7,FALSE),"")</f>
        <v/>
      </c>
      <c r="AT541" s="151" t="str">
        <f t="shared" si="198"/>
        <v/>
      </c>
      <c r="AU541" s="154" t="str">
        <f>IFERROR(AT541*Intern!H$2,"")</f>
        <v/>
      </c>
      <c r="AV541" s="171"/>
      <c r="AW541" s="151">
        <f t="shared" si="184"/>
        <v>0</v>
      </c>
      <c r="AX541" s="206"/>
      <c r="AY541" s="151" t="str">
        <f>IFERROR(VLOOKUP(AV541,Mobilität!A:O,7,FALSE),"")</f>
        <v/>
      </c>
      <c r="AZ541" s="151" t="str">
        <f t="shared" si="185"/>
        <v/>
      </c>
      <c r="BA541" s="220" t="str">
        <f>IFERROR(AZ541*Intern!H$2,"")</f>
        <v/>
      </c>
      <c r="BB541" s="338"/>
      <c r="BC541" s="339"/>
      <c r="BD541" s="340"/>
      <c r="BE541" s="222">
        <f t="shared" si="186"/>
        <v>0</v>
      </c>
      <c r="BF541" s="223">
        <f>IFERROR(BE541*Intern!H$2,"")</f>
        <v>0</v>
      </c>
      <c r="BG541" s="210">
        <f t="shared" si="187"/>
        <v>0</v>
      </c>
      <c r="BH541" s="226">
        <f t="shared" si="188"/>
        <v>0</v>
      </c>
      <c r="BI541" s="363"/>
      <c r="BJ541" s="210" t="e">
        <f t="shared" si="189"/>
        <v>#DIV/0!</v>
      </c>
      <c r="BK541" s="227" t="e">
        <f t="shared" si="190"/>
        <v>#DIV/0!</v>
      </c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</row>
    <row r="542" spans="1:128" s="153" customFormat="1">
      <c r="A542" s="164"/>
      <c r="B542" s="165"/>
      <c r="C542" s="165"/>
      <c r="D542" s="149" t="str">
        <f t="shared" si="191"/>
        <v/>
      </c>
      <c r="E542" s="166"/>
      <c r="F542" s="167"/>
      <c r="G542" s="334" t="str">
        <f t="shared" si="192"/>
        <v/>
      </c>
      <c r="H542" s="150" t="str">
        <f>IFERROR(VLOOKUP(F542,'Mahlzeit-Übernachtung'!C:AA,5,FALSE),"")</f>
        <v/>
      </c>
      <c r="I542" s="150" t="str">
        <f t="shared" si="193"/>
        <v/>
      </c>
      <c r="J542" s="221" t="str">
        <f>IFERROR(I542*Intern!H$2,"")</f>
        <v/>
      </c>
      <c r="K542" s="167"/>
      <c r="L542" s="331" t="str">
        <f t="shared" si="194"/>
        <v/>
      </c>
      <c r="M542" s="150" t="str">
        <f>IFERROR(VLOOKUP(K542,'Mahlzeit-Übernachtung'!C:AA,5,FALSE),"")</f>
        <v/>
      </c>
      <c r="N542" s="151" t="str">
        <f t="shared" si="195"/>
        <v/>
      </c>
      <c r="O542" s="221" t="str">
        <f>IFERROR(N542*Intern!H$2,"")</f>
        <v/>
      </c>
      <c r="P542" s="168"/>
      <c r="Q542" s="169"/>
      <c r="R542" s="169"/>
      <c r="S542" s="169"/>
      <c r="T542" s="151" t="str">
        <f t="shared" si="199"/>
        <v>---</v>
      </c>
      <c r="U542" s="331" t="e">
        <f>VLOOKUP(TEXT(T542,"@"),'Mahlzeit-Übernachtung'!A$30:G$111,7,FALSE)</f>
        <v>#N/A</v>
      </c>
      <c r="V542" s="151" t="str">
        <f t="shared" si="196"/>
        <v/>
      </c>
      <c r="W542" s="220" t="str">
        <f>IFERROR(V542*Intern!H$2,"")</f>
        <v/>
      </c>
      <c r="X542" s="167"/>
      <c r="Y542" s="170"/>
      <c r="Z542" s="164"/>
      <c r="AA542" s="151" t="str">
        <f>IFERROR(VLOOKUP(X542,Mobilität!A:I,7,FALSE),"")</f>
        <v/>
      </c>
      <c r="AB542" s="151" t="str">
        <f t="shared" si="197"/>
        <v/>
      </c>
      <c r="AC542" s="220" t="str">
        <f>IFERROR(AB542*Intern!H$2,"")</f>
        <v/>
      </c>
      <c r="AD542" s="167"/>
      <c r="AE542" s="170"/>
      <c r="AF542" s="164"/>
      <c r="AG542" s="151" t="str">
        <f>IFERROR(VLOOKUP(AD542,Mobilität!A:I,7,FALSE),"")</f>
        <v/>
      </c>
      <c r="AH542" s="151" t="str">
        <f t="shared" si="180"/>
        <v/>
      </c>
      <c r="AI542" s="220" t="str">
        <f>IFERROR(AH542*Intern!H$2,"")</f>
        <v/>
      </c>
      <c r="AJ542" s="171"/>
      <c r="AK542" s="219">
        <f t="shared" si="181"/>
        <v>0</v>
      </c>
      <c r="AL542" s="206"/>
      <c r="AM542" s="151" t="str">
        <f>IFERROR(VLOOKUP(AJ542,Mobilität!A:I,7,FALSE),"")</f>
        <v/>
      </c>
      <c r="AN542" s="151" t="str">
        <f t="shared" si="182"/>
        <v/>
      </c>
      <c r="AO542" s="154" t="str">
        <f>IFERROR(AN542*Intern!H$2,"")</f>
        <v/>
      </c>
      <c r="AP542" s="171"/>
      <c r="AQ542" s="151">
        <f t="shared" si="183"/>
        <v>0</v>
      </c>
      <c r="AR542" s="209"/>
      <c r="AS542" s="151" t="str">
        <f>IFERROR(VLOOKUP(AP542,Mobilität!A:I,7,FALSE),"")</f>
        <v/>
      </c>
      <c r="AT542" s="151" t="str">
        <f t="shared" si="198"/>
        <v/>
      </c>
      <c r="AU542" s="154" t="str">
        <f>IFERROR(AT542*Intern!H$2,"")</f>
        <v/>
      </c>
      <c r="AV542" s="171"/>
      <c r="AW542" s="151">
        <f t="shared" si="184"/>
        <v>0</v>
      </c>
      <c r="AX542" s="206"/>
      <c r="AY542" s="151" t="str">
        <f>IFERROR(VLOOKUP(AV542,Mobilität!A:O,7,FALSE),"")</f>
        <v/>
      </c>
      <c r="AZ542" s="151" t="str">
        <f t="shared" si="185"/>
        <v/>
      </c>
      <c r="BA542" s="220" t="str">
        <f>IFERROR(AZ542*Intern!H$2,"")</f>
        <v/>
      </c>
      <c r="BB542" s="338"/>
      <c r="BC542" s="339"/>
      <c r="BD542" s="340"/>
      <c r="BE542" s="222">
        <f t="shared" si="186"/>
        <v>0</v>
      </c>
      <c r="BF542" s="223">
        <f>IFERROR(BE542*Intern!H$2,"")</f>
        <v>0</v>
      </c>
      <c r="BG542" s="210">
        <f t="shared" si="187"/>
        <v>0</v>
      </c>
      <c r="BH542" s="226">
        <f t="shared" si="188"/>
        <v>0</v>
      </c>
      <c r="BI542" s="363"/>
      <c r="BJ542" s="210" t="e">
        <f t="shared" si="189"/>
        <v>#DIV/0!</v>
      </c>
      <c r="BK542" s="227" t="e">
        <f t="shared" si="190"/>
        <v>#DIV/0!</v>
      </c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</row>
    <row r="543" spans="1:128" s="153" customFormat="1">
      <c r="A543" s="164"/>
      <c r="B543" s="165"/>
      <c r="C543" s="165"/>
      <c r="D543" s="149" t="str">
        <f t="shared" si="191"/>
        <v/>
      </c>
      <c r="E543" s="166"/>
      <c r="F543" s="167"/>
      <c r="G543" s="334" t="str">
        <f t="shared" si="192"/>
        <v/>
      </c>
      <c r="H543" s="150" t="str">
        <f>IFERROR(VLOOKUP(F543,'Mahlzeit-Übernachtung'!C:AA,5,FALSE),"")</f>
        <v/>
      </c>
      <c r="I543" s="150" t="str">
        <f t="shared" si="193"/>
        <v/>
      </c>
      <c r="J543" s="221" t="str">
        <f>IFERROR(I543*Intern!H$2,"")</f>
        <v/>
      </c>
      <c r="K543" s="167"/>
      <c r="L543" s="331" t="str">
        <f t="shared" si="194"/>
        <v/>
      </c>
      <c r="M543" s="150" t="str">
        <f>IFERROR(VLOOKUP(K543,'Mahlzeit-Übernachtung'!C:AA,5,FALSE),"")</f>
        <v/>
      </c>
      <c r="N543" s="151" t="str">
        <f t="shared" si="195"/>
        <v/>
      </c>
      <c r="O543" s="221" t="str">
        <f>IFERROR(N543*Intern!H$2,"")</f>
        <v/>
      </c>
      <c r="P543" s="168"/>
      <c r="Q543" s="169"/>
      <c r="R543" s="169"/>
      <c r="S543" s="169"/>
      <c r="T543" s="151" t="str">
        <f t="shared" si="199"/>
        <v>---</v>
      </c>
      <c r="U543" s="331" t="e">
        <f>VLOOKUP(TEXT(T543,"@"),'Mahlzeit-Übernachtung'!A$30:G$111,7,FALSE)</f>
        <v>#N/A</v>
      </c>
      <c r="V543" s="151" t="str">
        <f t="shared" si="196"/>
        <v/>
      </c>
      <c r="W543" s="220" t="str">
        <f>IFERROR(V543*Intern!H$2,"")</f>
        <v/>
      </c>
      <c r="X543" s="167"/>
      <c r="Y543" s="170"/>
      <c r="Z543" s="164"/>
      <c r="AA543" s="151" t="str">
        <f>IFERROR(VLOOKUP(X543,Mobilität!A:I,7,FALSE),"")</f>
        <v/>
      </c>
      <c r="AB543" s="151" t="str">
        <f t="shared" si="197"/>
        <v/>
      </c>
      <c r="AC543" s="220" t="str">
        <f>IFERROR(AB543*Intern!H$2,"")</f>
        <v/>
      </c>
      <c r="AD543" s="167"/>
      <c r="AE543" s="170"/>
      <c r="AF543" s="164"/>
      <c r="AG543" s="151" t="str">
        <f>IFERROR(VLOOKUP(AD543,Mobilität!A:I,7,FALSE),"")</f>
        <v/>
      </c>
      <c r="AH543" s="151" t="str">
        <f t="shared" si="180"/>
        <v/>
      </c>
      <c r="AI543" s="220" t="str">
        <f>IFERROR(AH543*Intern!H$2,"")</f>
        <v/>
      </c>
      <c r="AJ543" s="171"/>
      <c r="AK543" s="219">
        <f t="shared" si="181"/>
        <v>0</v>
      </c>
      <c r="AL543" s="206"/>
      <c r="AM543" s="151" t="str">
        <f>IFERROR(VLOOKUP(AJ543,Mobilität!A:I,7,FALSE),"")</f>
        <v/>
      </c>
      <c r="AN543" s="151" t="str">
        <f t="shared" si="182"/>
        <v/>
      </c>
      <c r="AO543" s="154" t="str">
        <f>IFERROR(AN543*Intern!H$2,"")</f>
        <v/>
      </c>
      <c r="AP543" s="171"/>
      <c r="AQ543" s="151">
        <f t="shared" si="183"/>
        <v>0</v>
      </c>
      <c r="AR543" s="209"/>
      <c r="AS543" s="151" t="str">
        <f>IFERROR(VLOOKUP(AP543,Mobilität!A:I,7,FALSE),"")</f>
        <v/>
      </c>
      <c r="AT543" s="151" t="str">
        <f t="shared" si="198"/>
        <v/>
      </c>
      <c r="AU543" s="154" t="str">
        <f>IFERROR(AT543*Intern!H$2,"")</f>
        <v/>
      </c>
      <c r="AV543" s="171"/>
      <c r="AW543" s="151">
        <f t="shared" si="184"/>
        <v>0</v>
      </c>
      <c r="AX543" s="206"/>
      <c r="AY543" s="151" t="str">
        <f>IFERROR(VLOOKUP(AV543,Mobilität!A:O,7,FALSE),"")</f>
        <v/>
      </c>
      <c r="AZ543" s="151" t="str">
        <f t="shared" si="185"/>
        <v/>
      </c>
      <c r="BA543" s="220" t="str">
        <f>IFERROR(AZ543*Intern!H$2,"")</f>
        <v/>
      </c>
      <c r="BB543" s="338"/>
      <c r="BC543" s="339"/>
      <c r="BD543" s="340"/>
      <c r="BE543" s="222">
        <f t="shared" si="186"/>
        <v>0</v>
      </c>
      <c r="BF543" s="223">
        <f>IFERROR(BE543*Intern!H$2,"")</f>
        <v>0</v>
      </c>
      <c r="BG543" s="210">
        <f t="shared" si="187"/>
        <v>0</v>
      </c>
      <c r="BH543" s="226">
        <f t="shared" si="188"/>
        <v>0</v>
      </c>
      <c r="BI543" s="363"/>
      <c r="BJ543" s="210" t="e">
        <f t="shared" si="189"/>
        <v>#DIV/0!</v>
      </c>
      <c r="BK543" s="227" t="e">
        <f t="shared" si="190"/>
        <v>#DIV/0!</v>
      </c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</row>
    <row r="544" spans="1:128" s="153" customFormat="1">
      <c r="A544" s="164"/>
      <c r="B544" s="165"/>
      <c r="C544" s="165"/>
      <c r="D544" s="149" t="str">
        <f t="shared" si="191"/>
        <v/>
      </c>
      <c r="E544" s="166"/>
      <c r="F544" s="167"/>
      <c r="G544" s="334" t="str">
        <f t="shared" si="192"/>
        <v/>
      </c>
      <c r="H544" s="150" t="str">
        <f>IFERROR(VLOOKUP(F544,'Mahlzeit-Übernachtung'!C:AA,5,FALSE),"")</f>
        <v/>
      </c>
      <c r="I544" s="150" t="str">
        <f t="shared" si="193"/>
        <v/>
      </c>
      <c r="J544" s="221" t="str">
        <f>IFERROR(I544*Intern!H$2,"")</f>
        <v/>
      </c>
      <c r="K544" s="167"/>
      <c r="L544" s="331" t="str">
        <f t="shared" si="194"/>
        <v/>
      </c>
      <c r="M544" s="150" t="str">
        <f>IFERROR(VLOOKUP(K544,'Mahlzeit-Übernachtung'!C:AA,5,FALSE),"")</f>
        <v/>
      </c>
      <c r="N544" s="151" t="str">
        <f t="shared" si="195"/>
        <v/>
      </c>
      <c r="O544" s="221" t="str">
        <f>IFERROR(N544*Intern!H$2,"")</f>
        <v/>
      </c>
      <c r="P544" s="168"/>
      <c r="Q544" s="169"/>
      <c r="R544" s="169"/>
      <c r="S544" s="169"/>
      <c r="T544" s="151" t="str">
        <f t="shared" si="199"/>
        <v>---</v>
      </c>
      <c r="U544" s="331" t="e">
        <f>VLOOKUP(TEXT(T544,"@"),'Mahlzeit-Übernachtung'!A$30:G$111,7,FALSE)</f>
        <v>#N/A</v>
      </c>
      <c r="V544" s="151" t="str">
        <f t="shared" si="196"/>
        <v/>
      </c>
      <c r="W544" s="220" t="str">
        <f>IFERROR(V544*Intern!H$2,"")</f>
        <v/>
      </c>
      <c r="X544" s="167"/>
      <c r="Y544" s="170"/>
      <c r="Z544" s="164"/>
      <c r="AA544" s="151" t="str">
        <f>IFERROR(VLOOKUP(X544,Mobilität!A:I,7,FALSE),"")</f>
        <v/>
      </c>
      <c r="AB544" s="151" t="str">
        <f t="shared" si="197"/>
        <v/>
      </c>
      <c r="AC544" s="220" t="str">
        <f>IFERROR(AB544*Intern!H$2,"")</f>
        <v/>
      </c>
      <c r="AD544" s="167"/>
      <c r="AE544" s="170"/>
      <c r="AF544" s="164"/>
      <c r="AG544" s="151" t="str">
        <f>IFERROR(VLOOKUP(AD544,Mobilität!A:I,7,FALSE),"")</f>
        <v/>
      </c>
      <c r="AH544" s="151" t="str">
        <f t="shared" si="180"/>
        <v/>
      </c>
      <c r="AI544" s="220" t="str">
        <f>IFERROR(AH544*Intern!H$2,"")</f>
        <v/>
      </c>
      <c r="AJ544" s="171"/>
      <c r="AK544" s="219">
        <f t="shared" si="181"/>
        <v>0</v>
      </c>
      <c r="AL544" s="206"/>
      <c r="AM544" s="151" t="str">
        <f>IFERROR(VLOOKUP(AJ544,Mobilität!A:I,7,FALSE),"")</f>
        <v/>
      </c>
      <c r="AN544" s="151" t="str">
        <f t="shared" si="182"/>
        <v/>
      </c>
      <c r="AO544" s="154" t="str">
        <f>IFERROR(AN544*Intern!H$2,"")</f>
        <v/>
      </c>
      <c r="AP544" s="171"/>
      <c r="AQ544" s="151">
        <f t="shared" si="183"/>
        <v>0</v>
      </c>
      <c r="AR544" s="209"/>
      <c r="AS544" s="151" t="str">
        <f>IFERROR(VLOOKUP(AP544,Mobilität!A:I,7,FALSE),"")</f>
        <v/>
      </c>
      <c r="AT544" s="151" t="str">
        <f t="shared" si="198"/>
        <v/>
      </c>
      <c r="AU544" s="154" t="str">
        <f>IFERROR(AT544*Intern!H$2,"")</f>
        <v/>
      </c>
      <c r="AV544" s="171"/>
      <c r="AW544" s="151">
        <f t="shared" si="184"/>
        <v>0</v>
      </c>
      <c r="AX544" s="206"/>
      <c r="AY544" s="151" t="str">
        <f>IFERROR(VLOOKUP(AV544,Mobilität!A:O,7,FALSE),"")</f>
        <v/>
      </c>
      <c r="AZ544" s="151" t="str">
        <f t="shared" si="185"/>
        <v/>
      </c>
      <c r="BA544" s="220" t="str">
        <f>IFERROR(AZ544*Intern!H$2,"")</f>
        <v/>
      </c>
      <c r="BB544" s="338"/>
      <c r="BC544" s="339"/>
      <c r="BD544" s="340"/>
      <c r="BE544" s="222">
        <f t="shared" si="186"/>
        <v>0</v>
      </c>
      <c r="BF544" s="223">
        <f>IFERROR(BE544*Intern!H$2,"")</f>
        <v>0</v>
      </c>
      <c r="BG544" s="210">
        <f t="shared" si="187"/>
        <v>0</v>
      </c>
      <c r="BH544" s="226">
        <f t="shared" si="188"/>
        <v>0</v>
      </c>
      <c r="BI544" s="363"/>
      <c r="BJ544" s="210" t="e">
        <f t="shared" si="189"/>
        <v>#DIV/0!</v>
      </c>
      <c r="BK544" s="227" t="e">
        <f t="shared" si="190"/>
        <v>#DIV/0!</v>
      </c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</row>
    <row r="545" spans="1:128" s="153" customFormat="1">
      <c r="A545" s="164"/>
      <c r="B545" s="165"/>
      <c r="C545" s="165"/>
      <c r="D545" s="149" t="str">
        <f t="shared" si="191"/>
        <v/>
      </c>
      <c r="E545" s="166"/>
      <c r="F545" s="167"/>
      <c r="G545" s="334" t="str">
        <f t="shared" si="192"/>
        <v/>
      </c>
      <c r="H545" s="150" t="str">
        <f>IFERROR(VLOOKUP(F545,'Mahlzeit-Übernachtung'!C:AA,5,FALSE),"")</f>
        <v/>
      </c>
      <c r="I545" s="150" t="str">
        <f t="shared" si="193"/>
        <v/>
      </c>
      <c r="J545" s="221" t="str">
        <f>IFERROR(I545*Intern!H$2,"")</f>
        <v/>
      </c>
      <c r="K545" s="167"/>
      <c r="L545" s="331" t="str">
        <f t="shared" si="194"/>
        <v/>
      </c>
      <c r="M545" s="150" t="str">
        <f>IFERROR(VLOOKUP(K545,'Mahlzeit-Übernachtung'!C:AA,5,FALSE),"")</f>
        <v/>
      </c>
      <c r="N545" s="151" t="str">
        <f t="shared" si="195"/>
        <v/>
      </c>
      <c r="O545" s="221" t="str">
        <f>IFERROR(N545*Intern!H$2,"")</f>
        <v/>
      </c>
      <c r="P545" s="168"/>
      <c r="Q545" s="169"/>
      <c r="R545" s="169"/>
      <c r="S545" s="169"/>
      <c r="T545" s="151" t="str">
        <f t="shared" si="199"/>
        <v>---</v>
      </c>
      <c r="U545" s="331" t="e">
        <f>VLOOKUP(TEXT(T545,"@"),'Mahlzeit-Übernachtung'!A$30:G$111,7,FALSE)</f>
        <v>#N/A</v>
      </c>
      <c r="V545" s="151" t="str">
        <f t="shared" si="196"/>
        <v/>
      </c>
      <c r="W545" s="220" t="str">
        <f>IFERROR(V545*Intern!H$2,"")</f>
        <v/>
      </c>
      <c r="X545" s="167"/>
      <c r="Y545" s="170"/>
      <c r="Z545" s="164"/>
      <c r="AA545" s="151" t="str">
        <f>IFERROR(VLOOKUP(X545,Mobilität!A:I,7,FALSE),"")</f>
        <v/>
      </c>
      <c r="AB545" s="151" t="str">
        <f t="shared" si="197"/>
        <v/>
      </c>
      <c r="AC545" s="220" t="str">
        <f>IFERROR(AB545*Intern!H$2,"")</f>
        <v/>
      </c>
      <c r="AD545" s="167"/>
      <c r="AE545" s="170"/>
      <c r="AF545" s="164"/>
      <c r="AG545" s="151" t="str">
        <f>IFERROR(VLOOKUP(AD545,Mobilität!A:I,7,FALSE),"")</f>
        <v/>
      </c>
      <c r="AH545" s="151" t="str">
        <f t="shared" si="180"/>
        <v/>
      </c>
      <c r="AI545" s="220" t="str">
        <f>IFERROR(AH545*Intern!H$2,"")</f>
        <v/>
      </c>
      <c r="AJ545" s="171"/>
      <c r="AK545" s="219">
        <f t="shared" si="181"/>
        <v>0</v>
      </c>
      <c r="AL545" s="206"/>
      <c r="AM545" s="151" t="str">
        <f>IFERROR(VLOOKUP(AJ545,Mobilität!A:I,7,FALSE),"")</f>
        <v/>
      </c>
      <c r="AN545" s="151" t="str">
        <f t="shared" si="182"/>
        <v/>
      </c>
      <c r="AO545" s="154" t="str">
        <f>IFERROR(AN545*Intern!H$2,"")</f>
        <v/>
      </c>
      <c r="AP545" s="171"/>
      <c r="AQ545" s="151">
        <f t="shared" si="183"/>
        <v>0</v>
      </c>
      <c r="AR545" s="209"/>
      <c r="AS545" s="151" t="str">
        <f>IFERROR(VLOOKUP(AP545,Mobilität!A:I,7,FALSE),"")</f>
        <v/>
      </c>
      <c r="AT545" s="151" t="str">
        <f t="shared" si="198"/>
        <v/>
      </c>
      <c r="AU545" s="154" t="str">
        <f>IFERROR(AT545*Intern!H$2,"")</f>
        <v/>
      </c>
      <c r="AV545" s="171"/>
      <c r="AW545" s="151">
        <f t="shared" si="184"/>
        <v>0</v>
      </c>
      <c r="AX545" s="206"/>
      <c r="AY545" s="151" t="str">
        <f>IFERROR(VLOOKUP(AV545,Mobilität!A:O,7,FALSE),"")</f>
        <v/>
      </c>
      <c r="AZ545" s="151" t="str">
        <f t="shared" si="185"/>
        <v/>
      </c>
      <c r="BA545" s="220" t="str">
        <f>IFERROR(AZ545*Intern!H$2,"")</f>
        <v/>
      </c>
      <c r="BB545" s="338"/>
      <c r="BC545" s="339"/>
      <c r="BD545" s="340"/>
      <c r="BE545" s="222">
        <f t="shared" si="186"/>
        <v>0</v>
      </c>
      <c r="BF545" s="223">
        <f>IFERROR(BE545*Intern!H$2,"")</f>
        <v>0</v>
      </c>
      <c r="BG545" s="210">
        <f t="shared" si="187"/>
        <v>0</v>
      </c>
      <c r="BH545" s="226">
        <f t="shared" si="188"/>
        <v>0</v>
      </c>
      <c r="BI545" s="363"/>
      <c r="BJ545" s="210" t="e">
        <f t="shared" si="189"/>
        <v>#DIV/0!</v>
      </c>
      <c r="BK545" s="227" t="e">
        <f t="shared" si="190"/>
        <v>#DIV/0!</v>
      </c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</row>
    <row r="546" spans="1:128" s="153" customFormat="1">
      <c r="A546" s="164"/>
      <c r="B546" s="165"/>
      <c r="C546" s="165"/>
      <c r="D546" s="149" t="str">
        <f t="shared" si="191"/>
        <v/>
      </c>
      <c r="E546" s="166"/>
      <c r="F546" s="167"/>
      <c r="G546" s="334" t="str">
        <f t="shared" si="192"/>
        <v/>
      </c>
      <c r="H546" s="150" t="str">
        <f>IFERROR(VLOOKUP(F546,'Mahlzeit-Übernachtung'!C:AA,5,FALSE),"")</f>
        <v/>
      </c>
      <c r="I546" s="150" t="str">
        <f t="shared" si="193"/>
        <v/>
      </c>
      <c r="J546" s="221" t="str">
        <f>IFERROR(I546*Intern!H$2,"")</f>
        <v/>
      </c>
      <c r="K546" s="167"/>
      <c r="L546" s="331" t="str">
        <f t="shared" si="194"/>
        <v/>
      </c>
      <c r="M546" s="150" t="str">
        <f>IFERROR(VLOOKUP(K546,'Mahlzeit-Übernachtung'!C:AA,5,FALSE),"")</f>
        <v/>
      </c>
      <c r="N546" s="151" t="str">
        <f t="shared" si="195"/>
        <v/>
      </c>
      <c r="O546" s="221" t="str">
        <f>IFERROR(N546*Intern!H$2,"")</f>
        <v/>
      </c>
      <c r="P546" s="168"/>
      <c r="Q546" s="169"/>
      <c r="R546" s="169"/>
      <c r="S546" s="169"/>
      <c r="T546" s="151" t="str">
        <f t="shared" si="199"/>
        <v>---</v>
      </c>
      <c r="U546" s="331" t="e">
        <f>VLOOKUP(TEXT(T546,"@"),'Mahlzeit-Übernachtung'!A$30:G$111,7,FALSE)</f>
        <v>#N/A</v>
      </c>
      <c r="V546" s="151" t="str">
        <f t="shared" si="196"/>
        <v/>
      </c>
      <c r="W546" s="220" t="str">
        <f>IFERROR(V546*Intern!H$2,"")</f>
        <v/>
      </c>
      <c r="X546" s="167"/>
      <c r="Y546" s="170"/>
      <c r="Z546" s="164"/>
      <c r="AA546" s="151" t="str">
        <f>IFERROR(VLOOKUP(X546,Mobilität!A:I,7,FALSE),"")</f>
        <v/>
      </c>
      <c r="AB546" s="151" t="str">
        <f t="shared" si="197"/>
        <v/>
      </c>
      <c r="AC546" s="220" t="str">
        <f>IFERROR(AB546*Intern!H$2,"")</f>
        <v/>
      </c>
      <c r="AD546" s="167"/>
      <c r="AE546" s="170"/>
      <c r="AF546" s="164"/>
      <c r="AG546" s="151" t="str">
        <f>IFERROR(VLOOKUP(AD546,Mobilität!A:I,7,FALSE),"")</f>
        <v/>
      </c>
      <c r="AH546" s="151" t="str">
        <f t="shared" si="180"/>
        <v/>
      </c>
      <c r="AI546" s="220" t="str">
        <f>IFERROR(AH546*Intern!H$2,"")</f>
        <v/>
      </c>
      <c r="AJ546" s="171"/>
      <c r="AK546" s="219">
        <f t="shared" si="181"/>
        <v>0</v>
      </c>
      <c r="AL546" s="206"/>
      <c r="AM546" s="151" t="str">
        <f>IFERROR(VLOOKUP(AJ546,Mobilität!A:I,7,FALSE),"")</f>
        <v/>
      </c>
      <c r="AN546" s="151" t="str">
        <f t="shared" si="182"/>
        <v/>
      </c>
      <c r="AO546" s="154" t="str">
        <f>IFERROR(AN546*Intern!H$2,"")</f>
        <v/>
      </c>
      <c r="AP546" s="171"/>
      <c r="AQ546" s="151">
        <f t="shared" si="183"/>
        <v>0</v>
      </c>
      <c r="AR546" s="209"/>
      <c r="AS546" s="151" t="str">
        <f>IFERROR(VLOOKUP(AP546,Mobilität!A:I,7,FALSE),"")</f>
        <v/>
      </c>
      <c r="AT546" s="151" t="str">
        <f t="shared" si="198"/>
        <v/>
      </c>
      <c r="AU546" s="154" t="str">
        <f>IFERROR(AT546*Intern!H$2,"")</f>
        <v/>
      </c>
      <c r="AV546" s="171"/>
      <c r="AW546" s="151">
        <f t="shared" si="184"/>
        <v>0</v>
      </c>
      <c r="AX546" s="206"/>
      <c r="AY546" s="151" t="str">
        <f>IFERROR(VLOOKUP(AV546,Mobilität!A:O,7,FALSE),"")</f>
        <v/>
      </c>
      <c r="AZ546" s="151" t="str">
        <f t="shared" si="185"/>
        <v/>
      </c>
      <c r="BA546" s="220" t="str">
        <f>IFERROR(AZ546*Intern!H$2,"")</f>
        <v/>
      </c>
      <c r="BB546" s="338"/>
      <c r="BC546" s="339"/>
      <c r="BD546" s="340"/>
      <c r="BE546" s="222">
        <f t="shared" si="186"/>
        <v>0</v>
      </c>
      <c r="BF546" s="223">
        <f>IFERROR(BE546*Intern!H$2,"")</f>
        <v>0</v>
      </c>
      <c r="BG546" s="210">
        <f t="shared" si="187"/>
        <v>0</v>
      </c>
      <c r="BH546" s="226">
        <f t="shared" si="188"/>
        <v>0</v>
      </c>
      <c r="BI546" s="363"/>
      <c r="BJ546" s="210" t="e">
        <f t="shared" si="189"/>
        <v>#DIV/0!</v>
      </c>
      <c r="BK546" s="227" t="e">
        <f t="shared" si="190"/>
        <v>#DIV/0!</v>
      </c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</row>
    <row r="547" spans="1:128" s="153" customFormat="1">
      <c r="A547" s="164"/>
      <c r="B547" s="165"/>
      <c r="C547" s="165"/>
      <c r="D547" s="149" t="str">
        <f t="shared" si="191"/>
        <v/>
      </c>
      <c r="E547" s="166"/>
      <c r="F547" s="167"/>
      <c r="G547" s="334" t="str">
        <f t="shared" si="192"/>
        <v/>
      </c>
      <c r="H547" s="150" t="str">
        <f>IFERROR(VLOOKUP(F547,'Mahlzeit-Übernachtung'!C:AA,5,FALSE),"")</f>
        <v/>
      </c>
      <c r="I547" s="150" t="str">
        <f t="shared" si="193"/>
        <v/>
      </c>
      <c r="J547" s="221" t="str">
        <f>IFERROR(I547*Intern!H$2,"")</f>
        <v/>
      </c>
      <c r="K547" s="167"/>
      <c r="L547" s="331" t="str">
        <f t="shared" si="194"/>
        <v/>
      </c>
      <c r="M547" s="150" t="str">
        <f>IFERROR(VLOOKUP(K547,'Mahlzeit-Übernachtung'!C:AA,5,FALSE),"")</f>
        <v/>
      </c>
      <c r="N547" s="151" t="str">
        <f t="shared" si="195"/>
        <v/>
      </c>
      <c r="O547" s="221" t="str">
        <f>IFERROR(N547*Intern!H$2,"")</f>
        <v/>
      </c>
      <c r="P547" s="168"/>
      <c r="Q547" s="169"/>
      <c r="R547" s="169"/>
      <c r="S547" s="169"/>
      <c r="T547" s="151" t="str">
        <f t="shared" si="199"/>
        <v>---</v>
      </c>
      <c r="U547" s="331" t="e">
        <f>VLOOKUP(TEXT(T547,"@"),'Mahlzeit-Übernachtung'!A$30:G$111,7,FALSE)</f>
        <v>#N/A</v>
      </c>
      <c r="V547" s="151" t="str">
        <f t="shared" si="196"/>
        <v/>
      </c>
      <c r="W547" s="220" t="str">
        <f>IFERROR(V547*Intern!H$2,"")</f>
        <v/>
      </c>
      <c r="X547" s="167"/>
      <c r="Y547" s="170"/>
      <c r="Z547" s="164"/>
      <c r="AA547" s="151" t="str">
        <f>IFERROR(VLOOKUP(X547,Mobilität!A:I,7,FALSE),"")</f>
        <v/>
      </c>
      <c r="AB547" s="151" t="str">
        <f t="shared" si="197"/>
        <v/>
      </c>
      <c r="AC547" s="220" t="str">
        <f>IFERROR(AB547*Intern!H$2,"")</f>
        <v/>
      </c>
      <c r="AD547" s="167"/>
      <c r="AE547" s="170"/>
      <c r="AF547" s="164"/>
      <c r="AG547" s="151" t="str">
        <f>IFERROR(VLOOKUP(AD547,Mobilität!A:I,7,FALSE),"")</f>
        <v/>
      </c>
      <c r="AH547" s="151" t="str">
        <f t="shared" si="180"/>
        <v/>
      </c>
      <c r="AI547" s="220" t="str">
        <f>IFERROR(AH547*Intern!H$2,"")</f>
        <v/>
      </c>
      <c r="AJ547" s="171"/>
      <c r="AK547" s="219">
        <f t="shared" si="181"/>
        <v>0</v>
      </c>
      <c r="AL547" s="206"/>
      <c r="AM547" s="151" t="str">
        <f>IFERROR(VLOOKUP(AJ547,Mobilität!A:I,7,FALSE),"")</f>
        <v/>
      </c>
      <c r="AN547" s="151" t="str">
        <f t="shared" si="182"/>
        <v/>
      </c>
      <c r="AO547" s="154" t="str">
        <f>IFERROR(AN547*Intern!H$2,"")</f>
        <v/>
      </c>
      <c r="AP547" s="171"/>
      <c r="AQ547" s="151">
        <f t="shared" si="183"/>
        <v>0</v>
      </c>
      <c r="AR547" s="209"/>
      <c r="AS547" s="151" t="str">
        <f>IFERROR(VLOOKUP(AP547,Mobilität!A:I,7,FALSE),"")</f>
        <v/>
      </c>
      <c r="AT547" s="151" t="str">
        <f t="shared" si="198"/>
        <v/>
      </c>
      <c r="AU547" s="154" t="str">
        <f>IFERROR(AT547*Intern!H$2,"")</f>
        <v/>
      </c>
      <c r="AV547" s="171"/>
      <c r="AW547" s="151">
        <f t="shared" si="184"/>
        <v>0</v>
      </c>
      <c r="AX547" s="206"/>
      <c r="AY547" s="151" t="str">
        <f>IFERROR(VLOOKUP(AV547,Mobilität!A:O,7,FALSE),"")</f>
        <v/>
      </c>
      <c r="AZ547" s="151" t="str">
        <f t="shared" si="185"/>
        <v/>
      </c>
      <c r="BA547" s="220" t="str">
        <f>IFERROR(AZ547*Intern!H$2,"")</f>
        <v/>
      </c>
      <c r="BB547" s="338"/>
      <c r="BC547" s="339"/>
      <c r="BD547" s="340"/>
      <c r="BE547" s="222">
        <f t="shared" si="186"/>
        <v>0</v>
      </c>
      <c r="BF547" s="223">
        <f>IFERROR(BE547*Intern!H$2,"")</f>
        <v>0</v>
      </c>
      <c r="BG547" s="210">
        <f t="shared" si="187"/>
        <v>0</v>
      </c>
      <c r="BH547" s="226">
        <f t="shared" si="188"/>
        <v>0</v>
      </c>
      <c r="BI547" s="363"/>
      <c r="BJ547" s="210" t="e">
        <f t="shared" si="189"/>
        <v>#DIV/0!</v>
      </c>
      <c r="BK547" s="227" t="e">
        <f t="shared" si="190"/>
        <v>#DIV/0!</v>
      </c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</row>
    <row r="548" spans="1:128" s="153" customFormat="1">
      <c r="A548" s="164"/>
      <c r="B548" s="165"/>
      <c r="C548" s="165"/>
      <c r="D548" s="149" t="str">
        <f t="shared" si="191"/>
        <v/>
      </c>
      <c r="E548" s="166"/>
      <c r="F548" s="167"/>
      <c r="G548" s="334" t="str">
        <f t="shared" si="192"/>
        <v/>
      </c>
      <c r="H548" s="150" t="str">
        <f>IFERROR(VLOOKUP(F548,'Mahlzeit-Übernachtung'!C:AA,5,FALSE),"")</f>
        <v/>
      </c>
      <c r="I548" s="150" t="str">
        <f t="shared" si="193"/>
        <v/>
      </c>
      <c r="J548" s="221" t="str">
        <f>IFERROR(I548*Intern!H$2,"")</f>
        <v/>
      </c>
      <c r="K548" s="167"/>
      <c r="L548" s="331" t="str">
        <f t="shared" si="194"/>
        <v/>
      </c>
      <c r="M548" s="150" t="str">
        <f>IFERROR(VLOOKUP(K548,'Mahlzeit-Übernachtung'!C:AA,5,FALSE),"")</f>
        <v/>
      </c>
      <c r="N548" s="151" t="str">
        <f t="shared" si="195"/>
        <v/>
      </c>
      <c r="O548" s="221" t="str">
        <f>IFERROR(N548*Intern!H$2,"")</f>
        <v/>
      </c>
      <c r="P548" s="168"/>
      <c r="Q548" s="169"/>
      <c r="R548" s="169"/>
      <c r="S548" s="169"/>
      <c r="T548" s="151" t="str">
        <f t="shared" si="199"/>
        <v>---</v>
      </c>
      <c r="U548" s="331" t="e">
        <f>VLOOKUP(TEXT(T548,"@"),'Mahlzeit-Übernachtung'!A$30:G$111,7,FALSE)</f>
        <v>#N/A</v>
      </c>
      <c r="V548" s="151" t="str">
        <f t="shared" si="196"/>
        <v/>
      </c>
      <c r="W548" s="220" t="str">
        <f>IFERROR(V548*Intern!H$2,"")</f>
        <v/>
      </c>
      <c r="X548" s="167"/>
      <c r="Y548" s="170"/>
      <c r="Z548" s="164"/>
      <c r="AA548" s="151" t="str">
        <f>IFERROR(VLOOKUP(X548,Mobilität!A:I,7,FALSE),"")</f>
        <v/>
      </c>
      <c r="AB548" s="151" t="str">
        <f t="shared" si="197"/>
        <v/>
      </c>
      <c r="AC548" s="220" t="str">
        <f>IFERROR(AB548*Intern!H$2,"")</f>
        <v/>
      </c>
      <c r="AD548" s="167"/>
      <c r="AE548" s="170"/>
      <c r="AF548" s="164"/>
      <c r="AG548" s="151" t="str">
        <f>IFERROR(VLOOKUP(AD548,Mobilität!A:I,7,FALSE),"")</f>
        <v/>
      </c>
      <c r="AH548" s="151" t="str">
        <f t="shared" si="180"/>
        <v/>
      </c>
      <c r="AI548" s="220" t="str">
        <f>IFERROR(AH548*Intern!H$2,"")</f>
        <v/>
      </c>
      <c r="AJ548" s="171"/>
      <c r="AK548" s="219">
        <f t="shared" si="181"/>
        <v>0</v>
      </c>
      <c r="AL548" s="206"/>
      <c r="AM548" s="151" t="str">
        <f>IFERROR(VLOOKUP(AJ548,Mobilität!A:I,7,FALSE),"")</f>
        <v/>
      </c>
      <c r="AN548" s="151" t="str">
        <f t="shared" si="182"/>
        <v/>
      </c>
      <c r="AO548" s="154" t="str">
        <f>IFERROR(AN548*Intern!H$2,"")</f>
        <v/>
      </c>
      <c r="AP548" s="171"/>
      <c r="AQ548" s="151">
        <f t="shared" si="183"/>
        <v>0</v>
      </c>
      <c r="AR548" s="209"/>
      <c r="AS548" s="151" t="str">
        <f>IFERROR(VLOOKUP(AP548,Mobilität!A:I,7,FALSE),"")</f>
        <v/>
      </c>
      <c r="AT548" s="151" t="str">
        <f t="shared" si="198"/>
        <v/>
      </c>
      <c r="AU548" s="154" t="str">
        <f>IFERROR(AT548*Intern!H$2,"")</f>
        <v/>
      </c>
      <c r="AV548" s="171"/>
      <c r="AW548" s="151">
        <f t="shared" si="184"/>
        <v>0</v>
      </c>
      <c r="AX548" s="206"/>
      <c r="AY548" s="151" t="str">
        <f>IFERROR(VLOOKUP(AV548,Mobilität!A:O,7,FALSE),"")</f>
        <v/>
      </c>
      <c r="AZ548" s="151" t="str">
        <f t="shared" si="185"/>
        <v/>
      </c>
      <c r="BA548" s="220" t="str">
        <f>IFERROR(AZ548*Intern!H$2,"")</f>
        <v/>
      </c>
      <c r="BB548" s="338"/>
      <c r="BC548" s="339"/>
      <c r="BD548" s="340"/>
      <c r="BE548" s="222">
        <f t="shared" si="186"/>
        <v>0</v>
      </c>
      <c r="BF548" s="223">
        <f>IFERROR(BE548*Intern!H$2,"")</f>
        <v>0</v>
      </c>
      <c r="BG548" s="210">
        <f t="shared" si="187"/>
        <v>0</v>
      </c>
      <c r="BH548" s="226">
        <f t="shared" si="188"/>
        <v>0</v>
      </c>
      <c r="BI548" s="363"/>
      <c r="BJ548" s="210" t="e">
        <f t="shared" si="189"/>
        <v>#DIV/0!</v>
      </c>
      <c r="BK548" s="227" t="e">
        <f t="shared" si="190"/>
        <v>#DIV/0!</v>
      </c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</row>
    <row r="549" spans="1:128" s="153" customFormat="1">
      <c r="A549" s="164"/>
      <c r="B549" s="165"/>
      <c r="C549" s="165"/>
      <c r="D549" s="149" t="str">
        <f t="shared" si="191"/>
        <v/>
      </c>
      <c r="E549" s="166"/>
      <c r="F549" s="167"/>
      <c r="G549" s="334" t="str">
        <f t="shared" si="192"/>
        <v/>
      </c>
      <c r="H549" s="150" t="str">
        <f>IFERROR(VLOOKUP(F549,'Mahlzeit-Übernachtung'!C:AA,5,FALSE),"")</f>
        <v/>
      </c>
      <c r="I549" s="150" t="str">
        <f t="shared" si="193"/>
        <v/>
      </c>
      <c r="J549" s="221" t="str">
        <f>IFERROR(I549*Intern!H$2,"")</f>
        <v/>
      </c>
      <c r="K549" s="167"/>
      <c r="L549" s="331" t="str">
        <f t="shared" si="194"/>
        <v/>
      </c>
      <c r="M549" s="150" t="str">
        <f>IFERROR(VLOOKUP(K549,'Mahlzeit-Übernachtung'!C:AA,5,FALSE),"")</f>
        <v/>
      </c>
      <c r="N549" s="151" t="str">
        <f t="shared" si="195"/>
        <v/>
      </c>
      <c r="O549" s="221" t="str">
        <f>IFERROR(N549*Intern!H$2,"")</f>
        <v/>
      </c>
      <c r="P549" s="168"/>
      <c r="Q549" s="169"/>
      <c r="R549" s="169"/>
      <c r="S549" s="169"/>
      <c r="T549" s="151" t="str">
        <f t="shared" si="199"/>
        <v>---</v>
      </c>
      <c r="U549" s="331" t="e">
        <f>VLOOKUP(TEXT(T549,"@"),'Mahlzeit-Übernachtung'!A$30:G$111,7,FALSE)</f>
        <v>#N/A</v>
      </c>
      <c r="V549" s="151" t="str">
        <f t="shared" si="196"/>
        <v/>
      </c>
      <c r="W549" s="220" t="str">
        <f>IFERROR(V549*Intern!H$2,"")</f>
        <v/>
      </c>
      <c r="X549" s="167"/>
      <c r="Y549" s="170"/>
      <c r="Z549" s="164"/>
      <c r="AA549" s="151" t="str">
        <f>IFERROR(VLOOKUP(X549,Mobilität!A:I,7,FALSE),"")</f>
        <v/>
      </c>
      <c r="AB549" s="151" t="str">
        <f t="shared" si="197"/>
        <v/>
      </c>
      <c r="AC549" s="220" t="str">
        <f>IFERROR(AB549*Intern!H$2,"")</f>
        <v/>
      </c>
      <c r="AD549" s="167"/>
      <c r="AE549" s="170"/>
      <c r="AF549" s="164"/>
      <c r="AG549" s="151" t="str">
        <f>IFERROR(VLOOKUP(AD549,Mobilität!A:I,7,FALSE),"")</f>
        <v/>
      </c>
      <c r="AH549" s="151" t="str">
        <f t="shared" si="180"/>
        <v/>
      </c>
      <c r="AI549" s="220" t="str">
        <f>IFERROR(AH549*Intern!H$2,"")</f>
        <v/>
      </c>
      <c r="AJ549" s="171"/>
      <c r="AK549" s="219">
        <f t="shared" si="181"/>
        <v>0</v>
      </c>
      <c r="AL549" s="206"/>
      <c r="AM549" s="151" t="str">
        <f>IFERROR(VLOOKUP(AJ549,Mobilität!A:I,7,FALSE),"")</f>
        <v/>
      </c>
      <c r="AN549" s="151" t="str">
        <f t="shared" si="182"/>
        <v/>
      </c>
      <c r="AO549" s="154" t="str">
        <f>IFERROR(AN549*Intern!H$2,"")</f>
        <v/>
      </c>
      <c r="AP549" s="171"/>
      <c r="AQ549" s="151">
        <f t="shared" si="183"/>
        <v>0</v>
      </c>
      <c r="AR549" s="209"/>
      <c r="AS549" s="151" t="str">
        <f>IFERROR(VLOOKUP(AP549,Mobilität!A:I,7,FALSE),"")</f>
        <v/>
      </c>
      <c r="AT549" s="151" t="str">
        <f t="shared" si="198"/>
        <v/>
      </c>
      <c r="AU549" s="154" t="str">
        <f>IFERROR(AT549*Intern!H$2,"")</f>
        <v/>
      </c>
      <c r="AV549" s="171"/>
      <c r="AW549" s="151">
        <f t="shared" si="184"/>
        <v>0</v>
      </c>
      <c r="AX549" s="206"/>
      <c r="AY549" s="151" t="str">
        <f>IFERROR(VLOOKUP(AV549,Mobilität!A:O,7,FALSE),"")</f>
        <v/>
      </c>
      <c r="AZ549" s="151" t="str">
        <f t="shared" si="185"/>
        <v/>
      </c>
      <c r="BA549" s="220" t="str">
        <f>IFERROR(AZ549*Intern!H$2,"")</f>
        <v/>
      </c>
      <c r="BB549" s="338"/>
      <c r="BC549" s="339"/>
      <c r="BD549" s="340"/>
      <c r="BE549" s="222">
        <f t="shared" si="186"/>
        <v>0</v>
      </c>
      <c r="BF549" s="223">
        <f>IFERROR(BE549*Intern!H$2,"")</f>
        <v>0</v>
      </c>
      <c r="BG549" s="210">
        <f t="shared" si="187"/>
        <v>0</v>
      </c>
      <c r="BH549" s="226">
        <f t="shared" si="188"/>
        <v>0</v>
      </c>
      <c r="BI549" s="363"/>
      <c r="BJ549" s="210" t="e">
        <f t="shared" si="189"/>
        <v>#DIV/0!</v>
      </c>
      <c r="BK549" s="227" t="e">
        <f t="shared" si="190"/>
        <v>#DIV/0!</v>
      </c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</row>
    <row r="550" spans="1:128" s="153" customFormat="1">
      <c r="A550" s="164"/>
      <c r="B550" s="165"/>
      <c r="C550" s="165"/>
      <c r="D550" s="149" t="str">
        <f t="shared" si="191"/>
        <v/>
      </c>
      <c r="E550" s="166"/>
      <c r="F550" s="167"/>
      <c r="G550" s="334" t="str">
        <f t="shared" si="192"/>
        <v/>
      </c>
      <c r="H550" s="150" t="str">
        <f>IFERROR(VLOOKUP(F550,'Mahlzeit-Übernachtung'!C:AA,5,FALSE),"")</f>
        <v/>
      </c>
      <c r="I550" s="150" t="str">
        <f t="shared" si="193"/>
        <v/>
      </c>
      <c r="J550" s="221" t="str">
        <f>IFERROR(I550*Intern!H$2,"")</f>
        <v/>
      </c>
      <c r="K550" s="167"/>
      <c r="L550" s="331" t="str">
        <f t="shared" si="194"/>
        <v/>
      </c>
      <c r="M550" s="150" t="str">
        <f>IFERROR(VLOOKUP(K550,'Mahlzeit-Übernachtung'!C:AA,5,FALSE),"")</f>
        <v/>
      </c>
      <c r="N550" s="151" t="str">
        <f t="shared" si="195"/>
        <v/>
      </c>
      <c r="O550" s="221" t="str">
        <f>IFERROR(N550*Intern!H$2,"")</f>
        <v/>
      </c>
      <c r="P550" s="168"/>
      <c r="Q550" s="169"/>
      <c r="R550" s="169"/>
      <c r="S550" s="169"/>
      <c r="T550" s="151" t="str">
        <f t="shared" si="199"/>
        <v>---</v>
      </c>
      <c r="U550" s="331" t="e">
        <f>VLOOKUP(TEXT(T550,"@"),'Mahlzeit-Übernachtung'!A$30:G$111,7,FALSE)</f>
        <v>#N/A</v>
      </c>
      <c r="V550" s="151" t="str">
        <f t="shared" si="196"/>
        <v/>
      </c>
      <c r="W550" s="220" t="str">
        <f>IFERROR(V550*Intern!H$2,"")</f>
        <v/>
      </c>
      <c r="X550" s="167"/>
      <c r="Y550" s="170"/>
      <c r="Z550" s="164"/>
      <c r="AA550" s="151" t="str">
        <f>IFERROR(VLOOKUP(X550,Mobilität!A:I,7,FALSE),"")</f>
        <v/>
      </c>
      <c r="AB550" s="151" t="str">
        <f t="shared" si="197"/>
        <v/>
      </c>
      <c r="AC550" s="220" t="str">
        <f>IFERROR(AB550*Intern!H$2,"")</f>
        <v/>
      </c>
      <c r="AD550" s="167"/>
      <c r="AE550" s="170"/>
      <c r="AF550" s="164"/>
      <c r="AG550" s="151" t="str">
        <f>IFERROR(VLOOKUP(AD550,Mobilität!A:I,7,FALSE),"")</f>
        <v/>
      </c>
      <c r="AH550" s="151" t="str">
        <f t="shared" si="180"/>
        <v/>
      </c>
      <c r="AI550" s="220" t="str">
        <f>IFERROR(AH550*Intern!H$2,"")</f>
        <v/>
      </c>
      <c r="AJ550" s="171"/>
      <c r="AK550" s="219">
        <f t="shared" si="181"/>
        <v>0</v>
      </c>
      <c r="AL550" s="206"/>
      <c r="AM550" s="151" t="str">
        <f>IFERROR(VLOOKUP(AJ550,Mobilität!A:I,7,FALSE),"")</f>
        <v/>
      </c>
      <c r="AN550" s="151" t="str">
        <f t="shared" si="182"/>
        <v/>
      </c>
      <c r="AO550" s="154" t="str">
        <f>IFERROR(AN550*Intern!H$2,"")</f>
        <v/>
      </c>
      <c r="AP550" s="171"/>
      <c r="AQ550" s="151">
        <f t="shared" si="183"/>
        <v>0</v>
      </c>
      <c r="AR550" s="209"/>
      <c r="AS550" s="151" t="str">
        <f>IFERROR(VLOOKUP(AP550,Mobilität!A:I,7,FALSE),"")</f>
        <v/>
      </c>
      <c r="AT550" s="151" t="str">
        <f t="shared" si="198"/>
        <v/>
      </c>
      <c r="AU550" s="154" t="str">
        <f>IFERROR(AT550*Intern!H$2,"")</f>
        <v/>
      </c>
      <c r="AV550" s="171"/>
      <c r="AW550" s="151">
        <f t="shared" si="184"/>
        <v>0</v>
      </c>
      <c r="AX550" s="206"/>
      <c r="AY550" s="151" t="str">
        <f>IFERROR(VLOOKUP(AV550,Mobilität!A:O,7,FALSE),"")</f>
        <v/>
      </c>
      <c r="AZ550" s="151" t="str">
        <f t="shared" si="185"/>
        <v/>
      </c>
      <c r="BA550" s="220" t="str">
        <f>IFERROR(AZ550*Intern!H$2,"")</f>
        <v/>
      </c>
      <c r="BB550" s="338"/>
      <c r="BC550" s="339"/>
      <c r="BD550" s="340"/>
      <c r="BE550" s="222">
        <f t="shared" si="186"/>
        <v>0</v>
      </c>
      <c r="BF550" s="223">
        <f>IFERROR(BE550*Intern!H$2,"")</f>
        <v>0</v>
      </c>
      <c r="BG550" s="210">
        <f t="shared" si="187"/>
        <v>0</v>
      </c>
      <c r="BH550" s="226">
        <f t="shared" si="188"/>
        <v>0</v>
      </c>
      <c r="BI550" s="363"/>
      <c r="BJ550" s="210" t="e">
        <f t="shared" si="189"/>
        <v>#DIV/0!</v>
      </c>
      <c r="BK550" s="227" t="e">
        <f t="shared" si="190"/>
        <v>#DIV/0!</v>
      </c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</row>
    <row r="551" spans="1:128" s="153" customFormat="1">
      <c r="A551" s="164"/>
      <c r="B551" s="165"/>
      <c r="C551" s="165"/>
      <c r="D551" s="149" t="str">
        <f t="shared" si="191"/>
        <v/>
      </c>
      <c r="E551" s="166"/>
      <c r="F551" s="167"/>
      <c r="G551" s="334" t="str">
        <f t="shared" si="192"/>
        <v/>
      </c>
      <c r="H551" s="150" t="str">
        <f>IFERROR(VLOOKUP(F551,'Mahlzeit-Übernachtung'!C:AA,5,FALSE),"")</f>
        <v/>
      </c>
      <c r="I551" s="150" t="str">
        <f t="shared" si="193"/>
        <v/>
      </c>
      <c r="J551" s="221" t="str">
        <f>IFERROR(I551*Intern!H$2,"")</f>
        <v/>
      </c>
      <c r="K551" s="167"/>
      <c r="L551" s="331" t="str">
        <f t="shared" si="194"/>
        <v/>
      </c>
      <c r="M551" s="150" t="str">
        <f>IFERROR(VLOOKUP(K551,'Mahlzeit-Übernachtung'!C:AA,5,FALSE),"")</f>
        <v/>
      </c>
      <c r="N551" s="151" t="str">
        <f t="shared" si="195"/>
        <v/>
      </c>
      <c r="O551" s="221" t="str">
        <f>IFERROR(N551*Intern!H$2,"")</f>
        <v/>
      </c>
      <c r="P551" s="168"/>
      <c r="Q551" s="169"/>
      <c r="R551" s="169"/>
      <c r="S551" s="169"/>
      <c r="T551" s="151" t="str">
        <f t="shared" si="199"/>
        <v>---</v>
      </c>
      <c r="U551" s="331" t="e">
        <f>VLOOKUP(TEXT(T551,"@"),'Mahlzeit-Übernachtung'!A$30:G$111,7,FALSE)</f>
        <v>#N/A</v>
      </c>
      <c r="V551" s="151" t="str">
        <f t="shared" si="196"/>
        <v/>
      </c>
      <c r="W551" s="220" t="str">
        <f>IFERROR(V551*Intern!H$2,"")</f>
        <v/>
      </c>
      <c r="X551" s="167"/>
      <c r="Y551" s="170"/>
      <c r="Z551" s="164"/>
      <c r="AA551" s="151" t="str">
        <f>IFERROR(VLOOKUP(X551,Mobilität!A:I,7,FALSE),"")</f>
        <v/>
      </c>
      <c r="AB551" s="151" t="str">
        <f t="shared" si="197"/>
        <v/>
      </c>
      <c r="AC551" s="220" t="str">
        <f>IFERROR(AB551*Intern!H$2,"")</f>
        <v/>
      </c>
      <c r="AD551" s="167"/>
      <c r="AE551" s="170"/>
      <c r="AF551" s="164"/>
      <c r="AG551" s="151" t="str">
        <f>IFERROR(VLOOKUP(AD551,Mobilität!A:I,7,FALSE),"")</f>
        <v/>
      </c>
      <c r="AH551" s="151" t="str">
        <f t="shared" si="180"/>
        <v/>
      </c>
      <c r="AI551" s="220" t="str">
        <f>IFERROR(AH551*Intern!H$2,"")</f>
        <v/>
      </c>
      <c r="AJ551" s="171"/>
      <c r="AK551" s="219">
        <f t="shared" si="181"/>
        <v>0</v>
      </c>
      <c r="AL551" s="206"/>
      <c r="AM551" s="151" t="str">
        <f>IFERROR(VLOOKUP(AJ551,Mobilität!A:I,7,FALSE),"")</f>
        <v/>
      </c>
      <c r="AN551" s="151" t="str">
        <f t="shared" si="182"/>
        <v/>
      </c>
      <c r="AO551" s="154" t="str">
        <f>IFERROR(AN551*Intern!H$2,"")</f>
        <v/>
      </c>
      <c r="AP551" s="171"/>
      <c r="AQ551" s="151">
        <f t="shared" si="183"/>
        <v>0</v>
      </c>
      <c r="AR551" s="209"/>
      <c r="AS551" s="151" t="str">
        <f>IFERROR(VLOOKUP(AP551,Mobilität!A:I,7,FALSE),"")</f>
        <v/>
      </c>
      <c r="AT551" s="151" t="str">
        <f t="shared" si="198"/>
        <v/>
      </c>
      <c r="AU551" s="154" t="str">
        <f>IFERROR(AT551*Intern!H$2,"")</f>
        <v/>
      </c>
      <c r="AV551" s="171"/>
      <c r="AW551" s="151">
        <f t="shared" si="184"/>
        <v>0</v>
      </c>
      <c r="AX551" s="206"/>
      <c r="AY551" s="151" t="str">
        <f>IFERROR(VLOOKUP(AV551,Mobilität!A:O,7,FALSE),"")</f>
        <v/>
      </c>
      <c r="AZ551" s="151" t="str">
        <f t="shared" si="185"/>
        <v/>
      </c>
      <c r="BA551" s="220" t="str">
        <f>IFERROR(AZ551*Intern!H$2,"")</f>
        <v/>
      </c>
      <c r="BB551" s="338"/>
      <c r="BC551" s="339"/>
      <c r="BD551" s="340"/>
      <c r="BE551" s="222">
        <f t="shared" si="186"/>
        <v>0</v>
      </c>
      <c r="BF551" s="223">
        <f>IFERROR(BE551*Intern!H$2,"")</f>
        <v>0</v>
      </c>
      <c r="BG551" s="210">
        <f t="shared" si="187"/>
        <v>0</v>
      </c>
      <c r="BH551" s="226">
        <f t="shared" si="188"/>
        <v>0</v>
      </c>
      <c r="BI551" s="363"/>
      <c r="BJ551" s="210" t="e">
        <f t="shared" si="189"/>
        <v>#DIV/0!</v>
      </c>
      <c r="BK551" s="227" t="e">
        <f t="shared" si="190"/>
        <v>#DIV/0!</v>
      </c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</row>
    <row r="552" spans="1:128" s="153" customFormat="1">
      <c r="A552" s="164"/>
      <c r="B552" s="165"/>
      <c r="C552" s="165"/>
      <c r="D552" s="149" t="str">
        <f t="shared" si="191"/>
        <v/>
      </c>
      <c r="E552" s="166"/>
      <c r="F552" s="167"/>
      <c r="G552" s="334" t="str">
        <f t="shared" si="192"/>
        <v/>
      </c>
      <c r="H552" s="150" t="str">
        <f>IFERROR(VLOOKUP(F552,'Mahlzeit-Übernachtung'!C:AA,5,FALSE),"")</f>
        <v/>
      </c>
      <c r="I552" s="150" t="str">
        <f t="shared" si="193"/>
        <v/>
      </c>
      <c r="J552" s="221" t="str">
        <f>IFERROR(I552*Intern!H$2,"")</f>
        <v/>
      </c>
      <c r="K552" s="167"/>
      <c r="L552" s="331" t="str">
        <f t="shared" si="194"/>
        <v/>
      </c>
      <c r="M552" s="150" t="str">
        <f>IFERROR(VLOOKUP(K552,'Mahlzeit-Übernachtung'!C:AA,5,FALSE),"")</f>
        <v/>
      </c>
      <c r="N552" s="151" t="str">
        <f t="shared" si="195"/>
        <v/>
      </c>
      <c r="O552" s="221" t="str">
        <f>IFERROR(N552*Intern!H$2,"")</f>
        <v/>
      </c>
      <c r="P552" s="168"/>
      <c r="Q552" s="169"/>
      <c r="R552" s="169"/>
      <c r="S552" s="169"/>
      <c r="T552" s="151" t="str">
        <f t="shared" si="199"/>
        <v>---</v>
      </c>
      <c r="U552" s="331" t="e">
        <f>VLOOKUP(TEXT(T552,"@"),'Mahlzeit-Übernachtung'!A$30:G$111,7,FALSE)</f>
        <v>#N/A</v>
      </c>
      <c r="V552" s="151" t="str">
        <f t="shared" si="196"/>
        <v/>
      </c>
      <c r="W552" s="220" t="str">
        <f>IFERROR(V552*Intern!H$2,"")</f>
        <v/>
      </c>
      <c r="X552" s="167"/>
      <c r="Y552" s="170"/>
      <c r="Z552" s="164"/>
      <c r="AA552" s="151" t="str">
        <f>IFERROR(VLOOKUP(X552,Mobilität!A:I,7,FALSE),"")</f>
        <v/>
      </c>
      <c r="AB552" s="151" t="str">
        <f t="shared" si="197"/>
        <v/>
      </c>
      <c r="AC552" s="220" t="str">
        <f>IFERROR(AB552*Intern!H$2,"")</f>
        <v/>
      </c>
      <c r="AD552" s="167"/>
      <c r="AE552" s="170"/>
      <c r="AF552" s="164"/>
      <c r="AG552" s="151" t="str">
        <f>IFERROR(VLOOKUP(AD552,Mobilität!A:I,7,FALSE),"")</f>
        <v/>
      </c>
      <c r="AH552" s="151" t="str">
        <f t="shared" si="180"/>
        <v/>
      </c>
      <c r="AI552" s="220" t="str">
        <f>IFERROR(AH552*Intern!H$2,"")</f>
        <v/>
      </c>
      <c r="AJ552" s="171"/>
      <c r="AK552" s="219">
        <f t="shared" si="181"/>
        <v>0</v>
      </c>
      <c r="AL552" s="206"/>
      <c r="AM552" s="151" t="str">
        <f>IFERROR(VLOOKUP(AJ552,Mobilität!A:I,7,FALSE),"")</f>
        <v/>
      </c>
      <c r="AN552" s="151" t="str">
        <f t="shared" si="182"/>
        <v/>
      </c>
      <c r="AO552" s="154" t="str">
        <f>IFERROR(AN552*Intern!H$2,"")</f>
        <v/>
      </c>
      <c r="AP552" s="171"/>
      <c r="AQ552" s="151">
        <f t="shared" si="183"/>
        <v>0</v>
      </c>
      <c r="AR552" s="209"/>
      <c r="AS552" s="151" t="str">
        <f>IFERROR(VLOOKUP(AP552,Mobilität!A:I,7,FALSE),"")</f>
        <v/>
      </c>
      <c r="AT552" s="151" t="str">
        <f t="shared" si="198"/>
        <v/>
      </c>
      <c r="AU552" s="154" t="str">
        <f>IFERROR(AT552*Intern!H$2,"")</f>
        <v/>
      </c>
      <c r="AV552" s="171"/>
      <c r="AW552" s="151">
        <f t="shared" si="184"/>
        <v>0</v>
      </c>
      <c r="AX552" s="206"/>
      <c r="AY552" s="151" t="str">
        <f>IFERROR(VLOOKUP(AV552,Mobilität!A:O,7,FALSE),"")</f>
        <v/>
      </c>
      <c r="AZ552" s="151" t="str">
        <f t="shared" si="185"/>
        <v/>
      </c>
      <c r="BA552" s="220" t="str">
        <f>IFERROR(AZ552*Intern!H$2,"")</f>
        <v/>
      </c>
      <c r="BB552" s="338"/>
      <c r="BC552" s="339"/>
      <c r="BD552" s="340"/>
      <c r="BE552" s="222">
        <f t="shared" si="186"/>
        <v>0</v>
      </c>
      <c r="BF552" s="223">
        <f>IFERROR(BE552*Intern!H$2,"")</f>
        <v>0</v>
      </c>
      <c r="BG552" s="210">
        <f t="shared" si="187"/>
        <v>0</v>
      </c>
      <c r="BH552" s="226">
        <f t="shared" si="188"/>
        <v>0</v>
      </c>
      <c r="BI552" s="363"/>
      <c r="BJ552" s="210" t="e">
        <f t="shared" si="189"/>
        <v>#DIV/0!</v>
      </c>
      <c r="BK552" s="227" t="e">
        <f t="shared" si="190"/>
        <v>#DIV/0!</v>
      </c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</row>
    <row r="553" spans="1:128" s="153" customFormat="1">
      <c r="A553" s="164"/>
      <c r="B553" s="165"/>
      <c r="C553" s="165"/>
      <c r="D553" s="149" t="str">
        <f t="shared" si="191"/>
        <v/>
      </c>
      <c r="E553" s="166"/>
      <c r="F553" s="167"/>
      <c r="G553" s="334" t="str">
        <f t="shared" si="192"/>
        <v/>
      </c>
      <c r="H553" s="150" t="str">
        <f>IFERROR(VLOOKUP(F553,'Mahlzeit-Übernachtung'!C:AA,5,FALSE),"")</f>
        <v/>
      </c>
      <c r="I553" s="150" t="str">
        <f t="shared" si="193"/>
        <v/>
      </c>
      <c r="J553" s="221" t="str">
        <f>IFERROR(I553*Intern!H$2,"")</f>
        <v/>
      </c>
      <c r="K553" s="167"/>
      <c r="L553" s="331" t="str">
        <f t="shared" si="194"/>
        <v/>
      </c>
      <c r="M553" s="150" t="str">
        <f>IFERROR(VLOOKUP(K553,'Mahlzeit-Übernachtung'!C:AA,5,FALSE),"")</f>
        <v/>
      </c>
      <c r="N553" s="151" t="str">
        <f t="shared" si="195"/>
        <v/>
      </c>
      <c r="O553" s="221" t="str">
        <f>IFERROR(N553*Intern!H$2,"")</f>
        <v/>
      </c>
      <c r="P553" s="168"/>
      <c r="Q553" s="169"/>
      <c r="R553" s="169"/>
      <c r="S553" s="169"/>
      <c r="T553" s="151" t="str">
        <f t="shared" si="199"/>
        <v>---</v>
      </c>
      <c r="U553" s="331" t="e">
        <f>VLOOKUP(TEXT(T553,"@"),'Mahlzeit-Übernachtung'!A$30:G$111,7,FALSE)</f>
        <v>#N/A</v>
      </c>
      <c r="V553" s="151" t="str">
        <f t="shared" si="196"/>
        <v/>
      </c>
      <c r="W553" s="220" t="str">
        <f>IFERROR(V553*Intern!H$2,"")</f>
        <v/>
      </c>
      <c r="X553" s="167"/>
      <c r="Y553" s="170"/>
      <c r="Z553" s="164"/>
      <c r="AA553" s="151" t="str">
        <f>IFERROR(VLOOKUP(X553,Mobilität!A:I,7,FALSE),"")</f>
        <v/>
      </c>
      <c r="AB553" s="151" t="str">
        <f t="shared" si="197"/>
        <v/>
      </c>
      <c r="AC553" s="220" t="str">
        <f>IFERROR(AB553*Intern!H$2,"")</f>
        <v/>
      </c>
      <c r="AD553" s="167"/>
      <c r="AE553" s="170"/>
      <c r="AF553" s="164"/>
      <c r="AG553" s="151" t="str">
        <f>IFERROR(VLOOKUP(AD553,Mobilität!A:I,7,FALSE),"")</f>
        <v/>
      </c>
      <c r="AH553" s="151" t="str">
        <f t="shared" si="180"/>
        <v/>
      </c>
      <c r="AI553" s="220" t="str">
        <f>IFERROR(AH553*Intern!H$2,"")</f>
        <v/>
      </c>
      <c r="AJ553" s="171"/>
      <c r="AK553" s="219">
        <f t="shared" si="181"/>
        <v>0</v>
      </c>
      <c r="AL553" s="206"/>
      <c r="AM553" s="151" t="str">
        <f>IFERROR(VLOOKUP(AJ553,Mobilität!A:I,7,FALSE),"")</f>
        <v/>
      </c>
      <c r="AN553" s="151" t="str">
        <f t="shared" si="182"/>
        <v/>
      </c>
      <c r="AO553" s="154" t="str">
        <f>IFERROR(AN553*Intern!H$2,"")</f>
        <v/>
      </c>
      <c r="AP553" s="171"/>
      <c r="AQ553" s="151">
        <f t="shared" si="183"/>
        <v>0</v>
      </c>
      <c r="AR553" s="209"/>
      <c r="AS553" s="151" t="str">
        <f>IFERROR(VLOOKUP(AP553,Mobilität!A:I,7,FALSE),"")</f>
        <v/>
      </c>
      <c r="AT553" s="151" t="str">
        <f t="shared" si="198"/>
        <v/>
      </c>
      <c r="AU553" s="154" t="str">
        <f>IFERROR(AT553*Intern!H$2,"")</f>
        <v/>
      </c>
      <c r="AV553" s="171"/>
      <c r="AW553" s="151">
        <f t="shared" si="184"/>
        <v>0</v>
      </c>
      <c r="AX553" s="206"/>
      <c r="AY553" s="151" t="str">
        <f>IFERROR(VLOOKUP(AV553,Mobilität!A:O,7,FALSE),"")</f>
        <v/>
      </c>
      <c r="AZ553" s="151" t="str">
        <f t="shared" si="185"/>
        <v/>
      </c>
      <c r="BA553" s="220" t="str">
        <f>IFERROR(AZ553*Intern!H$2,"")</f>
        <v/>
      </c>
      <c r="BB553" s="338"/>
      <c r="BC553" s="339"/>
      <c r="BD553" s="340"/>
      <c r="BE553" s="222">
        <f t="shared" si="186"/>
        <v>0</v>
      </c>
      <c r="BF553" s="223">
        <f>IFERROR(BE553*Intern!H$2,"")</f>
        <v>0</v>
      </c>
      <c r="BG553" s="210">
        <f t="shared" si="187"/>
        <v>0</v>
      </c>
      <c r="BH553" s="226">
        <f t="shared" si="188"/>
        <v>0</v>
      </c>
      <c r="BI553" s="363"/>
      <c r="BJ553" s="210" t="e">
        <f t="shared" si="189"/>
        <v>#DIV/0!</v>
      </c>
      <c r="BK553" s="227" t="e">
        <f t="shared" si="190"/>
        <v>#DIV/0!</v>
      </c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</row>
    <row r="554" spans="1:128" s="153" customFormat="1">
      <c r="A554" s="164"/>
      <c r="B554" s="165"/>
      <c r="C554" s="165"/>
      <c r="D554" s="149" t="str">
        <f t="shared" si="191"/>
        <v/>
      </c>
      <c r="E554" s="166"/>
      <c r="F554" s="167"/>
      <c r="G554" s="334" t="str">
        <f t="shared" si="192"/>
        <v/>
      </c>
      <c r="H554" s="150" t="str">
        <f>IFERROR(VLOOKUP(F554,'Mahlzeit-Übernachtung'!C:AA,5,FALSE),"")</f>
        <v/>
      </c>
      <c r="I554" s="150" t="str">
        <f t="shared" si="193"/>
        <v/>
      </c>
      <c r="J554" s="221" t="str">
        <f>IFERROR(I554*Intern!H$2,"")</f>
        <v/>
      </c>
      <c r="K554" s="167"/>
      <c r="L554" s="331" t="str">
        <f t="shared" si="194"/>
        <v/>
      </c>
      <c r="M554" s="150" t="str">
        <f>IFERROR(VLOOKUP(K554,'Mahlzeit-Übernachtung'!C:AA,5,FALSE),"")</f>
        <v/>
      </c>
      <c r="N554" s="151" t="str">
        <f t="shared" si="195"/>
        <v/>
      </c>
      <c r="O554" s="221" t="str">
        <f>IFERROR(N554*Intern!H$2,"")</f>
        <v/>
      </c>
      <c r="P554" s="168"/>
      <c r="Q554" s="169"/>
      <c r="R554" s="169"/>
      <c r="S554" s="169"/>
      <c r="T554" s="151" t="str">
        <f t="shared" si="199"/>
        <v>---</v>
      </c>
      <c r="U554" s="331" t="e">
        <f>VLOOKUP(TEXT(T554,"@"),'Mahlzeit-Übernachtung'!A$30:G$111,7,FALSE)</f>
        <v>#N/A</v>
      </c>
      <c r="V554" s="151" t="str">
        <f t="shared" si="196"/>
        <v/>
      </c>
      <c r="W554" s="220" t="str">
        <f>IFERROR(V554*Intern!H$2,"")</f>
        <v/>
      </c>
      <c r="X554" s="167"/>
      <c r="Y554" s="170"/>
      <c r="Z554" s="164"/>
      <c r="AA554" s="151" t="str">
        <f>IFERROR(VLOOKUP(X554,Mobilität!A:I,7,FALSE),"")</f>
        <v/>
      </c>
      <c r="AB554" s="151" t="str">
        <f t="shared" si="197"/>
        <v/>
      </c>
      <c r="AC554" s="220" t="str">
        <f>IFERROR(AB554*Intern!H$2,"")</f>
        <v/>
      </c>
      <c r="AD554" s="167"/>
      <c r="AE554" s="170"/>
      <c r="AF554" s="164"/>
      <c r="AG554" s="151" t="str">
        <f>IFERROR(VLOOKUP(AD554,Mobilität!A:I,7,FALSE),"")</f>
        <v/>
      </c>
      <c r="AH554" s="151" t="str">
        <f t="shared" si="180"/>
        <v/>
      </c>
      <c r="AI554" s="220" t="str">
        <f>IFERROR(AH554*Intern!H$2,"")</f>
        <v/>
      </c>
      <c r="AJ554" s="171"/>
      <c r="AK554" s="219">
        <f t="shared" si="181"/>
        <v>0</v>
      </c>
      <c r="AL554" s="206"/>
      <c r="AM554" s="151" t="str">
        <f>IFERROR(VLOOKUP(AJ554,Mobilität!A:I,7,FALSE),"")</f>
        <v/>
      </c>
      <c r="AN554" s="151" t="str">
        <f t="shared" si="182"/>
        <v/>
      </c>
      <c r="AO554" s="154" t="str">
        <f>IFERROR(AN554*Intern!H$2,"")</f>
        <v/>
      </c>
      <c r="AP554" s="171"/>
      <c r="AQ554" s="151">
        <f t="shared" si="183"/>
        <v>0</v>
      </c>
      <c r="AR554" s="209"/>
      <c r="AS554" s="151" t="str">
        <f>IFERROR(VLOOKUP(AP554,Mobilität!A:I,7,FALSE),"")</f>
        <v/>
      </c>
      <c r="AT554" s="151" t="str">
        <f t="shared" si="198"/>
        <v/>
      </c>
      <c r="AU554" s="154" t="str">
        <f>IFERROR(AT554*Intern!H$2,"")</f>
        <v/>
      </c>
      <c r="AV554" s="171"/>
      <c r="AW554" s="151">
        <f t="shared" si="184"/>
        <v>0</v>
      </c>
      <c r="AX554" s="206"/>
      <c r="AY554" s="151" t="str">
        <f>IFERROR(VLOOKUP(AV554,Mobilität!A:O,7,FALSE),"")</f>
        <v/>
      </c>
      <c r="AZ554" s="151" t="str">
        <f t="shared" si="185"/>
        <v/>
      </c>
      <c r="BA554" s="220" t="str">
        <f>IFERROR(AZ554*Intern!H$2,"")</f>
        <v/>
      </c>
      <c r="BB554" s="338"/>
      <c r="BC554" s="339"/>
      <c r="BD554" s="340"/>
      <c r="BE554" s="222">
        <f t="shared" si="186"/>
        <v>0</v>
      </c>
      <c r="BF554" s="223">
        <f>IFERROR(BE554*Intern!H$2,"")</f>
        <v>0</v>
      </c>
      <c r="BG554" s="210">
        <f t="shared" si="187"/>
        <v>0</v>
      </c>
      <c r="BH554" s="226">
        <f t="shared" si="188"/>
        <v>0</v>
      </c>
      <c r="BI554" s="363"/>
      <c r="BJ554" s="210" t="e">
        <f t="shared" si="189"/>
        <v>#DIV/0!</v>
      </c>
      <c r="BK554" s="227" t="e">
        <f t="shared" si="190"/>
        <v>#DIV/0!</v>
      </c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</row>
    <row r="555" spans="1:128" s="153" customFormat="1">
      <c r="A555" s="164"/>
      <c r="B555" s="165"/>
      <c r="C555" s="165"/>
      <c r="D555" s="149" t="str">
        <f t="shared" si="191"/>
        <v/>
      </c>
      <c r="E555" s="166"/>
      <c r="F555" s="167"/>
      <c r="G555" s="334" t="str">
        <f t="shared" si="192"/>
        <v/>
      </c>
      <c r="H555" s="150" t="str">
        <f>IFERROR(VLOOKUP(F555,'Mahlzeit-Übernachtung'!C:AA,5,FALSE),"")</f>
        <v/>
      </c>
      <c r="I555" s="150" t="str">
        <f t="shared" si="193"/>
        <v/>
      </c>
      <c r="J555" s="221" t="str">
        <f>IFERROR(I555*Intern!H$2,"")</f>
        <v/>
      </c>
      <c r="K555" s="167"/>
      <c r="L555" s="331" t="str">
        <f t="shared" si="194"/>
        <v/>
      </c>
      <c r="M555" s="150" t="str">
        <f>IFERROR(VLOOKUP(K555,'Mahlzeit-Übernachtung'!C:AA,5,FALSE),"")</f>
        <v/>
      </c>
      <c r="N555" s="151" t="str">
        <f t="shared" si="195"/>
        <v/>
      </c>
      <c r="O555" s="221" t="str">
        <f>IFERROR(N555*Intern!H$2,"")</f>
        <v/>
      </c>
      <c r="P555" s="168"/>
      <c r="Q555" s="169"/>
      <c r="R555" s="169"/>
      <c r="S555" s="169"/>
      <c r="T555" s="151" t="str">
        <f t="shared" si="199"/>
        <v>---</v>
      </c>
      <c r="U555" s="331" t="e">
        <f>VLOOKUP(TEXT(T555,"@"),'Mahlzeit-Übernachtung'!A$30:G$111,7,FALSE)</f>
        <v>#N/A</v>
      </c>
      <c r="V555" s="151" t="str">
        <f t="shared" si="196"/>
        <v/>
      </c>
      <c r="W555" s="220" t="str">
        <f>IFERROR(V555*Intern!H$2,"")</f>
        <v/>
      </c>
      <c r="X555" s="167"/>
      <c r="Y555" s="170"/>
      <c r="Z555" s="164"/>
      <c r="AA555" s="151" t="str">
        <f>IFERROR(VLOOKUP(X555,Mobilität!A:I,7,FALSE),"")</f>
        <v/>
      </c>
      <c r="AB555" s="151" t="str">
        <f t="shared" si="197"/>
        <v/>
      </c>
      <c r="AC555" s="220" t="str">
        <f>IFERROR(AB555*Intern!H$2,"")</f>
        <v/>
      </c>
      <c r="AD555" s="167"/>
      <c r="AE555" s="170"/>
      <c r="AF555" s="164"/>
      <c r="AG555" s="151" t="str">
        <f>IFERROR(VLOOKUP(AD555,Mobilität!A:I,7,FALSE),"")</f>
        <v/>
      </c>
      <c r="AH555" s="151" t="str">
        <f t="shared" si="180"/>
        <v/>
      </c>
      <c r="AI555" s="220" t="str">
        <f>IFERROR(AH555*Intern!H$2,"")</f>
        <v/>
      </c>
      <c r="AJ555" s="171"/>
      <c r="AK555" s="219">
        <f t="shared" si="181"/>
        <v>0</v>
      </c>
      <c r="AL555" s="206"/>
      <c r="AM555" s="151" t="str">
        <f>IFERROR(VLOOKUP(AJ555,Mobilität!A:I,7,FALSE),"")</f>
        <v/>
      </c>
      <c r="AN555" s="151" t="str">
        <f t="shared" si="182"/>
        <v/>
      </c>
      <c r="AO555" s="154" t="str">
        <f>IFERROR(AN555*Intern!H$2,"")</f>
        <v/>
      </c>
      <c r="AP555" s="171"/>
      <c r="AQ555" s="151">
        <f t="shared" si="183"/>
        <v>0</v>
      </c>
      <c r="AR555" s="209"/>
      <c r="AS555" s="151" t="str">
        <f>IFERROR(VLOOKUP(AP555,Mobilität!A:I,7,FALSE),"")</f>
        <v/>
      </c>
      <c r="AT555" s="151" t="str">
        <f t="shared" si="198"/>
        <v/>
      </c>
      <c r="AU555" s="154" t="str">
        <f>IFERROR(AT555*Intern!H$2,"")</f>
        <v/>
      </c>
      <c r="AV555" s="171"/>
      <c r="AW555" s="151">
        <f t="shared" si="184"/>
        <v>0</v>
      </c>
      <c r="AX555" s="206"/>
      <c r="AY555" s="151" t="str">
        <f>IFERROR(VLOOKUP(AV555,Mobilität!A:O,7,FALSE),"")</f>
        <v/>
      </c>
      <c r="AZ555" s="151" t="str">
        <f t="shared" si="185"/>
        <v/>
      </c>
      <c r="BA555" s="220" t="str">
        <f>IFERROR(AZ555*Intern!H$2,"")</f>
        <v/>
      </c>
      <c r="BB555" s="338"/>
      <c r="BC555" s="339"/>
      <c r="BD555" s="340"/>
      <c r="BE555" s="222">
        <f t="shared" si="186"/>
        <v>0</v>
      </c>
      <c r="BF555" s="223">
        <f>IFERROR(BE555*Intern!H$2,"")</f>
        <v>0</v>
      </c>
      <c r="BG555" s="210">
        <f t="shared" si="187"/>
        <v>0</v>
      </c>
      <c r="BH555" s="226">
        <f t="shared" si="188"/>
        <v>0</v>
      </c>
      <c r="BI555" s="363"/>
      <c r="BJ555" s="210" t="e">
        <f t="shared" si="189"/>
        <v>#DIV/0!</v>
      </c>
      <c r="BK555" s="227" t="e">
        <f t="shared" si="190"/>
        <v>#DIV/0!</v>
      </c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</row>
    <row r="556" spans="1:128" s="153" customFormat="1">
      <c r="A556" s="164"/>
      <c r="B556" s="165"/>
      <c r="C556" s="165"/>
      <c r="D556" s="149" t="str">
        <f t="shared" si="191"/>
        <v/>
      </c>
      <c r="E556" s="166"/>
      <c r="F556" s="167"/>
      <c r="G556" s="334" t="str">
        <f t="shared" si="192"/>
        <v/>
      </c>
      <c r="H556" s="150" t="str">
        <f>IFERROR(VLOOKUP(F556,'Mahlzeit-Übernachtung'!C:AA,5,FALSE),"")</f>
        <v/>
      </c>
      <c r="I556" s="150" t="str">
        <f t="shared" si="193"/>
        <v/>
      </c>
      <c r="J556" s="221" t="str">
        <f>IFERROR(I556*Intern!H$2,"")</f>
        <v/>
      </c>
      <c r="K556" s="167"/>
      <c r="L556" s="331" t="str">
        <f t="shared" si="194"/>
        <v/>
      </c>
      <c r="M556" s="150" t="str">
        <f>IFERROR(VLOOKUP(K556,'Mahlzeit-Übernachtung'!C:AA,5,FALSE),"")</f>
        <v/>
      </c>
      <c r="N556" s="151" t="str">
        <f t="shared" si="195"/>
        <v/>
      </c>
      <c r="O556" s="221" t="str">
        <f>IFERROR(N556*Intern!H$2,"")</f>
        <v/>
      </c>
      <c r="P556" s="168"/>
      <c r="Q556" s="169"/>
      <c r="R556" s="169"/>
      <c r="S556" s="169"/>
      <c r="T556" s="151" t="str">
        <f t="shared" si="199"/>
        <v>---</v>
      </c>
      <c r="U556" s="331" t="e">
        <f>VLOOKUP(TEXT(T556,"@"),'Mahlzeit-Übernachtung'!A$30:G$111,7,FALSE)</f>
        <v>#N/A</v>
      </c>
      <c r="V556" s="151" t="str">
        <f t="shared" si="196"/>
        <v/>
      </c>
      <c r="W556" s="220" t="str">
        <f>IFERROR(V556*Intern!H$2,"")</f>
        <v/>
      </c>
      <c r="X556" s="167"/>
      <c r="Y556" s="170"/>
      <c r="Z556" s="164"/>
      <c r="AA556" s="151" t="str">
        <f>IFERROR(VLOOKUP(X556,Mobilität!A:I,7,FALSE),"")</f>
        <v/>
      </c>
      <c r="AB556" s="151" t="str">
        <f t="shared" si="197"/>
        <v/>
      </c>
      <c r="AC556" s="220" t="str">
        <f>IFERROR(AB556*Intern!H$2,"")</f>
        <v/>
      </c>
      <c r="AD556" s="167"/>
      <c r="AE556" s="170"/>
      <c r="AF556" s="164"/>
      <c r="AG556" s="151" t="str">
        <f>IFERROR(VLOOKUP(AD556,Mobilität!A:I,7,FALSE),"")</f>
        <v/>
      </c>
      <c r="AH556" s="151" t="str">
        <f t="shared" si="180"/>
        <v/>
      </c>
      <c r="AI556" s="220" t="str">
        <f>IFERROR(AH556*Intern!H$2,"")</f>
        <v/>
      </c>
      <c r="AJ556" s="171"/>
      <c r="AK556" s="219">
        <f t="shared" si="181"/>
        <v>0</v>
      </c>
      <c r="AL556" s="206"/>
      <c r="AM556" s="151" t="str">
        <f>IFERROR(VLOOKUP(AJ556,Mobilität!A:I,7,FALSE),"")</f>
        <v/>
      </c>
      <c r="AN556" s="151" t="str">
        <f t="shared" si="182"/>
        <v/>
      </c>
      <c r="AO556" s="154" t="str">
        <f>IFERROR(AN556*Intern!H$2,"")</f>
        <v/>
      </c>
      <c r="AP556" s="171"/>
      <c r="AQ556" s="151">
        <f t="shared" si="183"/>
        <v>0</v>
      </c>
      <c r="AR556" s="209"/>
      <c r="AS556" s="151" t="str">
        <f>IFERROR(VLOOKUP(AP556,Mobilität!A:I,7,FALSE),"")</f>
        <v/>
      </c>
      <c r="AT556" s="151" t="str">
        <f t="shared" si="198"/>
        <v/>
      </c>
      <c r="AU556" s="154" t="str">
        <f>IFERROR(AT556*Intern!H$2,"")</f>
        <v/>
      </c>
      <c r="AV556" s="171"/>
      <c r="AW556" s="151">
        <f t="shared" si="184"/>
        <v>0</v>
      </c>
      <c r="AX556" s="206"/>
      <c r="AY556" s="151" t="str">
        <f>IFERROR(VLOOKUP(AV556,Mobilität!A:O,7,FALSE),"")</f>
        <v/>
      </c>
      <c r="AZ556" s="151" t="str">
        <f t="shared" si="185"/>
        <v/>
      </c>
      <c r="BA556" s="220" t="str">
        <f>IFERROR(AZ556*Intern!H$2,"")</f>
        <v/>
      </c>
      <c r="BB556" s="338"/>
      <c r="BC556" s="339"/>
      <c r="BD556" s="340"/>
      <c r="BE556" s="222">
        <f t="shared" si="186"/>
        <v>0</v>
      </c>
      <c r="BF556" s="223">
        <f>IFERROR(BE556*Intern!H$2,"")</f>
        <v>0</v>
      </c>
      <c r="BG556" s="210">
        <f t="shared" si="187"/>
        <v>0</v>
      </c>
      <c r="BH556" s="226">
        <f t="shared" si="188"/>
        <v>0</v>
      </c>
      <c r="BI556" s="363"/>
      <c r="BJ556" s="210" t="e">
        <f t="shared" si="189"/>
        <v>#DIV/0!</v>
      </c>
      <c r="BK556" s="227" t="e">
        <f t="shared" si="190"/>
        <v>#DIV/0!</v>
      </c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</row>
    <row r="557" spans="1:128" s="153" customFormat="1">
      <c r="A557" s="164"/>
      <c r="B557" s="165"/>
      <c r="C557" s="165"/>
      <c r="D557" s="149" t="str">
        <f t="shared" si="191"/>
        <v/>
      </c>
      <c r="E557" s="166"/>
      <c r="F557" s="167"/>
      <c r="G557" s="334" t="str">
        <f t="shared" si="192"/>
        <v/>
      </c>
      <c r="H557" s="150" t="str">
        <f>IFERROR(VLOOKUP(F557,'Mahlzeit-Übernachtung'!C:AA,5,FALSE),"")</f>
        <v/>
      </c>
      <c r="I557" s="150" t="str">
        <f t="shared" si="193"/>
        <v/>
      </c>
      <c r="J557" s="221" t="str">
        <f>IFERROR(I557*Intern!H$2,"")</f>
        <v/>
      </c>
      <c r="K557" s="167"/>
      <c r="L557" s="331" t="str">
        <f t="shared" si="194"/>
        <v/>
      </c>
      <c r="M557" s="150" t="str">
        <f>IFERROR(VLOOKUP(K557,'Mahlzeit-Übernachtung'!C:AA,5,FALSE),"")</f>
        <v/>
      </c>
      <c r="N557" s="151" t="str">
        <f t="shared" si="195"/>
        <v/>
      </c>
      <c r="O557" s="221" t="str">
        <f>IFERROR(N557*Intern!H$2,"")</f>
        <v/>
      </c>
      <c r="P557" s="168"/>
      <c r="Q557" s="169"/>
      <c r="R557" s="169"/>
      <c r="S557" s="169"/>
      <c r="T557" s="151" t="str">
        <f t="shared" si="199"/>
        <v>---</v>
      </c>
      <c r="U557" s="331" t="e">
        <f>VLOOKUP(TEXT(T557,"@"),'Mahlzeit-Übernachtung'!A$30:G$111,7,FALSE)</f>
        <v>#N/A</v>
      </c>
      <c r="V557" s="151" t="str">
        <f t="shared" si="196"/>
        <v/>
      </c>
      <c r="W557" s="220" t="str">
        <f>IFERROR(V557*Intern!H$2,"")</f>
        <v/>
      </c>
      <c r="X557" s="167"/>
      <c r="Y557" s="170"/>
      <c r="Z557" s="164"/>
      <c r="AA557" s="151" t="str">
        <f>IFERROR(VLOOKUP(X557,Mobilität!A:I,7,FALSE),"")</f>
        <v/>
      </c>
      <c r="AB557" s="151" t="str">
        <f t="shared" si="197"/>
        <v/>
      </c>
      <c r="AC557" s="220" t="str">
        <f>IFERROR(AB557*Intern!H$2,"")</f>
        <v/>
      </c>
      <c r="AD557" s="167"/>
      <c r="AE557" s="170"/>
      <c r="AF557" s="164"/>
      <c r="AG557" s="151" t="str">
        <f>IFERROR(VLOOKUP(AD557,Mobilität!A:I,7,FALSE),"")</f>
        <v/>
      </c>
      <c r="AH557" s="151" t="str">
        <f t="shared" si="180"/>
        <v/>
      </c>
      <c r="AI557" s="220" t="str">
        <f>IFERROR(AH557*Intern!H$2,"")</f>
        <v/>
      </c>
      <c r="AJ557" s="171"/>
      <c r="AK557" s="219">
        <f t="shared" si="181"/>
        <v>0</v>
      </c>
      <c r="AL557" s="206"/>
      <c r="AM557" s="151" t="str">
        <f>IFERROR(VLOOKUP(AJ557,Mobilität!A:I,7,FALSE),"")</f>
        <v/>
      </c>
      <c r="AN557" s="151" t="str">
        <f t="shared" si="182"/>
        <v/>
      </c>
      <c r="AO557" s="154" t="str">
        <f>IFERROR(AN557*Intern!H$2,"")</f>
        <v/>
      </c>
      <c r="AP557" s="171"/>
      <c r="AQ557" s="151">
        <f t="shared" si="183"/>
        <v>0</v>
      </c>
      <c r="AR557" s="209"/>
      <c r="AS557" s="151" t="str">
        <f>IFERROR(VLOOKUP(AP557,Mobilität!A:I,7,FALSE),"")</f>
        <v/>
      </c>
      <c r="AT557" s="151" t="str">
        <f t="shared" si="198"/>
        <v/>
      </c>
      <c r="AU557" s="154" t="str">
        <f>IFERROR(AT557*Intern!H$2,"")</f>
        <v/>
      </c>
      <c r="AV557" s="171"/>
      <c r="AW557" s="151">
        <f t="shared" si="184"/>
        <v>0</v>
      </c>
      <c r="AX557" s="206"/>
      <c r="AY557" s="151" t="str">
        <f>IFERROR(VLOOKUP(AV557,Mobilität!A:O,7,FALSE),"")</f>
        <v/>
      </c>
      <c r="AZ557" s="151" t="str">
        <f t="shared" si="185"/>
        <v/>
      </c>
      <c r="BA557" s="220" t="str">
        <f>IFERROR(AZ557*Intern!H$2,"")</f>
        <v/>
      </c>
      <c r="BB557" s="338"/>
      <c r="BC557" s="339"/>
      <c r="BD557" s="340"/>
      <c r="BE557" s="222">
        <f t="shared" si="186"/>
        <v>0</v>
      </c>
      <c r="BF557" s="223">
        <f>IFERROR(BE557*Intern!H$2,"")</f>
        <v>0</v>
      </c>
      <c r="BG557" s="210">
        <f t="shared" si="187"/>
        <v>0</v>
      </c>
      <c r="BH557" s="226">
        <f t="shared" si="188"/>
        <v>0</v>
      </c>
      <c r="BI557" s="363"/>
      <c r="BJ557" s="210" t="e">
        <f t="shared" si="189"/>
        <v>#DIV/0!</v>
      </c>
      <c r="BK557" s="227" t="e">
        <f t="shared" si="190"/>
        <v>#DIV/0!</v>
      </c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</row>
    <row r="558" spans="1:128" s="153" customFormat="1">
      <c r="A558" s="164"/>
      <c r="B558" s="165"/>
      <c r="C558" s="165"/>
      <c r="D558" s="149" t="str">
        <f t="shared" si="191"/>
        <v/>
      </c>
      <c r="E558" s="166"/>
      <c r="F558" s="167"/>
      <c r="G558" s="334" t="str">
        <f t="shared" si="192"/>
        <v/>
      </c>
      <c r="H558" s="150" t="str">
        <f>IFERROR(VLOOKUP(F558,'Mahlzeit-Übernachtung'!C:AA,5,FALSE),"")</f>
        <v/>
      </c>
      <c r="I558" s="150" t="str">
        <f t="shared" si="193"/>
        <v/>
      </c>
      <c r="J558" s="221" t="str">
        <f>IFERROR(I558*Intern!H$2,"")</f>
        <v/>
      </c>
      <c r="K558" s="167"/>
      <c r="L558" s="331" t="str">
        <f t="shared" si="194"/>
        <v/>
      </c>
      <c r="M558" s="150" t="str">
        <f>IFERROR(VLOOKUP(K558,'Mahlzeit-Übernachtung'!C:AA,5,FALSE),"")</f>
        <v/>
      </c>
      <c r="N558" s="151" t="str">
        <f t="shared" si="195"/>
        <v/>
      </c>
      <c r="O558" s="221" t="str">
        <f>IFERROR(N558*Intern!H$2,"")</f>
        <v/>
      </c>
      <c r="P558" s="168"/>
      <c r="Q558" s="169"/>
      <c r="R558" s="169"/>
      <c r="S558" s="169"/>
      <c r="T558" s="151" t="str">
        <f t="shared" si="199"/>
        <v>---</v>
      </c>
      <c r="U558" s="331" t="e">
        <f>VLOOKUP(TEXT(T558,"@"),'Mahlzeit-Übernachtung'!A$30:G$111,7,FALSE)</f>
        <v>#N/A</v>
      </c>
      <c r="V558" s="151" t="str">
        <f t="shared" si="196"/>
        <v/>
      </c>
      <c r="W558" s="220" t="str">
        <f>IFERROR(V558*Intern!H$2,"")</f>
        <v/>
      </c>
      <c r="X558" s="167"/>
      <c r="Y558" s="170"/>
      <c r="Z558" s="164"/>
      <c r="AA558" s="151" t="str">
        <f>IFERROR(VLOOKUP(X558,Mobilität!A:I,7,FALSE),"")</f>
        <v/>
      </c>
      <c r="AB558" s="151" t="str">
        <f t="shared" si="197"/>
        <v/>
      </c>
      <c r="AC558" s="220" t="str">
        <f>IFERROR(AB558*Intern!H$2,"")</f>
        <v/>
      </c>
      <c r="AD558" s="167"/>
      <c r="AE558" s="170"/>
      <c r="AF558" s="164"/>
      <c r="AG558" s="151" t="str">
        <f>IFERROR(VLOOKUP(AD558,Mobilität!A:I,7,FALSE),"")</f>
        <v/>
      </c>
      <c r="AH558" s="151" t="str">
        <f t="shared" si="180"/>
        <v/>
      </c>
      <c r="AI558" s="220" t="str">
        <f>IFERROR(AH558*Intern!H$2,"")</f>
        <v/>
      </c>
      <c r="AJ558" s="171"/>
      <c r="AK558" s="219">
        <f t="shared" si="181"/>
        <v>0</v>
      </c>
      <c r="AL558" s="206"/>
      <c r="AM558" s="151" t="str">
        <f>IFERROR(VLOOKUP(AJ558,Mobilität!A:I,7,FALSE),"")</f>
        <v/>
      </c>
      <c r="AN558" s="151" t="str">
        <f t="shared" si="182"/>
        <v/>
      </c>
      <c r="AO558" s="154" t="str">
        <f>IFERROR(AN558*Intern!H$2,"")</f>
        <v/>
      </c>
      <c r="AP558" s="171"/>
      <c r="AQ558" s="151">
        <f t="shared" si="183"/>
        <v>0</v>
      </c>
      <c r="AR558" s="209"/>
      <c r="AS558" s="151" t="str">
        <f>IFERROR(VLOOKUP(AP558,Mobilität!A:I,7,FALSE),"")</f>
        <v/>
      </c>
      <c r="AT558" s="151" t="str">
        <f t="shared" si="198"/>
        <v/>
      </c>
      <c r="AU558" s="154" t="str">
        <f>IFERROR(AT558*Intern!H$2,"")</f>
        <v/>
      </c>
      <c r="AV558" s="171"/>
      <c r="AW558" s="151">
        <f t="shared" si="184"/>
        <v>0</v>
      </c>
      <c r="AX558" s="206"/>
      <c r="AY558" s="151" t="str">
        <f>IFERROR(VLOOKUP(AV558,Mobilität!A:O,7,FALSE),"")</f>
        <v/>
      </c>
      <c r="AZ558" s="151" t="str">
        <f t="shared" si="185"/>
        <v/>
      </c>
      <c r="BA558" s="220" t="str">
        <f>IFERROR(AZ558*Intern!H$2,"")</f>
        <v/>
      </c>
      <c r="BB558" s="338"/>
      <c r="BC558" s="339"/>
      <c r="BD558" s="340"/>
      <c r="BE558" s="222">
        <f t="shared" si="186"/>
        <v>0</v>
      </c>
      <c r="BF558" s="223">
        <f>IFERROR(BE558*Intern!H$2,"")</f>
        <v>0</v>
      </c>
      <c r="BG558" s="210">
        <f t="shared" si="187"/>
        <v>0</v>
      </c>
      <c r="BH558" s="226">
        <f t="shared" si="188"/>
        <v>0</v>
      </c>
      <c r="BI558" s="363"/>
      <c r="BJ558" s="210" t="e">
        <f t="shared" si="189"/>
        <v>#DIV/0!</v>
      </c>
      <c r="BK558" s="227" t="e">
        <f t="shared" si="190"/>
        <v>#DIV/0!</v>
      </c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</row>
    <row r="559" spans="1:128" s="153" customFormat="1">
      <c r="A559" s="164"/>
      <c r="B559" s="165"/>
      <c r="C559" s="165"/>
      <c r="D559" s="149" t="str">
        <f t="shared" si="191"/>
        <v/>
      </c>
      <c r="E559" s="166"/>
      <c r="F559" s="167"/>
      <c r="G559" s="334" t="str">
        <f t="shared" si="192"/>
        <v/>
      </c>
      <c r="H559" s="150" t="str">
        <f>IFERROR(VLOOKUP(F559,'Mahlzeit-Übernachtung'!C:AA,5,FALSE),"")</f>
        <v/>
      </c>
      <c r="I559" s="150" t="str">
        <f t="shared" si="193"/>
        <v/>
      </c>
      <c r="J559" s="221" t="str">
        <f>IFERROR(I559*Intern!H$2,"")</f>
        <v/>
      </c>
      <c r="K559" s="167"/>
      <c r="L559" s="331" t="str">
        <f t="shared" si="194"/>
        <v/>
      </c>
      <c r="M559" s="150" t="str">
        <f>IFERROR(VLOOKUP(K559,'Mahlzeit-Übernachtung'!C:AA,5,FALSE),"")</f>
        <v/>
      </c>
      <c r="N559" s="151" t="str">
        <f t="shared" si="195"/>
        <v/>
      </c>
      <c r="O559" s="221" t="str">
        <f>IFERROR(N559*Intern!H$2,"")</f>
        <v/>
      </c>
      <c r="P559" s="168"/>
      <c r="Q559" s="169"/>
      <c r="R559" s="169"/>
      <c r="S559" s="169"/>
      <c r="T559" s="151" t="str">
        <f t="shared" si="199"/>
        <v>---</v>
      </c>
      <c r="U559" s="331" t="e">
        <f>VLOOKUP(TEXT(T559,"@"),'Mahlzeit-Übernachtung'!A$30:G$111,7,FALSE)</f>
        <v>#N/A</v>
      </c>
      <c r="V559" s="151" t="str">
        <f t="shared" si="196"/>
        <v/>
      </c>
      <c r="W559" s="220" t="str">
        <f>IFERROR(V559*Intern!H$2,"")</f>
        <v/>
      </c>
      <c r="X559" s="167"/>
      <c r="Y559" s="170"/>
      <c r="Z559" s="164"/>
      <c r="AA559" s="151" t="str">
        <f>IFERROR(VLOOKUP(X559,Mobilität!A:I,7,FALSE),"")</f>
        <v/>
      </c>
      <c r="AB559" s="151" t="str">
        <f t="shared" si="197"/>
        <v/>
      </c>
      <c r="AC559" s="220" t="str">
        <f>IFERROR(AB559*Intern!H$2,"")</f>
        <v/>
      </c>
      <c r="AD559" s="167"/>
      <c r="AE559" s="170"/>
      <c r="AF559" s="164"/>
      <c r="AG559" s="151" t="str">
        <f>IFERROR(VLOOKUP(AD559,Mobilität!A:I,7,FALSE),"")</f>
        <v/>
      </c>
      <c r="AH559" s="151" t="str">
        <f t="shared" si="180"/>
        <v/>
      </c>
      <c r="AI559" s="220" t="str">
        <f>IFERROR(AH559*Intern!H$2,"")</f>
        <v/>
      </c>
      <c r="AJ559" s="171"/>
      <c r="AK559" s="219">
        <f t="shared" si="181"/>
        <v>0</v>
      </c>
      <c r="AL559" s="206"/>
      <c r="AM559" s="151" t="str">
        <f>IFERROR(VLOOKUP(AJ559,Mobilität!A:I,7,FALSE),"")</f>
        <v/>
      </c>
      <c r="AN559" s="151" t="str">
        <f t="shared" si="182"/>
        <v/>
      </c>
      <c r="AO559" s="154" t="str">
        <f>IFERROR(AN559*Intern!H$2,"")</f>
        <v/>
      </c>
      <c r="AP559" s="171"/>
      <c r="AQ559" s="151">
        <f t="shared" si="183"/>
        <v>0</v>
      </c>
      <c r="AR559" s="209"/>
      <c r="AS559" s="151" t="str">
        <f>IFERROR(VLOOKUP(AP559,Mobilität!A:I,7,FALSE),"")</f>
        <v/>
      </c>
      <c r="AT559" s="151" t="str">
        <f t="shared" si="198"/>
        <v/>
      </c>
      <c r="AU559" s="154" t="str">
        <f>IFERROR(AT559*Intern!H$2,"")</f>
        <v/>
      </c>
      <c r="AV559" s="171"/>
      <c r="AW559" s="151">
        <f t="shared" si="184"/>
        <v>0</v>
      </c>
      <c r="AX559" s="206"/>
      <c r="AY559" s="151" t="str">
        <f>IFERROR(VLOOKUP(AV559,Mobilität!A:O,7,FALSE),"")</f>
        <v/>
      </c>
      <c r="AZ559" s="151" t="str">
        <f t="shared" si="185"/>
        <v/>
      </c>
      <c r="BA559" s="220" t="str">
        <f>IFERROR(AZ559*Intern!H$2,"")</f>
        <v/>
      </c>
      <c r="BB559" s="338"/>
      <c r="BC559" s="339"/>
      <c r="BD559" s="340"/>
      <c r="BE559" s="222">
        <f t="shared" si="186"/>
        <v>0</v>
      </c>
      <c r="BF559" s="223">
        <f>IFERROR(BE559*Intern!H$2,"")</f>
        <v>0</v>
      </c>
      <c r="BG559" s="210">
        <f t="shared" si="187"/>
        <v>0</v>
      </c>
      <c r="BH559" s="226">
        <f t="shared" si="188"/>
        <v>0</v>
      </c>
      <c r="BI559" s="363"/>
      <c r="BJ559" s="210" t="e">
        <f t="shared" si="189"/>
        <v>#DIV/0!</v>
      </c>
      <c r="BK559" s="227" t="e">
        <f t="shared" si="190"/>
        <v>#DIV/0!</v>
      </c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</row>
    <row r="560" spans="1:128" s="153" customFormat="1">
      <c r="A560" s="164"/>
      <c r="B560" s="165"/>
      <c r="C560" s="165"/>
      <c r="D560" s="149" t="str">
        <f t="shared" si="191"/>
        <v/>
      </c>
      <c r="E560" s="166"/>
      <c r="F560" s="167"/>
      <c r="G560" s="334" t="str">
        <f t="shared" si="192"/>
        <v/>
      </c>
      <c r="H560" s="150" t="str">
        <f>IFERROR(VLOOKUP(F560,'Mahlzeit-Übernachtung'!C:AA,5,FALSE),"")</f>
        <v/>
      </c>
      <c r="I560" s="150" t="str">
        <f t="shared" si="193"/>
        <v/>
      </c>
      <c r="J560" s="221" t="str">
        <f>IFERROR(I560*Intern!H$2,"")</f>
        <v/>
      </c>
      <c r="K560" s="167"/>
      <c r="L560" s="331" t="str">
        <f t="shared" si="194"/>
        <v/>
      </c>
      <c r="M560" s="150" t="str">
        <f>IFERROR(VLOOKUP(K560,'Mahlzeit-Übernachtung'!C:AA,5,FALSE),"")</f>
        <v/>
      </c>
      <c r="N560" s="151" t="str">
        <f t="shared" si="195"/>
        <v/>
      </c>
      <c r="O560" s="221" t="str">
        <f>IFERROR(N560*Intern!H$2,"")</f>
        <v/>
      </c>
      <c r="P560" s="168"/>
      <c r="Q560" s="169"/>
      <c r="R560" s="169"/>
      <c r="S560" s="169"/>
      <c r="T560" s="151" t="str">
        <f t="shared" si="199"/>
        <v>---</v>
      </c>
      <c r="U560" s="331" t="e">
        <f>VLOOKUP(TEXT(T560,"@"),'Mahlzeit-Übernachtung'!A$30:G$111,7,FALSE)</f>
        <v>#N/A</v>
      </c>
      <c r="V560" s="151" t="str">
        <f t="shared" si="196"/>
        <v/>
      </c>
      <c r="W560" s="220" t="str">
        <f>IFERROR(V560*Intern!H$2,"")</f>
        <v/>
      </c>
      <c r="X560" s="167"/>
      <c r="Y560" s="170"/>
      <c r="Z560" s="164"/>
      <c r="AA560" s="151" t="str">
        <f>IFERROR(VLOOKUP(X560,Mobilität!A:I,7,FALSE),"")</f>
        <v/>
      </c>
      <c r="AB560" s="151" t="str">
        <f t="shared" si="197"/>
        <v/>
      </c>
      <c r="AC560" s="220" t="str">
        <f>IFERROR(AB560*Intern!H$2,"")</f>
        <v/>
      </c>
      <c r="AD560" s="167"/>
      <c r="AE560" s="170"/>
      <c r="AF560" s="164"/>
      <c r="AG560" s="151" t="str">
        <f>IFERROR(VLOOKUP(AD560,Mobilität!A:I,7,FALSE),"")</f>
        <v/>
      </c>
      <c r="AH560" s="151" t="str">
        <f t="shared" si="180"/>
        <v/>
      </c>
      <c r="AI560" s="220" t="str">
        <f>IFERROR(AH560*Intern!H$2,"")</f>
        <v/>
      </c>
      <c r="AJ560" s="171"/>
      <c r="AK560" s="219">
        <f t="shared" si="181"/>
        <v>0</v>
      </c>
      <c r="AL560" s="206"/>
      <c r="AM560" s="151" t="str">
        <f>IFERROR(VLOOKUP(AJ560,Mobilität!A:I,7,FALSE),"")</f>
        <v/>
      </c>
      <c r="AN560" s="151" t="str">
        <f t="shared" si="182"/>
        <v/>
      </c>
      <c r="AO560" s="154" t="str">
        <f>IFERROR(AN560*Intern!H$2,"")</f>
        <v/>
      </c>
      <c r="AP560" s="171"/>
      <c r="AQ560" s="151">
        <f t="shared" si="183"/>
        <v>0</v>
      </c>
      <c r="AR560" s="209"/>
      <c r="AS560" s="151" t="str">
        <f>IFERROR(VLOOKUP(AP560,Mobilität!A:I,7,FALSE),"")</f>
        <v/>
      </c>
      <c r="AT560" s="151" t="str">
        <f t="shared" si="198"/>
        <v/>
      </c>
      <c r="AU560" s="154" t="str">
        <f>IFERROR(AT560*Intern!H$2,"")</f>
        <v/>
      </c>
      <c r="AV560" s="171"/>
      <c r="AW560" s="151">
        <f t="shared" si="184"/>
        <v>0</v>
      </c>
      <c r="AX560" s="206"/>
      <c r="AY560" s="151" t="str">
        <f>IFERROR(VLOOKUP(AV560,Mobilität!A:O,7,FALSE),"")</f>
        <v/>
      </c>
      <c r="AZ560" s="151" t="str">
        <f t="shared" si="185"/>
        <v/>
      </c>
      <c r="BA560" s="220" t="str">
        <f>IFERROR(AZ560*Intern!H$2,"")</f>
        <v/>
      </c>
      <c r="BB560" s="338"/>
      <c r="BC560" s="339"/>
      <c r="BD560" s="340"/>
      <c r="BE560" s="222">
        <f t="shared" si="186"/>
        <v>0</v>
      </c>
      <c r="BF560" s="223">
        <f>IFERROR(BE560*Intern!H$2,"")</f>
        <v>0</v>
      </c>
      <c r="BG560" s="210">
        <f t="shared" si="187"/>
        <v>0</v>
      </c>
      <c r="BH560" s="226">
        <f t="shared" si="188"/>
        <v>0</v>
      </c>
      <c r="BI560" s="363"/>
      <c r="BJ560" s="210" t="e">
        <f t="shared" si="189"/>
        <v>#DIV/0!</v>
      </c>
      <c r="BK560" s="227" t="e">
        <f t="shared" si="190"/>
        <v>#DIV/0!</v>
      </c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</row>
    <row r="561" spans="1:128" s="153" customFormat="1">
      <c r="A561" s="164"/>
      <c r="B561" s="165"/>
      <c r="C561" s="165"/>
      <c r="D561" s="149" t="str">
        <f t="shared" si="191"/>
        <v/>
      </c>
      <c r="E561" s="166"/>
      <c r="F561" s="167"/>
      <c r="G561" s="334" t="str">
        <f t="shared" si="192"/>
        <v/>
      </c>
      <c r="H561" s="150" t="str">
        <f>IFERROR(VLOOKUP(F561,'Mahlzeit-Übernachtung'!C:AA,5,FALSE),"")</f>
        <v/>
      </c>
      <c r="I561" s="150" t="str">
        <f t="shared" si="193"/>
        <v/>
      </c>
      <c r="J561" s="221" t="str">
        <f>IFERROR(I561*Intern!H$2,"")</f>
        <v/>
      </c>
      <c r="K561" s="167"/>
      <c r="L561" s="331" t="str">
        <f t="shared" si="194"/>
        <v/>
      </c>
      <c r="M561" s="150" t="str">
        <f>IFERROR(VLOOKUP(K561,'Mahlzeit-Übernachtung'!C:AA,5,FALSE),"")</f>
        <v/>
      </c>
      <c r="N561" s="151" t="str">
        <f t="shared" si="195"/>
        <v/>
      </c>
      <c r="O561" s="221" t="str">
        <f>IFERROR(N561*Intern!H$2,"")</f>
        <v/>
      </c>
      <c r="P561" s="168"/>
      <c r="Q561" s="169"/>
      <c r="R561" s="169"/>
      <c r="S561" s="169"/>
      <c r="T561" s="151" t="str">
        <f t="shared" si="199"/>
        <v>---</v>
      </c>
      <c r="U561" s="331" t="e">
        <f>VLOOKUP(TEXT(T561,"@"),'Mahlzeit-Übernachtung'!A$30:G$111,7,FALSE)</f>
        <v>#N/A</v>
      </c>
      <c r="V561" s="151" t="str">
        <f t="shared" si="196"/>
        <v/>
      </c>
      <c r="W561" s="220" t="str">
        <f>IFERROR(V561*Intern!H$2,"")</f>
        <v/>
      </c>
      <c r="X561" s="167"/>
      <c r="Y561" s="170"/>
      <c r="Z561" s="164"/>
      <c r="AA561" s="151" t="str">
        <f>IFERROR(VLOOKUP(X561,Mobilität!A:I,7,FALSE),"")</f>
        <v/>
      </c>
      <c r="AB561" s="151" t="str">
        <f t="shared" si="197"/>
        <v/>
      </c>
      <c r="AC561" s="220" t="str">
        <f>IFERROR(AB561*Intern!H$2,"")</f>
        <v/>
      </c>
      <c r="AD561" s="167"/>
      <c r="AE561" s="170"/>
      <c r="AF561" s="164"/>
      <c r="AG561" s="151" t="str">
        <f>IFERROR(VLOOKUP(AD561,Mobilität!A:I,7,FALSE),"")</f>
        <v/>
      </c>
      <c r="AH561" s="151" t="str">
        <f t="shared" si="180"/>
        <v/>
      </c>
      <c r="AI561" s="220" t="str">
        <f>IFERROR(AH561*Intern!H$2,"")</f>
        <v/>
      </c>
      <c r="AJ561" s="171"/>
      <c r="AK561" s="219">
        <f t="shared" si="181"/>
        <v>0</v>
      </c>
      <c r="AL561" s="206"/>
      <c r="AM561" s="151" t="str">
        <f>IFERROR(VLOOKUP(AJ561,Mobilität!A:I,7,FALSE),"")</f>
        <v/>
      </c>
      <c r="AN561" s="151" t="str">
        <f t="shared" si="182"/>
        <v/>
      </c>
      <c r="AO561" s="154" t="str">
        <f>IFERROR(AN561*Intern!H$2,"")</f>
        <v/>
      </c>
      <c r="AP561" s="171"/>
      <c r="AQ561" s="151">
        <f t="shared" si="183"/>
        <v>0</v>
      </c>
      <c r="AR561" s="209"/>
      <c r="AS561" s="151" t="str">
        <f>IFERROR(VLOOKUP(AP561,Mobilität!A:I,7,FALSE),"")</f>
        <v/>
      </c>
      <c r="AT561" s="151" t="str">
        <f t="shared" si="198"/>
        <v/>
      </c>
      <c r="AU561" s="154" t="str">
        <f>IFERROR(AT561*Intern!H$2,"")</f>
        <v/>
      </c>
      <c r="AV561" s="171"/>
      <c r="AW561" s="151">
        <f t="shared" si="184"/>
        <v>0</v>
      </c>
      <c r="AX561" s="206"/>
      <c r="AY561" s="151" t="str">
        <f>IFERROR(VLOOKUP(AV561,Mobilität!A:O,7,FALSE),"")</f>
        <v/>
      </c>
      <c r="AZ561" s="151" t="str">
        <f t="shared" si="185"/>
        <v/>
      </c>
      <c r="BA561" s="220" t="str">
        <f>IFERROR(AZ561*Intern!H$2,"")</f>
        <v/>
      </c>
      <c r="BB561" s="338"/>
      <c r="BC561" s="339"/>
      <c r="BD561" s="340"/>
      <c r="BE561" s="222">
        <f t="shared" si="186"/>
        <v>0</v>
      </c>
      <c r="BF561" s="223">
        <f>IFERROR(BE561*Intern!H$2,"")</f>
        <v>0</v>
      </c>
      <c r="BG561" s="210">
        <f t="shared" si="187"/>
        <v>0</v>
      </c>
      <c r="BH561" s="226">
        <f t="shared" si="188"/>
        <v>0</v>
      </c>
      <c r="BI561" s="363"/>
      <c r="BJ561" s="210" t="e">
        <f t="shared" si="189"/>
        <v>#DIV/0!</v>
      </c>
      <c r="BK561" s="227" t="e">
        <f t="shared" si="190"/>
        <v>#DIV/0!</v>
      </c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</row>
    <row r="562" spans="1:128" s="153" customFormat="1">
      <c r="A562" s="164"/>
      <c r="B562" s="165"/>
      <c r="C562" s="165"/>
      <c r="D562" s="149" t="str">
        <f t="shared" si="191"/>
        <v/>
      </c>
      <c r="E562" s="166"/>
      <c r="F562" s="167"/>
      <c r="G562" s="334" t="str">
        <f t="shared" si="192"/>
        <v/>
      </c>
      <c r="H562" s="150" t="str">
        <f>IFERROR(VLOOKUP(F562,'Mahlzeit-Übernachtung'!C:AA,5,FALSE),"")</f>
        <v/>
      </c>
      <c r="I562" s="150" t="str">
        <f t="shared" si="193"/>
        <v/>
      </c>
      <c r="J562" s="221" t="str">
        <f>IFERROR(I562*Intern!H$2,"")</f>
        <v/>
      </c>
      <c r="K562" s="167"/>
      <c r="L562" s="331" t="str">
        <f t="shared" si="194"/>
        <v/>
      </c>
      <c r="M562" s="150" t="str">
        <f>IFERROR(VLOOKUP(K562,'Mahlzeit-Übernachtung'!C:AA,5,FALSE),"")</f>
        <v/>
      </c>
      <c r="N562" s="151" t="str">
        <f t="shared" si="195"/>
        <v/>
      </c>
      <c r="O562" s="221" t="str">
        <f>IFERROR(N562*Intern!H$2,"")</f>
        <v/>
      </c>
      <c r="P562" s="168"/>
      <c r="Q562" s="169"/>
      <c r="R562" s="169"/>
      <c r="S562" s="169"/>
      <c r="T562" s="151" t="str">
        <f t="shared" si="199"/>
        <v>---</v>
      </c>
      <c r="U562" s="331" t="e">
        <f>VLOOKUP(TEXT(T562,"@"),'Mahlzeit-Übernachtung'!A$30:G$111,7,FALSE)</f>
        <v>#N/A</v>
      </c>
      <c r="V562" s="151" t="str">
        <f t="shared" si="196"/>
        <v/>
      </c>
      <c r="W562" s="220" t="str">
        <f>IFERROR(V562*Intern!H$2,"")</f>
        <v/>
      </c>
      <c r="X562" s="167"/>
      <c r="Y562" s="170"/>
      <c r="Z562" s="164"/>
      <c r="AA562" s="151" t="str">
        <f>IFERROR(VLOOKUP(X562,Mobilität!A:I,7,FALSE),"")</f>
        <v/>
      </c>
      <c r="AB562" s="151" t="str">
        <f t="shared" si="197"/>
        <v/>
      </c>
      <c r="AC562" s="220" t="str">
        <f>IFERROR(AB562*Intern!H$2,"")</f>
        <v/>
      </c>
      <c r="AD562" s="167"/>
      <c r="AE562" s="170"/>
      <c r="AF562" s="164"/>
      <c r="AG562" s="151" t="str">
        <f>IFERROR(VLOOKUP(AD562,Mobilität!A:I,7,FALSE),"")</f>
        <v/>
      </c>
      <c r="AH562" s="151" t="str">
        <f t="shared" si="180"/>
        <v/>
      </c>
      <c r="AI562" s="220" t="str">
        <f>IFERROR(AH562*Intern!H$2,"")</f>
        <v/>
      </c>
      <c r="AJ562" s="171"/>
      <c r="AK562" s="219">
        <f t="shared" si="181"/>
        <v>0</v>
      </c>
      <c r="AL562" s="206"/>
      <c r="AM562" s="151" t="str">
        <f>IFERROR(VLOOKUP(AJ562,Mobilität!A:I,7,FALSE),"")</f>
        <v/>
      </c>
      <c r="AN562" s="151" t="str">
        <f t="shared" si="182"/>
        <v/>
      </c>
      <c r="AO562" s="154" t="str">
        <f>IFERROR(AN562*Intern!H$2,"")</f>
        <v/>
      </c>
      <c r="AP562" s="171"/>
      <c r="AQ562" s="151">
        <f t="shared" si="183"/>
        <v>0</v>
      </c>
      <c r="AR562" s="209"/>
      <c r="AS562" s="151" t="str">
        <f>IFERROR(VLOOKUP(AP562,Mobilität!A:I,7,FALSE),"")</f>
        <v/>
      </c>
      <c r="AT562" s="151" t="str">
        <f t="shared" si="198"/>
        <v/>
      </c>
      <c r="AU562" s="154" t="str">
        <f>IFERROR(AT562*Intern!H$2,"")</f>
        <v/>
      </c>
      <c r="AV562" s="171"/>
      <c r="AW562" s="151">
        <f t="shared" si="184"/>
        <v>0</v>
      </c>
      <c r="AX562" s="206"/>
      <c r="AY562" s="151" t="str">
        <f>IFERROR(VLOOKUP(AV562,Mobilität!A:O,7,FALSE),"")</f>
        <v/>
      </c>
      <c r="AZ562" s="151" t="str">
        <f t="shared" si="185"/>
        <v/>
      </c>
      <c r="BA562" s="220" t="str">
        <f>IFERROR(AZ562*Intern!H$2,"")</f>
        <v/>
      </c>
      <c r="BB562" s="338"/>
      <c r="BC562" s="339"/>
      <c r="BD562" s="340"/>
      <c r="BE562" s="222">
        <f t="shared" si="186"/>
        <v>0</v>
      </c>
      <c r="BF562" s="223">
        <f>IFERROR(BE562*Intern!H$2,"")</f>
        <v>0</v>
      </c>
      <c r="BG562" s="210">
        <f t="shared" si="187"/>
        <v>0</v>
      </c>
      <c r="BH562" s="226">
        <f t="shared" si="188"/>
        <v>0</v>
      </c>
      <c r="BI562" s="363"/>
      <c r="BJ562" s="210" t="e">
        <f t="shared" si="189"/>
        <v>#DIV/0!</v>
      </c>
      <c r="BK562" s="227" t="e">
        <f t="shared" si="190"/>
        <v>#DIV/0!</v>
      </c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</row>
    <row r="563" spans="1:128" s="153" customFormat="1">
      <c r="A563" s="164"/>
      <c r="B563" s="165"/>
      <c r="C563" s="165"/>
      <c r="D563" s="149" t="str">
        <f t="shared" si="191"/>
        <v/>
      </c>
      <c r="E563" s="166"/>
      <c r="F563" s="167"/>
      <c r="G563" s="334" t="str">
        <f t="shared" si="192"/>
        <v/>
      </c>
      <c r="H563" s="150" t="str">
        <f>IFERROR(VLOOKUP(F563,'Mahlzeit-Übernachtung'!C:AA,5,FALSE),"")</f>
        <v/>
      </c>
      <c r="I563" s="150" t="str">
        <f t="shared" si="193"/>
        <v/>
      </c>
      <c r="J563" s="221" t="str">
        <f>IFERROR(I563*Intern!H$2,"")</f>
        <v/>
      </c>
      <c r="K563" s="167"/>
      <c r="L563" s="331" t="str">
        <f t="shared" si="194"/>
        <v/>
      </c>
      <c r="M563" s="150" t="str">
        <f>IFERROR(VLOOKUP(K563,'Mahlzeit-Übernachtung'!C:AA,5,FALSE),"")</f>
        <v/>
      </c>
      <c r="N563" s="151" t="str">
        <f t="shared" si="195"/>
        <v/>
      </c>
      <c r="O563" s="221" t="str">
        <f>IFERROR(N563*Intern!H$2,"")</f>
        <v/>
      </c>
      <c r="P563" s="168"/>
      <c r="Q563" s="169"/>
      <c r="R563" s="169"/>
      <c r="S563" s="169"/>
      <c r="T563" s="151" t="str">
        <f t="shared" si="199"/>
        <v>---</v>
      </c>
      <c r="U563" s="331" t="e">
        <f>VLOOKUP(TEXT(T563,"@"),'Mahlzeit-Übernachtung'!A$30:G$111,7,FALSE)</f>
        <v>#N/A</v>
      </c>
      <c r="V563" s="151" t="str">
        <f t="shared" si="196"/>
        <v/>
      </c>
      <c r="W563" s="220" t="str">
        <f>IFERROR(V563*Intern!H$2,"")</f>
        <v/>
      </c>
      <c r="X563" s="167"/>
      <c r="Y563" s="170"/>
      <c r="Z563" s="164"/>
      <c r="AA563" s="151" t="str">
        <f>IFERROR(VLOOKUP(X563,Mobilität!A:I,7,FALSE),"")</f>
        <v/>
      </c>
      <c r="AB563" s="151" t="str">
        <f t="shared" si="197"/>
        <v/>
      </c>
      <c r="AC563" s="220" t="str">
        <f>IFERROR(AB563*Intern!H$2,"")</f>
        <v/>
      </c>
      <c r="AD563" s="167"/>
      <c r="AE563" s="170"/>
      <c r="AF563" s="164"/>
      <c r="AG563" s="151" t="str">
        <f>IFERROR(VLOOKUP(AD563,Mobilität!A:I,7,FALSE),"")</f>
        <v/>
      </c>
      <c r="AH563" s="151" t="str">
        <f t="shared" si="180"/>
        <v/>
      </c>
      <c r="AI563" s="220" t="str">
        <f>IFERROR(AH563*Intern!H$2,"")</f>
        <v/>
      </c>
      <c r="AJ563" s="171"/>
      <c r="AK563" s="219">
        <f t="shared" si="181"/>
        <v>0</v>
      </c>
      <c r="AL563" s="206"/>
      <c r="AM563" s="151" t="str">
        <f>IFERROR(VLOOKUP(AJ563,Mobilität!A:I,7,FALSE),"")</f>
        <v/>
      </c>
      <c r="AN563" s="151" t="str">
        <f t="shared" si="182"/>
        <v/>
      </c>
      <c r="AO563" s="154" t="str">
        <f>IFERROR(AN563*Intern!H$2,"")</f>
        <v/>
      </c>
      <c r="AP563" s="171"/>
      <c r="AQ563" s="151">
        <f t="shared" si="183"/>
        <v>0</v>
      </c>
      <c r="AR563" s="209"/>
      <c r="AS563" s="151" t="str">
        <f>IFERROR(VLOOKUP(AP563,Mobilität!A:I,7,FALSE),"")</f>
        <v/>
      </c>
      <c r="AT563" s="151" t="str">
        <f t="shared" si="198"/>
        <v/>
      </c>
      <c r="AU563" s="154" t="str">
        <f>IFERROR(AT563*Intern!H$2,"")</f>
        <v/>
      </c>
      <c r="AV563" s="171"/>
      <c r="AW563" s="151">
        <f t="shared" si="184"/>
        <v>0</v>
      </c>
      <c r="AX563" s="206"/>
      <c r="AY563" s="151" t="str">
        <f>IFERROR(VLOOKUP(AV563,Mobilität!A:O,7,FALSE),"")</f>
        <v/>
      </c>
      <c r="AZ563" s="151" t="str">
        <f t="shared" si="185"/>
        <v/>
      </c>
      <c r="BA563" s="220" t="str">
        <f>IFERROR(AZ563*Intern!H$2,"")</f>
        <v/>
      </c>
      <c r="BB563" s="338"/>
      <c r="BC563" s="339"/>
      <c r="BD563" s="340"/>
      <c r="BE563" s="222">
        <f t="shared" si="186"/>
        <v>0</v>
      </c>
      <c r="BF563" s="223">
        <f>IFERROR(BE563*Intern!H$2,"")</f>
        <v>0</v>
      </c>
      <c r="BG563" s="210">
        <f t="shared" si="187"/>
        <v>0</v>
      </c>
      <c r="BH563" s="226">
        <f t="shared" si="188"/>
        <v>0</v>
      </c>
      <c r="BI563" s="363"/>
      <c r="BJ563" s="210" t="e">
        <f t="shared" si="189"/>
        <v>#DIV/0!</v>
      </c>
      <c r="BK563" s="227" t="e">
        <f t="shared" si="190"/>
        <v>#DIV/0!</v>
      </c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</row>
    <row r="564" spans="1:128" s="153" customFormat="1">
      <c r="A564" s="164"/>
      <c r="B564" s="165"/>
      <c r="C564" s="165"/>
      <c r="D564" s="149" t="str">
        <f t="shared" si="191"/>
        <v/>
      </c>
      <c r="E564" s="166"/>
      <c r="F564" s="167"/>
      <c r="G564" s="334" t="str">
        <f t="shared" si="192"/>
        <v/>
      </c>
      <c r="H564" s="150" t="str">
        <f>IFERROR(VLOOKUP(F564,'Mahlzeit-Übernachtung'!C:AA,5,FALSE),"")</f>
        <v/>
      </c>
      <c r="I564" s="150" t="str">
        <f t="shared" si="193"/>
        <v/>
      </c>
      <c r="J564" s="221" t="str">
        <f>IFERROR(I564*Intern!H$2,"")</f>
        <v/>
      </c>
      <c r="K564" s="167"/>
      <c r="L564" s="331" t="str">
        <f t="shared" si="194"/>
        <v/>
      </c>
      <c r="M564" s="150" t="str">
        <f>IFERROR(VLOOKUP(K564,'Mahlzeit-Übernachtung'!C:AA,5,FALSE),"")</f>
        <v/>
      </c>
      <c r="N564" s="151" t="str">
        <f t="shared" si="195"/>
        <v/>
      </c>
      <c r="O564" s="221" t="str">
        <f>IFERROR(N564*Intern!H$2,"")</f>
        <v/>
      </c>
      <c r="P564" s="168"/>
      <c r="Q564" s="169"/>
      <c r="R564" s="169"/>
      <c r="S564" s="169"/>
      <c r="T564" s="151" t="str">
        <f t="shared" si="199"/>
        <v>---</v>
      </c>
      <c r="U564" s="331" t="e">
        <f>VLOOKUP(TEXT(T564,"@"),'Mahlzeit-Übernachtung'!A$30:G$111,7,FALSE)</f>
        <v>#N/A</v>
      </c>
      <c r="V564" s="151" t="str">
        <f t="shared" si="196"/>
        <v/>
      </c>
      <c r="W564" s="220" t="str">
        <f>IFERROR(V564*Intern!H$2,"")</f>
        <v/>
      </c>
      <c r="X564" s="167"/>
      <c r="Y564" s="170"/>
      <c r="Z564" s="164"/>
      <c r="AA564" s="151" t="str">
        <f>IFERROR(VLOOKUP(X564,Mobilität!A:I,7,FALSE),"")</f>
        <v/>
      </c>
      <c r="AB564" s="151" t="str">
        <f t="shared" si="197"/>
        <v/>
      </c>
      <c r="AC564" s="220" t="str">
        <f>IFERROR(AB564*Intern!H$2,"")</f>
        <v/>
      </c>
      <c r="AD564" s="167"/>
      <c r="AE564" s="170"/>
      <c r="AF564" s="164"/>
      <c r="AG564" s="151" t="str">
        <f>IFERROR(VLOOKUP(AD564,Mobilität!A:I,7,FALSE),"")</f>
        <v/>
      </c>
      <c r="AH564" s="151" t="str">
        <f t="shared" si="180"/>
        <v/>
      </c>
      <c r="AI564" s="220" t="str">
        <f>IFERROR(AH564*Intern!H$2,"")</f>
        <v/>
      </c>
      <c r="AJ564" s="171"/>
      <c r="AK564" s="219">
        <f t="shared" si="181"/>
        <v>0</v>
      </c>
      <c r="AL564" s="206"/>
      <c r="AM564" s="151" t="str">
        <f>IFERROR(VLOOKUP(AJ564,Mobilität!A:I,7,FALSE),"")</f>
        <v/>
      </c>
      <c r="AN564" s="151" t="str">
        <f t="shared" si="182"/>
        <v/>
      </c>
      <c r="AO564" s="154" t="str">
        <f>IFERROR(AN564*Intern!H$2,"")</f>
        <v/>
      </c>
      <c r="AP564" s="171"/>
      <c r="AQ564" s="151">
        <f t="shared" si="183"/>
        <v>0</v>
      </c>
      <c r="AR564" s="209"/>
      <c r="AS564" s="151" t="str">
        <f>IFERROR(VLOOKUP(AP564,Mobilität!A:I,7,FALSE),"")</f>
        <v/>
      </c>
      <c r="AT564" s="151" t="str">
        <f t="shared" si="198"/>
        <v/>
      </c>
      <c r="AU564" s="154" t="str">
        <f>IFERROR(AT564*Intern!H$2,"")</f>
        <v/>
      </c>
      <c r="AV564" s="171"/>
      <c r="AW564" s="151">
        <f t="shared" si="184"/>
        <v>0</v>
      </c>
      <c r="AX564" s="206"/>
      <c r="AY564" s="151" t="str">
        <f>IFERROR(VLOOKUP(AV564,Mobilität!A:O,7,FALSE),"")</f>
        <v/>
      </c>
      <c r="AZ564" s="151" t="str">
        <f t="shared" si="185"/>
        <v/>
      </c>
      <c r="BA564" s="220" t="str">
        <f>IFERROR(AZ564*Intern!H$2,"")</f>
        <v/>
      </c>
      <c r="BB564" s="338"/>
      <c r="BC564" s="339"/>
      <c r="BD564" s="340"/>
      <c r="BE564" s="222">
        <f t="shared" si="186"/>
        <v>0</v>
      </c>
      <c r="BF564" s="223">
        <f>IFERROR(BE564*Intern!H$2,"")</f>
        <v>0</v>
      </c>
      <c r="BG564" s="210">
        <f t="shared" si="187"/>
        <v>0</v>
      </c>
      <c r="BH564" s="226">
        <f t="shared" si="188"/>
        <v>0</v>
      </c>
      <c r="BI564" s="363"/>
      <c r="BJ564" s="210" t="e">
        <f t="shared" si="189"/>
        <v>#DIV/0!</v>
      </c>
      <c r="BK564" s="227" t="e">
        <f t="shared" si="190"/>
        <v>#DIV/0!</v>
      </c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</row>
    <row r="565" spans="1:128" s="153" customFormat="1">
      <c r="A565" s="164"/>
      <c r="B565" s="165"/>
      <c r="C565" s="165"/>
      <c r="D565" s="149" t="str">
        <f t="shared" si="191"/>
        <v/>
      </c>
      <c r="E565" s="166"/>
      <c r="F565" s="167"/>
      <c r="G565" s="334" t="str">
        <f t="shared" si="192"/>
        <v/>
      </c>
      <c r="H565" s="150" t="str">
        <f>IFERROR(VLOOKUP(F565,'Mahlzeit-Übernachtung'!C:AA,5,FALSE),"")</f>
        <v/>
      </c>
      <c r="I565" s="150" t="str">
        <f t="shared" si="193"/>
        <v/>
      </c>
      <c r="J565" s="221" t="str">
        <f>IFERROR(I565*Intern!H$2,"")</f>
        <v/>
      </c>
      <c r="K565" s="167"/>
      <c r="L565" s="331" t="str">
        <f t="shared" si="194"/>
        <v/>
      </c>
      <c r="M565" s="150" t="str">
        <f>IFERROR(VLOOKUP(K565,'Mahlzeit-Übernachtung'!C:AA,5,FALSE),"")</f>
        <v/>
      </c>
      <c r="N565" s="151" t="str">
        <f t="shared" si="195"/>
        <v/>
      </c>
      <c r="O565" s="221" t="str">
        <f>IFERROR(N565*Intern!H$2,"")</f>
        <v/>
      </c>
      <c r="P565" s="168"/>
      <c r="Q565" s="169"/>
      <c r="R565" s="169"/>
      <c r="S565" s="169"/>
      <c r="T565" s="151" t="str">
        <f t="shared" si="199"/>
        <v>---</v>
      </c>
      <c r="U565" s="331" t="e">
        <f>VLOOKUP(TEXT(T565,"@"),'Mahlzeit-Übernachtung'!A$30:G$111,7,FALSE)</f>
        <v>#N/A</v>
      </c>
      <c r="V565" s="151" t="str">
        <f t="shared" si="196"/>
        <v/>
      </c>
      <c r="W565" s="220" t="str">
        <f>IFERROR(V565*Intern!H$2,"")</f>
        <v/>
      </c>
      <c r="X565" s="167"/>
      <c r="Y565" s="170"/>
      <c r="Z565" s="164"/>
      <c r="AA565" s="151" t="str">
        <f>IFERROR(VLOOKUP(X565,Mobilität!A:I,7,FALSE),"")</f>
        <v/>
      </c>
      <c r="AB565" s="151" t="str">
        <f t="shared" si="197"/>
        <v/>
      </c>
      <c r="AC565" s="220" t="str">
        <f>IFERROR(AB565*Intern!H$2,"")</f>
        <v/>
      </c>
      <c r="AD565" s="167"/>
      <c r="AE565" s="170"/>
      <c r="AF565" s="164"/>
      <c r="AG565" s="151" t="str">
        <f>IFERROR(VLOOKUP(AD565,Mobilität!A:I,7,FALSE),"")</f>
        <v/>
      </c>
      <c r="AH565" s="151" t="str">
        <f t="shared" si="180"/>
        <v/>
      </c>
      <c r="AI565" s="220" t="str">
        <f>IFERROR(AH565*Intern!H$2,"")</f>
        <v/>
      </c>
      <c r="AJ565" s="171"/>
      <c r="AK565" s="219">
        <f t="shared" si="181"/>
        <v>0</v>
      </c>
      <c r="AL565" s="206"/>
      <c r="AM565" s="151" t="str">
        <f>IFERROR(VLOOKUP(AJ565,Mobilität!A:I,7,FALSE),"")</f>
        <v/>
      </c>
      <c r="AN565" s="151" t="str">
        <f t="shared" si="182"/>
        <v/>
      </c>
      <c r="AO565" s="154" t="str">
        <f>IFERROR(AN565*Intern!H$2,"")</f>
        <v/>
      </c>
      <c r="AP565" s="171"/>
      <c r="AQ565" s="151">
        <f t="shared" si="183"/>
        <v>0</v>
      </c>
      <c r="AR565" s="209"/>
      <c r="AS565" s="151" t="str">
        <f>IFERROR(VLOOKUP(AP565,Mobilität!A:I,7,FALSE),"")</f>
        <v/>
      </c>
      <c r="AT565" s="151" t="str">
        <f t="shared" si="198"/>
        <v/>
      </c>
      <c r="AU565" s="154" t="str">
        <f>IFERROR(AT565*Intern!H$2,"")</f>
        <v/>
      </c>
      <c r="AV565" s="171"/>
      <c r="AW565" s="151">
        <f t="shared" si="184"/>
        <v>0</v>
      </c>
      <c r="AX565" s="206"/>
      <c r="AY565" s="151" t="str">
        <f>IFERROR(VLOOKUP(AV565,Mobilität!A:O,7,FALSE),"")</f>
        <v/>
      </c>
      <c r="AZ565" s="151" t="str">
        <f t="shared" si="185"/>
        <v/>
      </c>
      <c r="BA565" s="220" t="str">
        <f>IFERROR(AZ565*Intern!H$2,"")</f>
        <v/>
      </c>
      <c r="BB565" s="338"/>
      <c r="BC565" s="339"/>
      <c r="BD565" s="340"/>
      <c r="BE565" s="222">
        <f t="shared" si="186"/>
        <v>0</v>
      </c>
      <c r="BF565" s="223">
        <f>IFERROR(BE565*Intern!H$2,"")</f>
        <v>0</v>
      </c>
      <c r="BG565" s="210">
        <f t="shared" si="187"/>
        <v>0</v>
      </c>
      <c r="BH565" s="226">
        <f t="shared" si="188"/>
        <v>0</v>
      </c>
      <c r="BI565" s="363"/>
      <c r="BJ565" s="210" t="e">
        <f t="shared" si="189"/>
        <v>#DIV/0!</v>
      </c>
      <c r="BK565" s="227" t="e">
        <f t="shared" si="190"/>
        <v>#DIV/0!</v>
      </c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</row>
    <row r="566" spans="1:128" s="153" customFormat="1">
      <c r="A566" s="164"/>
      <c r="B566" s="165"/>
      <c r="C566" s="165"/>
      <c r="D566" s="149" t="str">
        <f t="shared" si="191"/>
        <v/>
      </c>
      <c r="E566" s="166"/>
      <c r="F566" s="167"/>
      <c r="G566" s="334" t="str">
        <f t="shared" si="192"/>
        <v/>
      </c>
      <c r="H566" s="150" t="str">
        <f>IFERROR(VLOOKUP(F566,'Mahlzeit-Übernachtung'!C:AA,5,FALSE),"")</f>
        <v/>
      </c>
      <c r="I566" s="150" t="str">
        <f t="shared" si="193"/>
        <v/>
      </c>
      <c r="J566" s="221" t="str">
        <f>IFERROR(I566*Intern!H$2,"")</f>
        <v/>
      </c>
      <c r="K566" s="167"/>
      <c r="L566" s="331" t="str">
        <f t="shared" si="194"/>
        <v/>
      </c>
      <c r="M566" s="150" t="str">
        <f>IFERROR(VLOOKUP(K566,'Mahlzeit-Übernachtung'!C:AA,5,FALSE),"")</f>
        <v/>
      </c>
      <c r="N566" s="151" t="str">
        <f t="shared" si="195"/>
        <v/>
      </c>
      <c r="O566" s="221" t="str">
        <f>IFERROR(N566*Intern!H$2,"")</f>
        <v/>
      </c>
      <c r="P566" s="168"/>
      <c r="Q566" s="169"/>
      <c r="R566" s="169"/>
      <c r="S566" s="169"/>
      <c r="T566" s="151" t="str">
        <f t="shared" si="199"/>
        <v>---</v>
      </c>
      <c r="U566" s="331" t="e">
        <f>VLOOKUP(TEXT(T566,"@"),'Mahlzeit-Übernachtung'!A$30:G$111,7,FALSE)</f>
        <v>#N/A</v>
      </c>
      <c r="V566" s="151" t="str">
        <f t="shared" si="196"/>
        <v/>
      </c>
      <c r="W566" s="220" t="str">
        <f>IFERROR(V566*Intern!H$2,"")</f>
        <v/>
      </c>
      <c r="X566" s="167"/>
      <c r="Y566" s="170"/>
      <c r="Z566" s="164"/>
      <c r="AA566" s="151" t="str">
        <f>IFERROR(VLOOKUP(X566,Mobilität!A:I,7,FALSE),"")</f>
        <v/>
      </c>
      <c r="AB566" s="151" t="str">
        <f t="shared" si="197"/>
        <v/>
      </c>
      <c r="AC566" s="220" t="str">
        <f>IFERROR(AB566*Intern!H$2,"")</f>
        <v/>
      </c>
      <c r="AD566" s="167"/>
      <c r="AE566" s="170"/>
      <c r="AF566" s="164"/>
      <c r="AG566" s="151" t="str">
        <f>IFERROR(VLOOKUP(AD566,Mobilität!A:I,7,FALSE),"")</f>
        <v/>
      </c>
      <c r="AH566" s="151" t="str">
        <f t="shared" si="180"/>
        <v/>
      </c>
      <c r="AI566" s="220" t="str">
        <f>IFERROR(AH566*Intern!H$2,"")</f>
        <v/>
      </c>
      <c r="AJ566" s="171"/>
      <c r="AK566" s="219">
        <f t="shared" si="181"/>
        <v>0</v>
      </c>
      <c r="AL566" s="206"/>
      <c r="AM566" s="151" t="str">
        <f>IFERROR(VLOOKUP(AJ566,Mobilität!A:I,7,FALSE),"")</f>
        <v/>
      </c>
      <c r="AN566" s="151" t="str">
        <f t="shared" si="182"/>
        <v/>
      </c>
      <c r="AO566" s="154" t="str">
        <f>IFERROR(AN566*Intern!H$2,"")</f>
        <v/>
      </c>
      <c r="AP566" s="171"/>
      <c r="AQ566" s="151">
        <f t="shared" si="183"/>
        <v>0</v>
      </c>
      <c r="AR566" s="209"/>
      <c r="AS566" s="151" t="str">
        <f>IFERROR(VLOOKUP(AP566,Mobilität!A:I,7,FALSE),"")</f>
        <v/>
      </c>
      <c r="AT566" s="151" t="str">
        <f t="shared" si="198"/>
        <v/>
      </c>
      <c r="AU566" s="154" t="str">
        <f>IFERROR(AT566*Intern!H$2,"")</f>
        <v/>
      </c>
      <c r="AV566" s="171"/>
      <c r="AW566" s="151">
        <f t="shared" si="184"/>
        <v>0</v>
      </c>
      <c r="AX566" s="206"/>
      <c r="AY566" s="151" t="str">
        <f>IFERROR(VLOOKUP(AV566,Mobilität!A:O,7,FALSE),"")</f>
        <v/>
      </c>
      <c r="AZ566" s="151" t="str">
        <f t="shared" si="185"/>
        <v/>
      </c>
      <c r="BA566" s="220" t="str">
        <f>IFERROR(AZ566*Intern!H$2,"")</f>
        <v/>
      </c>
      <c r="BB566" s="338"/>
      <c r="BC566" s="339"/>
      <c r="BD566" s="340"/>
      <c r="BE566" s="222">
        <f t="shared" si="186"/>
        <v>0</v>
      </c>
      <c r="BF566" s="223">
        <f>IFERROR(BE566*Intern!H$2,"")</f>
        <v>0</v>
      </c>
      <c r="BG566" s="210">
        <f t="shared" si="187"/>
        <v>0</v>
      </c>
      <c r="BH566" s="226">
        <f t="shared" si="188"/>
        <v>0</v>
      </c>
      <c r="BI566" s="363"/>
      <c r="BJ566" s="210" t="e">
        <f t="shared" si="189"/>
        <v>#DIV/0!</v>
      </c>
      <c r="BK566" s="227" t="e">
        <f t="shared" si="190"/>
        <v>#DIV/0!</v>
      </c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</row>
    <row r="567" spans="1:128" s="153" customFormat="1">
      <c r="A567" s="164"/>
      <c r="B567" s="165"/>
      <c r="C567" s="165"/>
      <c r="D567" s="149" t="str">
        <f t="shared" si="191"/>
        <v/>
      </c>
      <c r="E567" s="166"/>
      <c r="F567" s="167"/>
      <c r="G567" s="334" t="str">
        <f t="shared" si="192"/>
        <v/>
      </c>
      <c r="H567" s="150" t="str">
        <f>IFERROR(VLOOKUP(F567,'Mahlzeit-Übernachtung'!C:AA,5,FALSE),"")</f>
        <v/>
      </c>
      <c r="I567" s="150" t="str">
        <f t="shared" si="193"/>
        <v/>
      </c>
      <c r="J567" s="221" t="str">
        <f>IFERROR(I567*Intern!H$2,"")</f>
        <v/>
      </c>
      <c r="K567" s="167"/>
      <c r="L567" s="331" t="str">
        <f t="shared" si="194"/>
        <v/>
      </c>
      <c r="M567" s="150" t="str">
        <f>IFERROR(VLOOKUP(K567,'Mahlzeit-Übernachtung'!C:AA,5,FALSE),"")</f>
        <v/>
      </c>
      <c r="N567" s="151" t="str">
        <f t="shared" si="195"/>
        <v/>
      </c>
      <c r="O567" s="221" t="str">
        <f>IFERROR(N567*Intern!H$2,"")</f>
        <v/>
      </c>
      <c r="P567" s="168"/>
      <c r="Q567" s="169"/>
      <c r="R567" s="169"/>
      <c r="S567" s="169"/>
      <c r="T567" s="151" t="str">
        <f t="shared" si="199"/>
        <v>---</v>
      </c>
      <c r="U567" s="331" t="e">
        <f>VLOOKUP(TEXT(T567,"@"),'Mahlzeit-Übernachtung'!A$30:G$111,7,FALSE)</f>
        <v>#N/A</v>
      </c>
      <c r="V567" s="151" t="str">
        <f t="shared" si="196"/>
        <v/>
      </c>
      <c r="W567" s="220" t="str">
        <f>IFERROR(V567*Intern!H$2,"")</f>
        <v/>
      </c>
      <c r="X567" s="167"/>
      <c r="Y567" s="170"/>
      <c r="Z567" s="164"/>
      <c r="AA567" s="151" t="str">
        <f>IFERROR(VLOOKUP(X567,Mobilität!A:I,7,FALSE),"")</f>
        <v/>
      </c>
      <c r="AB567" s="151" t="str">
        <f t="shared" si="197"/>
        <v/>
      </c>
      <c r="AC567" s="220" t="str">
        <f>IFERROR(AB567*Intern!H$2,"")</f>
        <v/>
      </c>
      <c r="AD567" s="167"/>
      <c r="AE567" s="170"/>
      <c r="AF567" s="164"/>
      <c r="AG567" s="151" t="str">
        <f>IFERROR(VLOOKUP(AD567,Mobilität!A:I,7,FALSE),"")</f>
        <v/>
      </c>
      <c r="AH567" s="151" t="str">
        <f t="shared" si="180"/>
        <v/>
      </c>
      <c r="AI567" s="220" t="str">
        <f>IFERROR(AH567*Intern!H$2,"")</f>
        <v/>
      </c>
      <c r="AJ567" s="171"/>
      <c r="AK567" s="219">
        <f t="shared" si="181"/>
        <v>0</v>
      </c>
      <c r="AL567" s="206"/>
      <c r="AM567" s="151" t="str">
        <f>IFERROR(VLOOKUP(AJ567,Mobilität!A:I,7,FALSE),"")</f>
        <v/>
      </c>
      <c r="AN567" s="151" t="str">
        <f t="shared" si="182"/>
        <v/>
      </c>
      <c r="AO567" s="154" t="str">
        <f>IFERROR(AN567*Intern!H$2,"")</f>
        <v/>
      </c>
      <c r="AP567" s="171"/>
      <c r="AQ567" s="151">
        <f t="shared" si="183"/>
        <v>0</v>
      </c>
      <c r="AR567" s="209"/>
      <c r="AS567" s="151" t="str">
        <f>IFERROR(VLOOKUP(AP567,Mobilität!A:I,7,FALSE),"")</f>
        <v/>
      </c>
      <c r="AT567" s="151" t="str">
        <f t="shared" si="198"/>
        <v/>
      </c>
      <c r="AU567" s="154" t="str">
        <f>IFERROR(AT567*Intern!H$2,"")</f>
        <v/>
      </c>
      <c r="AV567" s="171"/>
      <c r="AW567" s="151">
        <f t="shared" si="184"/>
        <v>0</v>
      </c>
      <c r="AX567" s="206"/>
      <c r="AY567" s="151" t="str">
        <f>IFERROR(VLOOKUP(AV567,Mobilität!A:O,7,FALSE),"")</f>
        <v/>
      </c>
      <c r="AZ567" s="151" t="str">
        <f t="shared" si="185"/>
        <v/>
      </c>
      <c r="BA567" s="220" t="str">
        <f>IFERROR(AZ567*Intern!H$2,"")</f>
        <v/>
      </c>
      <c r="BB567" s="338"/>
      <c r="BC567" s="339"/>
      <c r="BD567" s="340"/>
      <c r="BE567" s="222">
        <f t="shared" si="186"/>
        <v>0</v>
      </c>
      <c r="BF567" s="223">
        <f>IFERROR(BE567*Intern!H$2,"")</f>
        <v>0</v>
      </c>
      <c r="BG567" s="210">
        <f t="shared" si="187"/>
        <v>0</v>
      </c>
      <c r="BH567" s="226">
        <f t="shared" si="188"/>
        <v>0</v>
      </c>
      <c r="BI567" s="363"/>
      <c r="BJ567" s="210" t="e">
        <f t="shared" si="189"/>
        <v>#DIV/0!</v>
      </c>
      <c r="BK567" s="227" t="e">
        <f t="shared" si="190"/>
        <v>#DIV/0!</v>
      </c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</row>
    <row r="568" spans="1:128" s="153" customFormat="1">
      <c r="A568" s="164"/>
      <c r="B568" s="165"/>
      <c r="C568" s="165"/>
      <c r="D568" s="149" t="str">
        <f t="shared" si="191"/>
        <v/>
      </c>
      <c r="E568" s="166"/>
      <c r="F568" s="167"/>
      <c r="G568" s="334" t="str">
        <f t="shared" si="192"/>
        <v/>
      </c>
      <c r="H568" s="150" t="str">
        <f>IFERROR(VLOOKUP(F568,'Mahlzeit-Übernachtung'!C:AA,5,FALSE),"")</f>
        <v/>
      </c>
      <c r="I568" s="150" t="str">
        <f t="shared" si="193"/>
        <v/>
      </c>
      <c r="J568" s="221" t="str">
        <f>IFERROR(I568*Intern!H$2,"")</f>
        <v/>
      </c>
      <c r="K568" s="167"/>
      <c r="L568" s="331" t="str">
        <f t="shared" si="194"/>
        <v/>
      </c>
      <c r="M568" s="150" t="str">
        <f>IFERROR(VLOOKUP(K568,'Mahlzeit-Übernachtung'!C:AA,5,FALSE),"")</f>
        <v/>
      </c>
      <c r="N568" s="151" t="str">
        <f t="shared" si="195"/>
        <v/>
      </c>
      <c r="O568" s="221" t="str">
        <f>IFERROR(N568*Intern!H$2,"")</f>
        <v/>
      </c>
      <c r="P568" s="168"/>
      <c r="Q568" s="169"/>
      <c r="R568" s="169"/>
      <c r="S568" s="169"/>
      <c r="T568" s="151" t="str">
        <f t="shared" si="199"/>
        <v>---</v>
      </c>
      <c r="U568" s="331" t="e">
        <f>VLOOKUP(TEXT(T568,"@"),'Mahlzeit-Übernachtung'!A$30:G$111,7,FALSE)</f>
        <v>#N/A</v>
      </c>
      <c r="V568" s="151" t="str">
        <f t="shared" si="196"/>
        <v/>
      </c>
      <c r="W568" s="220" t="str">
        <f>IFERROR(V568*Intern!H$2,"")</f>
        <v/>
      </c>
      <c r="X568" s="167"/>
      <c r="Y568" s="170"/>
      <c r="Z568" s="164"/>
      <c r="AA568" s="151" t="str">
        <f>IFERROR(VLOOKUP(X568,Mobilität!A:I,7,FALSE),"")</f>
        <v/>
      </c>
      <c r="AB568" s="151" t="str">
        <f t="shared" si="197"/>
        <v/>
      </c>
      <c r="AC568" s="220" t="str">
        <f>IFERROR(AB568*Intern!H$2,"")</f>
        <v/>
      </c>
      <c r="AD568" s="167"/>
      <c r="AE568" s="170"/>
      <c r="AF568" s="164"/>
      <c r="AG568" s="151" t="str">
        <f>IFERROR(VLOOKUP(AD568,Mobilität!A:I,7,FALSE),"")</f>
        <v/>
      </c>
      <c r="AH568" s="151" t="str">
        <f t="shared" si="180"/>
        <v/>
      </c>
      <c r="AI568" s="220" t="str">
        <f>IFERROR(AH568*Intern!H$2,"")</f>
        <v/>
      </c>
      <c r="AJ568" s="171"/>
      <c r="AK568" s="219">
        <f t="shared" si="181"/>
        <v>0</v>
      </c>
      <c r="AL568" s="206"/>
      <c r="AM568" s="151" t="str">
        <f>IFERROR(VLOOKUP(AJ568,Mobilität!A:I,7,FALSE),"")</f>
        <v/>
      </c>
      <c r="AN568" s="151" t="str">
        <f t="shared" si="182"/>
        <v/>
      </c>
      <c r="AO568" s="154" t="str">
        <f>IFERROR(AN568*Intern!H$2,"")</f>
        <v/>
      </c>
      <c r="AP568" s="171"/>
      <c r="AQ568" s="151">
        <f t="shared" si="183"/>
        <v>0</v>
      </c>
      <c r="AR568" s="209"/>
      <c r="AS568" s="151" t="str">
        <f>IFERROR(VLOOKUP(AP568,Mobilität!A:I,7,FALSE),"")</f>
        <v/>
      </c>
      <c r="AT568" s="151" t="str">
        <f t="shared" si="198"/>
        <v/>
      </c>
      <c r="AU568" s="154" t="str">
        <f>IFERROR(AT568*Intern!H$2,"")</f>
        <v/>
      </c>
      <c r="AV568" s="171"/>
      <c r="AW568" s="151">
        <f t="shared" si="184"/>
        <v>0</v>
      </c>
      <c r="AX568" s="206"/>
      <c r="AY568" s="151" t="str">
        <f>IFERROR(VLOOKUP(AV568,Mobilität!A:O,7,FALSE),"")</f>
        <v/>
      </c>
      <c r="AZ568" s="151" t="str">
        <f t="shared" si="185"/>
        <v/>
      </c>
      <c r="BA568" s="220" t="str">
        <f>IFERROR(AZ568*Intern!H$2,"")</f>
        <v/>
      </c>
      <c r="BB568" s="338"/>
      <c r="BC568" s="339"/>
      <c r="BD568" s="340"/>
      <c r="BE568" s="222">
        <f t="shared" si="186"/>
        <v>0</v>
      </c>
      <c r="BF568" s="223">
        <f>IFERROR(BE568*Intern!H$2,"")</f>
        <v>0</v>
      </c>
      <c r="BG568" s="210">
        <f t="shared" si="187"/>
        <v>0</v>
      </c>
      <c r="BH568" s="226">
        <f t="shared" si="188"/>
        <v>0</v>
      </c>
      <c r="BI568" s="363"/>
      <c r="BJ568" s="210" t="e">
        <f t="shared" si="189"/>
        <v>#DIV/0!</v>
      </c>
      <c r="BK568" s="227" t="e">
        <f t="shared" si="190"/>
        <v>#DIV/0!</v>
      </c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</row>
    <row r="569" spans="1:128" s="153" customFormat="1">
      <c r="A569" s="164"/>
      <c r="B569" s="165"/>
      <c r="C569" s="165"/>
      <c r="D569" s="149" t="str">
        <f t="shared" si="191"/>
        <v/>
      </c>
      <c r="E569" s="166"/>
      <c r="F569" s="167"/>
      <c r="G569" s="334" t="str">
        <f t="shared" si="192"/>
        <v/>
      </c>
      <c r="H569" s="150" t="str">
        <f>IFERROR(VLOOKUP(F569,'Mahlzeit-Übernachtung'!C:AA,5,FALSE),"")</f>
        <v/>
      </c>
      <c r="I569" s="150" t="str">
        <f t="shared" si="193"/>
        <v/>
      </c>
      <c r="J569" s="221" t="str">
        <f>IFERROR(I569*Intern!H$2,"")</f>
        <v/>
      </c>
      <c r="K569" s="167"/>
      <c r="L569" s="331" t="str">
        <f t="shared" si="194"/>
        <v/>
      </c>
      <c r="M569" s="150" t="str">
        <f>IFERROR(VLOOKUP(K569,'Mahlzeit-Übernachtung'!C:AA,5,FALSE),"")</f>
        <v/>
      </c>
      <c r="N569" s="151" t="str">
        <f t="shared" si="195"/>
        <v/>
      </c>
      <c r="O569" s="221" t="str">
        <f>IFERROR(N569*Intern!H$2,"")</f>
        <v/>
      </c>
      <c r="P569" s="168"/>
      <c r="Q569" s="169"/>
      <c r="R569" s="169"/>
      <c r="S569" s="169"/>
      <c r="T569" s="151" t="str">
        <f t="shared" si="199"/>
        <v>---</v>
      </c>
      <c r="U569" s="331" t="e">
        <f>VLOOKUP(TEXT(T569,"@"),'Mahlzeit-Übernachtung'!A$30:G$111,7,FALSE)</f>
        <v>#N/A</v>
      </c>
      <c r="V569" s="151" t="str">
        <f t="shared" si="196"/>
        <v/>
      </c>
      <c r="W569" s="220" t="str">
        <f>IFERROR(V569*Intern!H$2,"")</f>
        <v/>
      </c>
      <c r="X569" s="167"/>
      <c r="Y569" s="170"/>
      <c r="Z569" s="164"/>
      <c r="AA569" s="151" t="str">
        <f>IFERROR(VLOOKUP(X569,Mobilität!A:I,7,FALSE),"")</f>
        <v/>
      </c>
      <c r="AB569" s="151" t="str">
        <f t="shared" si="197"/>
        <v/>
      </c>
      <c r="AC569" s="220" t="str">
        <f>IFERROR(AB569*Intern!H$2,"")</f>
        <v/>
      </c>
      <c r="AD569" s="167"/>
      <c r="AE569" s="170"/>
      <c r="AF569" s="164"/>
      <c r="AG569" s="151" t="str">
        <f>IFERROR(VLOOKUP(AD569,Mobilität!A:I,7,FALSE),"")</f>
        <v/>
      </c>
      <c r="AH569" s="151" t="str">
        <f t="shared" si="180"/>
        <v/>
      </c>
      <c r="AI569" s="220" t="str">
        <f>IFERROR(AH569*Intern!H$2,"")</f>
        <v/>
      </c>
      <c r="AJ569" s="171"/>
      <c r="AK569" s="219">
        <f t="shared" si="181"/>
        <v>0</v>
      </c>
      <c r="AL569" s="206"/>
      <c r="AM569" s="151" t="str">
        <f>IFERROR(VLOOKUP(AJ569,Mobilität!A:I,7,FALSE),"")</f>
        <v/>
      </c>
      <c r="AN569" s="151" t="str">
        <f t="shared" si="182"/>
        <v/>
      </c>
      <c r="AO569" s="154" t="str">
        <f>IFERROR(AN569*Intern!H$2,"")</f>
        <v/>
      </c>
      <c r="AP569" s="171"/>
      <c r="AQ569" s="151">
        <f t="shared" si="183"/>
        <v>0</v>
      </c>
      <c r="AR569" s="209"/>
      <c r="AS569" s="151" t="str">
        <f>IFERROR(VLOOKUP(AP569,Mobilität!A:I,7,FALSE),"")</f>
        <v/>
      </c>
      <c r="AT569" s="151" t="str">
        <f t="shared" si="198"/>
        <v/>
      </c>
      <c r="AU569" s="154" t="str">
        <f>IFERROR(AT569*Intern!H$2,"")</f>
        <v/>
      </c>
      <c r="AV569" s="171"/>
      <c r="AW569" s="151">
        <f t="shared" si="184"/>
        <v>0</v>
      </c>
      <c r="AX569" s="206"/>
      <c r="AY569" s="151" t="str">
        <f>IFERROR(VLOOKUP(AV569,Mobilität!A:O,7,FALSE),"")</f>
        <v/>
      </c>
      <c r="AZ569" s="151" t="str">
        <f t="shared" si="185"/>
        <v/>
      </c>
      <c r="BA569" s="220" t="str">
        <f>IFERROR(AZ569*Intern!H$2,"")</f>
        <v/>
      </c>
      <c r="BB569" s="338"/>
      <c r="BC569" s="339"/>
      <c r="BD569" s="340"/>
      <c r="BE569" s="222">
        <f t="shared" si="186"/>
        <v>0</v>
      </c>
      <c r="BF569" s="223">
        <f>IFERROR(BE569*Intern!H$2,"")</f>
        <v>0</v>
      </c>
      <c r="BG569" s="210">
        <f t="shared" si="187"/>
        <v>0</v>
      </c>
      <c r="BH569" s="226">
        <f t="shared" si="188"/>
        <v>0</v>
      </c>
      <c r="BI569" s="363"/>
      <c r="BJ569" s="210" t="e">
        <f t="shared" si="189"/>
        <v>#DIV/0!</v>
      </c>
      <c r="BK569" s="227" t="e">
        <f t="shared" si="190"/>
        <v>#DIV/0!</v>
      </c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</row>
    <row r="570" spans="1:128" s="153" customFormat="1">
      <c r="A570" s="164"/>
      <c r="B570" s="165"/>
      <c r="C570" s="165"/>
      <c r="D570" s="149" t="str">
        <f t="shared" si="191"/>
        <v/>
      </c>
      <c r="E570" s="166"/>
      <c r="F570" s="167"/>
      <c r="G570" s="334" t="str">
        <f t="shared" si="192"/>
        <v/>
      </c>
      <c r="H570" s="150" t="str">
        <f>IFERROR(VLOOKUP(F570,'Mahlzeit-Übernachtung'!C:AA,5,FALSE),"")</f>
        <v/>
      </c>
      <c r="I570" s="150" t="str">
        <f t="shared" si="193"/>
        <v/>
      </c>
      <c r="J570" s="221" t="str">
        <f>IFERROR(I570*Intern!H$2,"")</f>
        <v/>
      </c>
      <c r="K570" s="167"/>
      <c r="L570" s="331" t="str">
        <f t="shared" si="194"/>
        <v/>
      </c>
      <c r="M570" s="150" t="str">
        <f>IFERROR(VLOOKUP(K570,'Mahlzeit-Übernachtung'!C:AA,5,FALSE),"")</f>
        <v/>
      </c>
      <c r="N570" s="151" t="str">
        <f t="shared" si="195"/>
        <v/>
      </c>
      <c r="O570" s="221" t="str">
        <f>IFERROR(N570*Intern!H$2,"")</f>
        <v/>
      </c>
      <c r="P570" s="168"/>
      <c r="Q570" s="169"/>
      <c r="R570" s="169"/>
      <c r="S570" s="169"/>
      <c r="T570" s="151" t="str">
        <f t="shared" si="199"/>
        <v>---</v>
      </c>
      <c r="U570" s="331" t="e">
        <f>VLOOKUP(TEXT(T570,"@"),'Mahlzeit-Übernachtung'!A$30:G$111,7,FALSE)</f>
        <v>#N/A</v>
      </c>
      <c r="V570" s="151" t="str">
        <f t="shared" si="196"/>
        <v/>
      </c>
      <c r="W570" s="220" t="str">
        <f>IFERROR(V570*Intern!H$2,"")</f>
        <v/>
      </c>
      <c r="X570" s="167"/>
      <c r="Y570" s="170"/>
      <c r="Z570" s="164"/>
      <c r="AA570" s="151" t="str">
        <f>IFERROR(VLOOKUP(X570,Mobilität!A:I,7,FALSE),"")</f>
        <v/>
      </c>
      <c r="AB570" s="151" t="str">
        <f t="shared" si="197"/>
        <v/>
      </c>
      <c r="AC570" s="220" t="str">
        <f>IFERROR(AB570*Intern!H$2,"")</f>
        <v/>
      </c>
      <c r="AD570" s="167"/>
      <c r="AE570" s="170"/>
      <c r="AF570" s="164"/>
      <c r="AG570" s="151" t="str">
        <f>IFERROR(VLOOKUP(AD570,Mobilität!A:I,7,FALSE),"")</f>
        <v/>
      </c>
      <c r="AH570" s="151" t="str">
        <f t="shared" si="180"/>
        <v/>
      </c>
      <c r="AI570" s="220" t="str">
        <f>IFERROR(AH570*Intern!H$2,"")</f>
        <v/>
      </c>
      <c r="AJ570" s="171"/>
      <c r="AK570" s="219">
        <f t="shared" si="181"/>
        <v>0</v>
      </c>
      <c r="AL570" s="206"/>
      <c r="AM570" s="151" t="str">
        <f>IFERROR(VLOOKUP(AJ570,Mobilität!A:I,7,FALSE),"")</f>
        <v/>
      </c>
      <c r="AN570" s="151" t="str">
        <f t="shared" si="182"/>
        <v/>
      </c>
      <c r="AO570" s="154" t="str">
        <f>IFERROR(AN570*Intern!H$2,"")</f>
        <v/>
      </c>
      <c r="AP570" s="171"/>
      <c r="AQ570" s="151">
        <f t="shared" si="183"/>
        <v>0</v>
      </c>
      <c r="AR570" s="209"/>
      <c r="AS570" s="151" t="str">
        <f>IFERROR(VLOOKUP(AP570,Mobilität!A:I,7,FALSE),"")</f>
        <v/>
      </c>
      <c r="AT570" s="151" t="str">
        <f t="shared" si="198"/>
        <v/>
      </c>
      <c r="AU570" s="154" t="str">
        <f>IFERROR(AT570*Intern!H$2,"")</f>
        <v/>
      </c>
      <c r="AV570" s="171"/>
      <c r="AW570" s="151">
        <f t="shared" si="184"/>
        <v>0</v>
      </c>
      <c r="AX570" s="206"/>
      <c r="AY570" s="151" t="str">
        <f>IFERROR(VLOOKUP(AV570,Mobilität!A:O,7,FALSE),"")</f>
        <v/>
      </c>
      <c r="AZ570" s="151" t="str">
        <f t="shared" si="185"/>
        <v/>
      </c>
      <c r="BA570" s="220" t="str">
        <f>IFERROR(AZ570*Intern!H$2,"")</f>
        <v/>
      </c>
      <c r="BB570" s="338"/>
      <c r="BC570" s="339"/>
      <c r="BD570" s="340"/>
      <c r="BE570" s="222">
        <f t="shared" si="186"/>
        <v>0</v>
      </c>
      <c r="BF570" s="223">
        <f>IFERROR(BE570*Intern!H$2,"")</f>
        <v>0</v>
      </c>
      <c r="BG570" s="210">
        <f t="shared" si="187"/>
        <v>0</v>
      </c>
      <c r="BH570" s="226">
        <f t="shared" si="188"/>
        <v>0</v>
      </c>
      <c r="BI570" s="363"/>
      <c r="BJ570" s="210" t="e">
        <f t="shared" si="189"/>
        <v>#DIV/0!</v>
      </c>
      <c r="BK570" s="227" t="e">
        <f t="shared" si="190"/>
        <v>#DIV/0!</v>
      </c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</row>
    <row r="571" spans="1:128" s="153" customFormat="1">
      <c r="A571" s="164"/>
      <c r="B571" s="165"/>
      <c r="C571" s="165"/>
      <c r="D571" s="149" t="str">
        <f t="shared" si="191"/>
        <v/>
      </c>
      <c r="E571" s="166"/>
      <c r="F571" s="167"/>
      <c r="G571" s="334" t="str">
        <f t="shared" si="192"/>
        <v/>
      </c>
      <c r="H571" s="150" t="str">
        <f>IFERROR(VLOOKUP(F571,'Mahlzeit-Übernachtung'!C:AA,5,FALSE),"")</f>
        <v/>
      </c>
      <c r="I571" s="150" t="str">
        <f t="shared" si="193"/>
        <v/>
      </c>
      <c r="J571" s="221" t="str">
        <f>IFERROR(I571*Intern!H$2,"")</f>
        <v/>
      </c>
      <c r="K571" s="167"/>
      <c r="L571" s="331" t="str">
        <f t="shared" si="194"/>
        <v/>
      </c>
      <c r="M571" s="150" t="str">
        <f>IFERROR(VLOOKUP(K571,'Mahlzeit-Übernachtung'!C:AA,5,FALSE),"")</f>
        <v/>
      </c>
      <c r="N571" s="151" t="str">
        <f t="shared" si="195"/>
        <v/>
      </c>
      <c r="O571" s="221" t="str">
        <f>IFERROR(N571*Intern!H$2,"")</f>
        <v/>
      </c>
      <c r="P571" s="168"/>
      <c r="Q571" s="169"/>
      <c r="R571" s="169"/>
      <c r="S571" s="169"/>
      <c r="T571" s="151" t="str">
        <f t="shared" si="199"/>
        <v>---</v>
      </c>
      <c r="U571" s="331" t="e">
        <f>VLOOKUP(TEXT(T571,"@"),'Mahlzeit-Übernachtung'!A$30:G$111,7,FALSE)</f>
        <v>#N/A</v>
      </c>
      <c r="V571" s="151" t="str">
        <f t="shared" si="196"/>
        <v/>
      </c>
      <c r="W571" s="220" t="str">
        <f>IFERROR(V571*Intern!H$2,"")</f>
        <v/>
      </c>
      <c r="X571" s="167"/>
      <c r="Y571" s="170"/>
      <c r="Z571" s="164"/>
      <c r="AA571" s="151" t="str">
        <f>IFERROR(VLOOKUP(X571,Mobilität!A:I,7,FALSE),"")</f>
        <v/>
      </c>
      <c r="AB571" s="151" t="str">
        <f t="shared" si="197"/>
        <v/>
      </c>
      <c r="AC571" s="220" t="str">
        <f>IFERROR(AB571*Intern!H$2,"")</f>
        <v/>
      </c>
      <c r="AD571" s="167"/>
      <c r="AE571" s="170"/>
      <c r="AF571" s="164"/>
      <c r="AG571" s="151" t="str">
        <f>IFERROR(VLOOKUP(AD571,Mobilität!A:I,7,FALSE),"")</f>
        <v/>
      </c>
      <c r="AH571" s="151" t="str">
        <f t="shared" si="180"/>
        <v/>
      </c>
      <c r="AI571" s="220" t="str">
        <f>IFERROR(AH571*Intern!H$2,"")</f>
        <v/>
      </c>
      <c r="AJ571" s="171"/>
      <c r="AK571" s="219">
        <f t="shared" si="181"/>
        <v>0</v>
      </c>
      <c r="AL571" s="206"/>
      <c r="AM571" s="151" t="str">
        <f>IFERROR(VLOOKUP(AJ571,Mobilität!A:I,7,FALSE),"")</f>
        <v/>
      </c>
      <c r="AN571" s="151" t="str">
        <f t="shared" si="182"/>
        <v/>
      </c>
      <c r="AO571" s="154" t="str">
        <f>IFERROR(AN571*Intern!H$2,"")</f>
        <v/>
      </c>
      <c r="AP571" s="171"/>
      <c r="AQ571" s="151">
        <f t="shared" si="183"/>
        <v>0</v>
      </c>
      <c r="AR571" s="209"/>
      <c r="AS571" s="151" t="str">
        <f>IFERROR(VLOOKUP(AP571,Mobilität!A:I,7,FALSE),"")</f>
        <v/>
      </c>
      <c r="AT571" s="151" t="str">
        <f t="shared" si="198"/>
        <v/>
      </c>
      <c r="AU571" s="154" t="str">
        <f>IFERROR(AT571*Intern!H$2,"")</f>
        <v/>
      </c>
      <c r="AV571" s="171"/>
      <c r="AW571" s="151">
        <f t="shared" si="184"/>
        <v>0</v>
      </c>
      <c r="AX571" s="206"/>
      <c r="AY571" s="151" t="str">
        <f>IFERROR(VLOOKUP(AV571,Mobilität!A:O,7,FALSE),"")</f>
        <v/>
      </c>
      <c r="AZ571" s="151" t="str">
        <f t="shared" si="185"/>
        <v/>
      </c>
      <c r="BA571" s="220" t="str">
        <f>IFERROR(AZ571*Intern!H$2,"")</f>
        <v/>
      </c>
      <c r="BB571" s="338"/>
      <c r="BC571" s="339"/>
      <c r="BD571" s="340"/>
      <c r="BE571" s="222">
        <f t="shared" si="186"/>
        <v>0</v>
      </c>
      <c r="BF571" s="223">
        <f>IFERROR(BE571*Intern!H$2,"")</f>
        <v>0</v>
      </c>
      <c r="BG571" s="210">
        <f t="shared" si="187"/>
        <v>0</v>
      </c>
      <c r="BH571" s="226">
        <f t="shared" si="188"/>
        <v>0</v>
      </c>
      <c r="BI571" s="363"/>
      <c r="BJ571" s="210" t="e">
        <f t="shared" si="189"/>
        <v>#DIV/0!</v>
      </c>
      <c r="BK571" s="227" t="e">
        <f t="shared" si="190"/>
        <v>#DIV/0!</v>
      </c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</row>
    <row r="572" spans="1:128" s="153" customFormat="1">
      <c r="A572" s="164"/>
      <c r="B572" s="165"/>
      <c r="C572" s="165"/>
      <c r="D572" s="149" t="str">
        <f t="shared" si="191"/>
        <v/>
      </c>
      <c r="E572" s="166"/>
      <c r="F572" s="167"/>
      <c r="G572" s="334" t="str">
        <f t="shared" si="192"/>
        <v/>
      </c>
      <c r="H572" s="150" t="str">
        <f>IFERROR(VLOOKUP(F572,'Mahlzeit-Übernachtung'!C:AA,5,FALSE),"")</f>
        <v/>
      </c>
      <c r="I572" s="150" t="str">
        <f t="shared" si="193"/>
        <v/>
      </c>
      <c r="J572" s="221" t="str">
        <f>IFERROR(I572*Intern!H$2,"")</f>
        <v/>
      </c>
      <c r="K572" s="167"/>
      <c r="L572" s="331" t="str">
        <f t="shared" si="194"/>
        <v/>
      </c>
      <c r="M572" s="150" t="str">
        <f>IFERROR(VLOOKUP(K572,'Mahlzeit-Übernachtung'!C:AA,5,FALSE),"")</f>
        <v/>
      </c>
      <c r="N572" s="151" t="str">
        <f t="shared" si="195"/>
        <v/>
      </c>
      <c r="O572" s="221" t="str">
        <f>IFERROR(N572*Intern!H$2,"")</f>
        <v/>
      </c>
      <c r="P572" s="168"/>
      <c r="Q572" s="169"/>
      <c r="R572" s="169"/>
      <c r="S572" s="169"/>
      <c r="T572" s="151" t="str">
        <f t="shared" si="199"/>
        <v>---</v>
      </c>
      <c r="U572" s="331" t="e">
        <f>VLOOKUP(TEXT(T572,"@"),'Mahlzeit-Übernachtung'!A$30:G$111,7,FALSE)</f>
        <v>#N/A</v>
      </c>
      <c r="V572" s="151" t="str">
        <f t="shared" si="196"/>
        <v/>
      </c>
      <c r="W572" s="220" t="str">
        <f>IFERROR(V572*Intern!H$2,"")</f>
        <v/>
      </c>
      <c r="X572" s="167"/>
      <c r="Y572" s="170"/>
      <c r="Z572" s="164"/>
      <c r="AA572" s="151" t="str">
        <f>IFERROR(VLOOKUP(X572,Mobilität!A:I,7,FALSE),"")</f>
        <v/>
      </c>
      <c r="AB572" s="151" t="str">
        <f t="shared" si="197"/>
        <v/>
      </c>
      <c r="AC572" s="220" t="str">
        <f>IFERROR(AB572*Intern!H$2,"")</f>
        <v/>
      </c>
      <c r="AD572" s="167"/>
      <c r="AE572" s="170"/>
      <c r="AF572" s="164"/>
      <c r="AG572" s="151" t="str">
        <f>IFERROR(VLOOKUP(AD572,Mobilität!A:I,7,FALSE),"")</f>
        <v/>
      </c>
      <c r="AH572" s="151" t="str">
        <f t="shared" si="180"/>
        <v/>
      </c>
      <c r="AI572" s="220" t="str">
        <f>IFERROR(AH572*Intern!H$2,"")</f>
        <v/>
      </c>
      <c r="AJ572" s="171"/>
      <c r="AK572" s="219">
        <f t="shared" si="181"/>
        <v>0</v>
      </c>
      <c r="AL572" s="206"/>
      <c r="AM572" s="151" t="str">
        <f>IFERROR(VLOOKUP(AJ572,Mobilität!A:I,7,FALSE),"")</f>
        <v/>
      </c>
      <c r="AN572" s="151" t="str">
        <f t="shared" si="182"/>
        <v/>
      </c>
      <c r="AO572" s="154" t="str">
        <f>IFERROR(AN572*Intern!H$2,"")</f>
        <v/>
      </c>
      <c r="AP572" s="171"/>
      <c r="AQ572" s="151">
        <f t="shared" si="183"/>
        <v>0</v>
      </c>
      <c r="AR572" s="209"/>
      <c r="AS572" s="151" t="str">
        <f>IFERROR(VLOOKUP(AP572,Mobilität!A:I,7,FALSE),"")</f>
        <v/>
      </c>
      <c r="AT572" s="151" t="str">
        <f t="shared" si="198"/>
        <v/>
      </c>
      <c r="AU572" s="154" t="str">
        <f>IFERROR(AT572*Intern!H$2,"")</f>
        <v/>
      </c>
      <c r="AV572" s="171"/>
      <c r="AW572" s="151">
        <f t="shared" si="184"/>
        <v>0</v>
      </c>
      <c r="AX572" s="206"/>
      <c r="AY572" s="151" t="str">
        <f>IFERROR(VLOOKUP(AV572,Mobilität!A:O,7,FALSE),"")</f>
        <v/>
      </c>
      <c r="AZ572" s="151" t="str">
        <f t="shared" si="185"/>
        <v/>
      </c>
      <c r="BA572" s="220" t="str">
        <f>IFERROR(AZ572*Intern!H$2,"")</f>
        <v/>
      </c>
      <c r="BB572" s="338"/>
      <c r="BC572" s="339"/>
      <c r="BD572" s="340"/>
      <c r="BE572" s="222">
        <f t="shared" si="186"/>
        <v>0</v>
      </c>
      <c r="BF572" s="223">
        <f>IFERROR(BE572*Intern!H$2,"")</f>
        <v>0</v>
      </c>
      <c r="BG572" s="210">
        <f t="shared" si="187"/>
        <v>0</v>
      </c>
      <c r="BH572" s="226">
        <f t="shared" si="188"/>
        <v>0</v>
      </c>
      <c r="BI572" s="363"/>
      <c r="BJ572" s="210" t="e">
        <f t="shared" si="189"/>
        <v>#DIV/0!</v>
      </c>
      <c r="BK572" s="227" t="e">
        <f t="shared" si="190"/>
        <v>#DIV/0!</v>
      </c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</row>
    <row r="573" spans="1:128" s="153" customFormat="1">
      <c r="A573" s="164"/>
      <c r="B573" s="165"/>
      <c r="C573" s="165"/>
      <c r="D573" s="149" t="str">
        <f t="shared" si="191"/>
        <v/>
      </c>
      <c r="E573" s="166"/>
      <c r="F573" s="167"/>
      <c r="G573" s="334" t="str">
        <f t="shared" si="192"/>
        <v/>
      </c>
      <c r="H573" s="150" t="str">
        <f>IFERROR(VLOOKUP(F573,'Mahlzeit-Übernachtung'!C:AA,5,FALSE),"")</f>
        <v/>
      </c>
      <c r="I573" s="150" t="str">
        <f t="shared" si="193"/>
        <v/>
      </c>
      <c r="J573" s="221" t="str">
        <f>IFERROR(I573*Intern!H$2,"")</f>
        <v/>
      </c>
      <c r="K573" s="167"/>
      <c r="L573" s="331" t="str">
        <f t="shared" si="194"/>
        <v/>
      </c>
      <c r="M573" s="150" t="str">
        <f>IFERROR(VLOOKUP(K573,'Mahlzeit-Übernachtung'!C:AA,5,FALSE),"")</f>
        <v/>
      </c>
      <c r="N573" s="151" t="str">
        <f t="shared" si="195"/>
        <v/>
      </c>
      <c r="O573" s="221" t="str">
        <f>IFERROR(N573*Intern!H$2,"")</f>
        <v/>
      </c>
      <c r="P573" s="168"/>
      <c r="Q573" s="169"/>
      <c r="R573" s="169"/>
      <c r="S573" s="169"/>
      <c r="T573" s="151" t="str">
        <f t="shared" si="199"/>
        <v>---</v>
      </c>
      <c r="U573" s="331" t="e">
        <f>VLOOKUP(TEXT(T573,"@"),'Mahlzeit-Übernachtung'!A$30:G$111,7,FALSE)</f>
        <v>#N/A</v>
      </c>
      <c r="V573" s="151" t="str">
        <f t="shared" si="196"/>
        <v/>
      </c>
      <c r="W573" s="220" t="str">
        <f>IFERROR(V573*Intern!H$2,"")</f>
        <v/>
      </c>
      <c r="X573" s="167"/>
      <c r="Y573" s="170"/>
      <c r="Z573" s="164"/>
      <c r="AA573" s="151" t="str">
        <f>IFERROR(VLOOKUP(X573,Mobilität!A:I,7,FALSE),"")</f>
        <v/>
      </c>
      <c r="AB573" s="151" t="str">
        <f t="shared" si="197"/>
        <v/>
      </c>
      <c r="AC573" s="220" t="str">
        <f>IFERROR(AB573*Intern!H$2,"")</f>
        <v/>
      </c>
      <c r="AD573" s="167"/>
      <c r="AE573" s="170"/>
      <c r="AF573" s="164"/>
      <c r="AG573" s="151" t="str">
        <f>IFERROR(VLOOKUP(AD573,Mobilität!A:I,7,FALSE),"")</f>
        <v/>
      </c>
      <c r="AH573" s="151" t="str">
        <f t="shared" si="180"/>
        <v/>
      </c>
      <c r="AI573" s="220" t="str">
        <f>IFERROR(AH573*Intern!H$2,"")</f>
        <v/>
      </c>
      <c r="AJ573" s="171"/>
      <c r="AK573" s="219">
        <f t="shared" si="181"/>
        <v>0</v>
      </c>
      <c r="AL573" s="206"/>
      <c r="AM573" s="151" t="str">
        <f>IFERROR(VLOOKUP(AJ573,Mobilität!A:I,7,FALSE),"")</f>
        <v/>
      </c>
      <c r="AN573" s="151" t="str">
        <f t="shared" si="182"/>
        <v/>
      </c>
      <c r="AO573" s="154" t="str">
        <f>IFERROR(AN573*Intern!H$2,"")</f>
        <v/>
      </c>
      <c r="AP573" s="171"/>
      <c r="AQ573" s="151">
        <f t="shared" si="183"/>
        <v>0</v>
      </c>
      <c r="AR573" s="209"/>
      <c r="AS573" s="151" t="str">
        <f>IFERROR(VLOOKUP(AP573,Mobilität!A:I,7,FALSE),"")</f>
        <v/>
      </c>
      <c r="AT573" s="151" t="str">
        <f t="shared" si="198"/>
        <v/>
      </c>
      <c r="AU573" s="154" t="str">
        <f>IFERROR(AT573*Intern!H$2,"")</f>
        <v/>
      </c>
      <c r="AV573" s="171"/>
      <c r="AW573" s="151">
        <f t="shared" si="184"/>
        <v>0</v>
      </c>
      <c r="AX573" s="206"/>
      <c r="AY573" s="151" t="str">
        <f>IFERROR(VLOOKUP(AV573,Mobilität!A:O,7,FALSE),"")</f>
        <v/>
      </c>
      <c r="AZ573" s="151" t="str">
        <f t="shared" si="185"/>
        <v/>
      </c>
      <c r="BA573" s="220" t="str">
        <f>IFERROR(AZ573*Intern!H$2,"")</f>
        <v/>
      </c>
      <c r="BB573" s="338"/>
      <c r="BC573" s="339"/>
      <c r="BD573" s="340"/>
      <c r="BE573" s="222">
        <f t="shared" si="186"/>
        <v>0</v>
      </c>
      <c r="BF573" s="223">
        <f>IFERROR(BE573*Intern!H$2,"")</f>
        <v>0</v>
      </c>
      <c r="BG573" s="210">
        <f t="shared" si="187"/>
        <v>0</v>
      </c>
      <c r="BH573" s="226">
        <f t="shared" si="188"/>
        <v>0</v>
      </c>
      <c r="BI573" s="363"/>
      <c r="BJ573" s="210" t="e">
        <f t="shared" si="189"/>
        <v>#DIV/0!</v>
      </c>
      <c r="BK573" s="227" t="e">
        <f t="shared" si="190"/>
        <v>#DIV/0!</v>
      </c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</row>
    <row r="574" spans="1:128" s="153" customFormat="1">
      <c r="A574" s="164"/>
      <c r="B574" s="165"/>
      <c r="C574" s="165"/>
      <c r="D574" s="149" t="str">
        <f t="shared" si="191"/>
        <v/>
      </c>
      <c r="E574" s="166"/>
      <c r="F574" s="167"/>
      <c r="G574" s="334" t="str">
        <f t="shared" si="192"/>
        <v/>
      </c>
      <c r="H574" s="150" t="str">
        <f>IFERROR(VLOOKUP(F574,'Mahlzeit-Übernachtung'!C:AA,5,FALSE),"")</f>
        <v/>
      </c>
      <c r="I574" s="150" t="str">
        <f t="shared" si="193"/>
        <v/>
      </c>
      <c r="J574" s="221" t="str">
        <f>IFERROR(I574*Intern!H$2,"")</f>
        <v/>
      </c>
      <c r="K574" s="167"/>
      <c r="L574" s="331" t="str">
        <f t="shared" si="194"/>
        <v/>
      </c>
      <c r="M574" s="150" t="str">
        <f>IFERROR(VLOOKUP(K574,'Mahlzeit-Übernachtung'!C:AA,5,FALSE),"")</f>
        <v/>
      </c>
      <c r="N574" s="151" t="str">
        <f t="shared" si="195"/>
        <v/>
      </c>
      <c r="O574" s="221" t="str">
        <f>IFERROR(N574*Intern!H$2,"")</f>
        <v/>
      </c>
      <c r="P574" s="168"/>
      <c r="Q574" s="169"/>
      <c r="R574" s="169"/>
      <c r="S574" s="169"/>
      <c r="T574" s="151" t="str">
        <f t="shared" si="199"/>
        <v>---</v>
      </c>
      <c r="U574" s="331" t="e">
        <f>VLOOKUP(TEXT(T574,"@"),'Mahlzeit-Übernachtung'!A$30:G$111,7,FALSE)</f>
        <v>#N/A</v>
      </c>
      <c r="V574" s="151" t="str">
        <f t="shared" si="196"/>
        <v/>
      </c>
      <c r="W574" s="220" t="str">
        <f>IFERROR(V574*Intern!H$2,"")</f>
        <v/>
      </c>
      <c r="X574" s="167"/>
      <c r="Y574" s="170"/>
      <c r="Z574" s="164"/>
      <c r="AA574" s="151" t="str">
        <f>IFERROR(VLOOKUP(X574,Mobilität!A:I,7,FALSE),"")</f>
        <v/>
      </c>
      <c r="AB574" s="151" t="str">
        <f t="shared" si="197"/>
        <v/>
      </c>
      <c r="AC574" s="220" t="str">
        <f>IFERROR(AB574*Intern!H$2,"")</f>
        <v/>
      </c>
      <c r="AD574" s="167"/>
      <c r="AE574" s="170"/>
      <c r="AF574" s="164"/>
      <c r="AG574" s="151" t="str">
        <f>IFERROR(VLOOKUP(AD574,Mobilität!A:I,7,FALSE),"")</f>
        <v/>
      </c>
      <c r="AH574" s="151" t="str">
        <f t="shared" si="180"/>
        <v/>
      </c>
      <c r="AI574" s="220" t="str">
        <f>IFERROR(AH574*Intern!H$2,"")</f>
        <v/>
      </c>
      <c r="AJ574" s="171"/>
      <c r="AK574" s="219">
        <f t="shared" si="181"/>
        <v>0</v>
      </c>
      <c r="AL574" s="206"/>
      <c r="AM574" s="151" t="str">
        <f>IFERROR(VLOOKUP(AJ574,Mobilität!A:I,7,FALSE),"")</f>
        <v/>
      </c>
      <c r="AN574" s="151" t="str">
        <f t="shared" si="182"/>
        <v/>
      </c>
      <c r="AO574" s="154" t="str">
        <f>IFERROR(AN574*Intern!H$2,"")</f>
        <v/>
      </c>
      <c r="AP574" s="171"/>
      <c r="AQ574" s="151">
        <f t="shared" si="183"/>
        <v>0</v>
      </c>
      <c r="AR574" s="209"/>
      <c r="AS574" s="151" t="str">
        <f>IFERROR(VLOOKUP(AP574,Mobilität!A:I,7,FALSE),"")</f>
        <v/>
      </c>
      <c r="AT574" s="151" t="str">
        <f t="shared" si="198"/>
        <v/>
      </c>
      <c r="AU574" s="154" t="str">
        <f>IFERROR(AT574*Intern!H$2,"")</f>
        <v/>
      </c>
      <c r="AV574" s="171"/>
      <c r="AW574" s="151">
        <f t="shared" si="184"/>
        <v>0</v>
      </c>
      <c r="AX574" s="206"/>
      <c r="AY574" s="151" t="str">
        <f>IFERROR(VLOOKUP(AV574,Mobilität!A:O,7,FALSE),"")</f>
        <v/>
      </c>
      <c r="AZ574" s="151" t="str">
        <f t="shared" si="185"/>
        <v/>
      </c>
      <c r="BA574" s="220" t="str">
        <f>IFERROR(AZ574*Intern!H$2,"")</f>
        <v/>
      </c>
      <c r="BB574" s="338"/>
      <c r="BC574" s="339"/>
      <c r="BD574" s="340"/>
      <c r="BE574" s="222">
        <f t="shared" si="186"/>
        <v>0</v>
      </c>
      <c r="BF574" s="223">
        <f>IFERROR(BE574*Intern!H$2,"")</f>
        <v>0</v>
      </c>
      <c r="BG574" s="210">
        <f t="shared" si="187"/>
        <v>0</v>
      </c>
      <c r="BH574" s="226">
        <f t="shared" si="188"/>
        <v>0</v>
      </c>
      <c r="BI574" s="363"/>
      <c r="BJ574" s="210" t="e">
        <f t="shared" si="189"/>
        <v>#DIV/0!</v>
      </c>
      <c r="BK574" s="227" t="e">
        <f t="shared" si="190"/>
        <v>#DIV/0!</v>
      </c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</row>
    <row r="575" spans="1:128" s="153" customFormat="1">
      <c r="A575" s="164"/>
      <c r="B575" s="165"/>
      <c r="C575" s="165"/>
      <c r="D575" s="149" t="str">
        <f t="shared" si="191"/>
        <v/>
      </c>
      <c r="E575" s="166"/>
      <c r="F575" s="167"/>
      <c r="G575" s="334" t="str">
        <f t="shared" si="192"/>
        <v/>
      </c>
      <c r="H575" s="150" t="str">
        <f>IFERROR(VLOOKUP(F575,'Mahlzeit-Übernachtung'!C:AA,5,FALSE),"")</f>
        <v/>
      </c>
      <c r="I575" s="150" t="str">
        <f t="shared" si="193"/>
        <v/>
      </c>
      <c r="J575" s="221" t="str">
        <f>IFERROR(I575*Intern!H$2,"")</f>
        <v/>
      </c>
      <c r="K575" s="167"/>
      <c r="L575" s="331" t="str">
        <f t="shared" si="194"/>
        <v/>
      </c>
      <c r="M575" s="150" t="str">
        <f>IFERROR(VLOOKUP(K575,'Mahlzeit-Übernachtung'!C:AA,5,FALSE),"")</f>
        <v/>
      </c>
      <c r="N575" s="151" t="str">
        <f t="shared" si="195"/>
        <v/>
      </c>
      <c r="O575" s="221" t="str">
        <f>IFERROR(N575*Intern!H$2,"")</f>
        <v/>
      </c>
      <c r="P575" s="168"/>
      <c r="Q575" s="169"/>
      <c r="R575" s="169"/>
      <c r="S575" s="169"/>
      <c r="T575" s="151" t="str">
        <f t="shared" si="199"/>
        <v>---</v>
      </c>
      <c r="U575" s="331" t="e">
        <f>VLOOKUP(TEXT(T575,"@"),'Mahlzeit-Übernachtung'!A$30:G$111,7,FALSE)</f>
        <v>#N/A</v>
      </c>
      <c r="V575" s="151" t="str">
        <f t="shared" si="196"/>
        <v/>
      </c>
      <c r="W575" s="220" t="str">
        <f>IFERROR(V575*Intern!H$2,"")</f>
        <v/>
      </c>
      <c r="X575" s="167"/>
      <c r="Y575" s="170"/>
      <c r="Z575" s="164"/>
      <c r="AA575" s="151" t="str">
        <f>IFERROR(VLOOKUP(X575,Mobilität!A:I,7,FALSE),"")</f>
        <v/>
      </c>
      <c r="AB575" s="151" t="str">
        <f t="shared" si="197"/>
        <v/>
      </c>
      <c r="AC575" s="220" t="str">
        <f>IFERROR(AB575*Intern!H$2,"")</f>
        <v/>
      </c>
      <c r="AD575" s="167"/>
      <c r="AE575" s="170"/>
      <c r="AF575" s="164"/>
      <c r="AG575" s="151" t="str">
        <f>IFERROR(VLOOKUP(AD575,Mobilität!A:I,7,FALSE),"")</f>
        <v/>
      </c>
      <c r="AH575" s="151" t="str">
        <f t="shared" si="180"/>
        <v/>
      </c>
      <c r="AI575" s="220" t="str">
        <f>IFERROR(AH575*Intern!H$2,"")</f>
        <v/>
      </c>
      <c r="AJ575" s="171"/>
      <c r="AK575" s="219">
        <f t="shared" si="181"/>
        <v>0</v>
      </c>
      <c r="AL575" s="206"/>
      <c r="AM575" s="151" t="str">
        <f>IFERROR(VLOOKUP(AJ575,Mobilität!A:I,7,FALSE),"")</f>
        <v/>
      </c>
      <c r="AN575" s="151" t="str">
        <f t="shared" si="182"/>
        <v/>
      </c>
      <c r="AO575" s="154" t="str">
        <f>IFERROR(AN575*Intern!H$2,"")</f>
        <v/>
      </c>
      <c r="AP575" s="171"/>
      <c r="AQ575" s="151">
        <f t="shared" si="183"/>
        <v>0</v>
      </c>
      <c r="AR575" s="209"/>
      <c r="AS575" s="151" t="str">
        <f>IFERROR(VLOOKUP(AP575,Mobilität!A:I,7,FALSE),"")</f>
        <v/>
      </c>
      <c r="AT575" s="151" t="str">
        <f t="shared" si="198"/>
        <v/>
      </c>
      <c r="AU575" s="154" t="str">
        <f>IFERROR(AT575*Intern!H$2,"")</f>
        <v/>
      </c>
      <c r="AV575" s="171"/>
      <c r="AW575" s="151">
        <f t="shared" si="184"/>
        <v>0</v>
      </c>
      <c r="AX575" s="206"/>
      <c r="AY575" s="151" t="str">
        <f>IFERROR(VLOOKUP(AV575,Mobilität!A:O,7,FALSE),"")</f>
        <v/>
      </c>
      <c r="AZ575" s="151" t="str">
        <f t="shared" si="185"/>
        <v/>
      </c>
      <c r="BA575" s="220" t="str">
        <f>IFERROR(AZ575*Intern!H$2,"")</f>
        <v/>
      </c>
      <c r="BB575" s="338"/>
      <c r="BC575" s="339"/>
      <c r="BD575" s="340"/>
      <c r="BE575" s="222">
        <f t="shared" si="186"/>
        <v>0</v>
      </c>
      <c r="BF575" s="223">
        <f>IFERROR(BE575*Intern!H$2,"")</f>
        <v>0</v>
      </c>
      <c r="BG575" s="210">
        <f t="shared" si="187"/>
        <v>0</v>
      </c>
      <c r="BH575" s="226">
        <f t="shared" si="188"/>
        <v>0</v>
      </c>
      <c r="BI575" s="363"/>
      <c r="BJ575" s="210" t="e">
        <f t="shared" si="189"/>
        <v>#DIV/0!</v>
      </c>
      <c r="BK575" s="227" t="e">
        <f t="shared" si="190"/>
        <v>#DIV/0!</v>
      </c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</row>
    <row r="576" spans="1:128" s="153" customFormat="1">
      <c r="A576" s="164"/>
      <c r="B576" s="165"/>
      <c r="C576" s="165"/>
      <c r="D576" s="149" t="str">
        <f t="shared" si="191"/>
        <v/>
      </c>
      <c r="E576" s="166"/>
      <c r="F576" s="167"/>
      <c r="G576" s="334" t="str">
        <f t="shared" si="192"/>
        <v/>
      </c>
      <c r="H576" s="150" t="str">
        <f>IFERROR(VLOOKUP(F576,'Mahlzeit-Übernachtung'!C:AA,5,FALSE),"")</f>
        <v/>
      </c>
      <c r="I576" s="150" t="str">
        <f t="shared" si="193"/>
        <v/>
      </c>
      <c r="J576" s="221" t="str">
        <f>IFERROR(I576*Intern!H$2,"")</f>
        <v/>
      </c>
      <c r="K576" s="167"/>
      <c r="L576" s="331" t="str">
        <f t="shared" si="194"/>
        <v/>
      </c>
      <c r="M576" s="150" t="str">
        <f>IFERROR(VLOOKUP(K576,'Mahlzeit-Übernachtung'!C:AA,5,FALSE),"")</f>
        <v/>
      </c>
      <c r="N576" s="151" t="str">
        <f t="shared" si="195"/>
        <v/>
      </c>
      <c r="O576" s="221" t="str">
        <f>IFERROR(N576*Intern!H$2,"")</f>
        <v/>
      </c>
      <c r="P576" s="168"/>
      <c r="Q576" s="169"/>
      <c r="R576" s="169"/>
      <c r="S576" s="169"/>
      <c r="T576" s="151" t="str">
        <f t="shared" si="199"/>
        <v>---</v>
      </c>
      <c r="U576" s="331" t="e">
        <f>VLOOKUP(TEXT(T576,"@"),'Mahlzeit-Übernachtung'!A$30:G$111,7,FALSE)</f>
        <v>#N/A</v>
      </c>
      <c r="V576" s="151" t="str">
        <f t="shared" si="196"/>
        <v/>
      </c>
      <c r="W576" s="220" t="str">
        <f>IFERROR(V576*Intern!H$2,"")</f>
        <v/>
      </c>
      <c r="X576" s="167"/>
      <c r="Y576" s="170"/>
      <c r="Z576" s="164"/>
      <c r="AA576" s="151" t="str">
        <f>IFERROR(VLOOKUP(X576,Mobilität!A:I,7,FALSE),"")</f>
        <v/>
      </c>
      <c r="AB576" s="151" t="str">
        <f t="shared" si="197"/>
        <v/>
      </c>
      <c r="AC576" s="220" t="str">
        <f>IFERROR(AB576*Intern!H$2,"")</f>
        <v/>
      </c>
      <c r="AD576" s="167"/>
      <c r="AE576" s="170"/>
      <c r="AF576" s="164"/>
      <c r="AG576" s="151" t="str">
        <f>IFERROR(VLOOKUP(AD576,Mobilität!A:I,7,FALSE),"")</f>
        <v/>
      </c>
      <c r="AH576" s="151" t="str">
        <f t="shared" si="180"/>
        <v/>
      </c>
      <c r="AI576" s="220" t="str">
        <f>IFERROR(AH576*Intern!H$2,"")</f>
        <v/>
      </c>
      <c r="AJ576" s="171"/>
      <c r="AK576" s="219">
        <f t="shared" si="181"/>
        <v>0</v>
      </c>
      <c r="AL576" s="206"/>
      <c r="AM576" s="151" t="str">
        <f>IFERROR(VLOOKUP(AJ576,Mobilität!A:I,7,FALSE),"")</f>
        <v/>
      </c>
      <c r="AN576" s="151" t="str">
        <f t="shared" si="182"/>
        <v/>
      </c>
      <c r="AO576" s="154" t="str">
        <f>IFERROR(AN576*Intern!H$2,"")</f>
        <v/>
      </c>
      <c r="AP576" s="171"/>
      <c r="AQ576" s="151">
        <f t="shared" si="183"/>
        <v>0</v>
      </c>
      <c r="AR576" s="209"/>
      <c r="AS576" s="151" t="str">
        <f>IFERROR(VLOOKUP(AP576,Mobilität!A:I,7,FALSE),"")</f>
        <v/>
      </c>
      <c r="AT576" s="151" t="str">
        <f t="shared" si="198"/>
        <v/>
      </c>
      <c r="AU576" s="154" t="str">
        <f>IFERROR(AT576*Intern!H$2,"")</f>
        <v/>
      </c>
      <c r="AV576" s="171"/>
      <c r="AW576" s="151">
        <f t="shared" si="184"/>
        <v>0</v>
      </c>
      <c r="AX576" s="206"/>
      <c r="AY576" s="151" t="str">
        <f>IFERROR(VLOOKUP(AV576,Mobilität!A:O,7,FALSE),"")</f>
        <v/>
      </c>
      <c r="AZ576" s="151" t="str">
        <f t="shared" si="185"/>
        <v/>
      </c>
      <c r="BA576" s="220" t="str">
        <f>IFERROR(AZ576*Intern!H$2,"")</f>
        <v/>
      </c>
      <c r="BB576" s="338"/>
      <c r="BC576" s="339"/>
      <c r="BD576" s="340"/>
      <c r="BE576" s="222">
        <f t="shared" si="186"/>
        <v>0</v>
      </c>
      <c r="BF576" s="223">
        <f>IFERROR(BE576*Intern!H$2,"")</f>
        <v>0</v>
      </c>
      <c r="BG576" s="210">
        <f t="shared" si="187"/>
        <v>0</v>
      </c>
      <c r="BH576" s="226">
        <f t="shared" si="188"/>
        <v>0</v>
      </c>
      <c r="BI576" s="363"/>
      <c r="BJ576" s="210" t="e">
        <f t="shared" si="189"/>
        <v>#DIV/0!</v>
      </c>
      <c r="BK576" s="227" t="e">
        <f t="shared" si="190"/>
        <v>#DIV/0!</v>
      </c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</row>
    <row r="577" spans="1:128" s="153" customFormat="1">
      <c r="A577" s="164"/>
      <c r="B577" s="165"/>
      <c r="C577" s="165"/>
      <c r="D577" s="149" t="str">
        <f t="shared" si="191"/>
        <v/>
      </c>
      <c r="E577" s="166"/>
      <c r="F577" s="167"/>
      <c r="G577" s="334" t="str">
        <f t="shared" si="192"/>
        <v/>
      </c>
      <c r="H577" s="150" t="str">
        <f>IFERROR(VLOOKUP(F577,'Mahlzeit-Übernachtung'!C:AA,5,FALSE),"")</f>
        <v/>
      </c>
      <c r="I577" s="150" t="str">
        <f t="shared" si="193"/>
        <v/>
      </c>
      <c r="J577" s="221" t="str">
        <f>IFERROR(I577*Intern!H$2,"")</f>
        <v/>
      </c>
      <c r="K577" s="167"/>
      <c r="L577" s="331" t="str">
        <f t="shared" si="194"/>
        <v/>
      </c>
      <c r="M577" s="150" t="str">
        <f>IFERROR(VLOOKUP(K577,'Mahlzeit-Übernachtung'!C:AA,5,FALSE),"")</f>
        <v/>
      </c>
      <c r="N577" s="151" t="str">
        <f t="shared" si="195"/>
        <v/>
      </c>
      <c r="O577" s="221" t="str">
        <f>IFERROR(N577*Intern!H$2,"")</f>
        <v/>
      </c>
      <c r="P577" s="168"/>
      <c r="Q577" s="169"/>
      <c r="R577" s="169"/>
      <c r="S577" s="169"/>
      <c r="T577" s="151" t="str">
        <f t="shared" si="199"/>
        <v>---</v>
      </c>
      <c r="U577" s="331" t="e">
        <f>VLOOKUP(TEXT(T577,"@"),'Mahlzeit-Übernachtung'!A$30:G$111,7,FALSE)</f>
        <v>#N/A</v>
      </c>
      <c r="V577" s="151" t="str">
        <f t="shared" si="196"/>
        <v/>
      </c>
      <c r="W577" s="220" t="str">
        <f>IFERROR(V577*Intern!H$2,"")</f>
        <v/>
      </c>
      <c r="X577" s="167"/>
      <c r="Y577" s="170"/>
      <c r="Z577" s="164"/>
      <c r="AA577" s="151" t="str">
        <f>IFERROR(VLOOKUP(X577,Mobilität!A:I,7,FALSE),"")</f>
        <v/>
      </c>
      <c r="AB577" s="151" t="str">
        <f t="shared" si="197"/>
        <v/>
      </c>
      <c r="AC577" s="220" t="str">
        <f>IFERROR(AB577*Intern!H$2,"")</f>
        <v/>
      </c>
      <c r="AD577" s="167"/>
      <c r="AE577" s="170"/>
      <c r="AF577" s="164"/>
      <c r="AG577" s="151" t="str">
        <f>IFERROR(VLOOKUP(AD577,Mobilität!A:I,7,FALSE),"")</f>
        <v/>
      </c>
      <c r="AH577" s="151" t="str">
        <f t="shared" si="180"/>
        <v/>
      </c>
      <c r="AI577" s="220" t="str">
        <f>IFERROR(AH577*Intern!H$2,"")</f>
        <v/>
      </c>
      <c r="AJ577" s="171"/>
      <c r="AK577" s="219">
        <f t="shared" si="181"/>
        <v>0</v>
      </c>
      <c r="AL577" s="206"/>
      <c r="AM577" s="151" t="str">
        <f>IFERROR(VLOOKUP(AJ577,Mobilität!A:I,7,FALSE),"")</f>
        <v/>
      </c>
      <c r="AN577" s="151" t="str">
        <f t="shared" si="182"/>
        <v/>
      </c>
      <c r="AO577" s="154" t="str">
        <f>IFERROR(AN577*Intern!H$2,"")</f>
        <v/>
      </c>
      <c r="AP577" s="171"/>
      <c r="AQ577" s="151">
        <f t="shared" si="183"/>
        <v>0</v>
      </c>
      <c r="AR577" s="209"/>
      <c r="AS577" s="151" t="str">
        <f>IFERROR(VLOOKUP(AP577,Mobilität!A:I,7,FALSE),"")</f>
        <v/>
      </c>
      <c r="AT577" s="151" t="str">
        <f t="shared" si="198"/>
        <v/>
      </c>
      <c r="AU577" s="154" t="str">
        <f>IFERROR(AT577*Intern!H$2,"")</f>
        <v/>
      </c>
      <c r="AV577" s="171"/>
      <c r="AW577" s="151">
        <f t="shared" si="184"/>
        <v>0</v>
      </c>
      <c r="AX577" s="206"/>
      <c r="AY577" s="151" t="str">
        <f>IFERROR(VLOOKUP(AV577,Mobilität!A:O,7,FALSE),"")</f>
        <v/>
      </c>
      <c r="AZ577" s="151" t="str">
        <f t="shared" si="185"/>
        <v/>
      </c>
      <c r="BA577" s="220" t="str">
        <f>IFERROR(AZ577*Intern!H$2,"")</f>
        <v/>
      </c>
      <c r="BB577" s="338"/>
      <c r="BC577" s="339"/>
      <c r="BD577" s="340"/>
      <c r="BE577" s="222">
        <f t="shared" si="186"/>
        <v>0</v>
      </c>
      <c r="BF577" s="223">
        <f>IFERROR(BE577*Intern!H$2,"")</f>
        <v>0</v>
      </c>
      <c r="BG577" s="210">
        <f t="shared" si="187"/>
        <v>0</v>
      </c>
      <c r="BH577" s="226">
        <f t="shared" si="188"/>
        <v>0</v>
      </c>
      <c r="BI577" s="363"/>
      <c r="BJ577" s="210" t="e">
        <f t="shared" si="189"/>
        <v>#DIV/0!</v>
      </c>
      <c r="BK577" s="227" t="e">
        <f t="shared" si="190"/>
        <v>#DIV/0!</v>
      </c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</row>
    <row r="578" spans="1:128" s="153" customFormat="1">
      <c r="A578" s="164"/>
      <c r="B578" s="165"/>
      <c r="C578" s="165"/>
      <c r="D578" s="149" t="str">
        <f t="shared" si="191"/>
        <v/>
      </c>
      <c r="E578" s="166"/>
      <c r="F578" s="167"/>
      <c r="G578" s="334" t="str">
        <f t="shared" si="192"/>
        <v/>
      </c>
      <c r="H578" s="150" t="str">
        <f>IFERROR(VLOOKUP(F578,'Mahlzeit-Übernachtung'!C:AA,5,FALSE),"")</f>
        <v/>
      </c>
      <c r="I578" s="150" t="str">
        <f t="shared" si="193"/>
        <v/>
      </c>
      <c r="J578" s="221" t="str">
        <f>IFERROR(I578*Intern!H$2,"")</f>
        <v/>
      </c>
      <c r="K578" s="167"/>
      <c r="L578" s="331" t="str">
        <f t="shared" si="194"/>
        <v/>
      </c>
      <c r="M578" s="150" t="str">
        <f>IFERROR(VLOOKUP(K578,'Mahlzeit-Übernachtung'!C:AA,5,FALSE),"")</f>
        <v/>
      </c>
      <c r="N578" s="151" t="str">
        <f t="shared" si="195"/>
        <v/>
      </c>
      <c r="O578" s="221" t="str">
        <f>IFERROR(N578*Intern!H$2,"")</f>
        <v/>
      </c>
      <c r="P578" s="168"/>
      <c r="Q578" s="169"/>
      <c r="R578" s="169"/>
      <c r="S578" s="169"/>
      <c r="T578" s="151" t="str">
        <f t="shared" si="199"/>
        <v>---</v>
      </c>
      <c r="U578" s="331" t="e">
        <f>VLOOKUP(TEXT(T578,"@"),'Mahlzeit-Übernachtung'!A$30:G$111,7,FALSE)</f>
        <v>#N/A</v>
      </c>
      <c r="V578" s="151" t="str">
        <f t="shared" si="196"/>
        <v/>
      </c>
      <c r="W578" s="220" t="str">
        <f>IFERROR(V578*Intern!H$2,"")</f>
        <v/>
      </c>
      <c r="X578" s="167"/>
      <c r="Y578" s="170"/>
      <c r="Z578" s="164"/>
      <c r="AA578" s="151" t="str">
        <f>IFERROR(VLOOKUP(X578,Mobilität!A:I,7,FALSE),"")</f>
        <v/>
      </c>
      <c r="AB578" s="151" t="str">
        <f t="shared" si="197"/>
        <v/>
      </c>
      <c r="AC578" s="220" t="str">
        <f>IFERROR(AB578*Intern!H$2,"")</f>
        <v/>
      </c>
      <c r="AD578" s="167"/>
      <c r="AE578" s="170"/>
      <c r="AF578" s="164"/>
      <c r="AG578" s="151" t="str">
        <f>IFERROR(VLOOKUP(AD578,Mobilität!A:I,7,FALSE),"")</f>
        <v/>
      </c>
      <c r="AH578" s="151" t="str">
        <f t="shared" si="180"/>
        <v/>
      </c>
      <c r="AI578" s="220" t="str">
        <f>IFERROR(AH578*Intern!H$2,"")</f>
        <v/>
      </c>
      <c r="AJ578" s="171"/>
      <c r="AK578" s="219">
        <f t="shared" si="181"/>
        <v>0</v>
      </c>
      <c r="AL578" s="206"/>
      <c r="AM578" s="151" t="str">
        <f>IFERROR(VLOOKUP(AJ578,Mobilität!A:I,7,FALSE),"")</f>
        <v/>
      </c>
      <c r="AN578" s="151" t="str">
        <f t="shared" si="182"/>
        <v/>
      </c>
      <c r="AO578" s="154" t="str">
        <f>IFERROR(AN578*Intern!H$2,"")</f>
        <v/>
      </c>
      <c r="AP578" s="171"/>
      <c r="AQ578" s="151">
        <f t="shared" si="183"/>
        <v>0</v>
      </c>
      <c r="AR578" s="209"/>
      <c r="AS578" s="151" t="str">
        <f>IFERROR(VLOOKUP(AP578,Mobilität!A:I,7,FALSE),"")</f>
        <v/>
      </c>
      <c r="AT578" s="151" t="str">
        <f t="shared" si="198"/>
        <v/>
      </c>
      <c r="AU578" s="154" t="str">
        <f>IFERROR(AT578*Intern!H$2,"")</f>
        <v/>
      </c>
      <c r="AV578" s="171"/>
      <c r="AW578" s="151">
        <f t="shared" si="184"/>
        <v>0</v>
      </c>
      <c r="AX578" s="206"/>
      <c r="AY578" s="151" t="str">
        <f>IFERROR(VLOOKUP(AV578,Mobilität!A:O,7,FALSE),"")</f>
        <v/>
      </c>
      <c r="AZ578" s="151" t="str">
        <f t="shared" si="185"/>
        <v/>
      </c>
      <c r="BA578" s="220" t="str">
        <f>IFERROR(AZ578*Intern!H$2,"")</f>
        <v/>
      </c>
      <c r="BB578" s="338"/>
      <c r="BC578" s="339"/>
      <c r="BD578" s="340"/>
      <c r="BE578" s="222">
        <f t="shared" si="186"/>
        <v>0</v>
      </c>
      <c r="BF578" s="223">
        <f>IFERROR(BE578*Intern!H$2,"")</f>
        <v>0</v>
      </c>
      <c r="BG578" s="210">
        <f t="shared" si="187"/>
        <v>0</v>
      </c>
      <c r="BH578" s="226">
        <f t="shared" si="188"/>
        <v>0</v>
      </c>
      <c r="BI578" s="363"/>
      <c r="BJ578" s="210" t="e">
        <f t="shared" si="189"/>
        <v>#DIV/0!</v>
      </c>
      <c r="BK578" s="227" t="e">
        <f t="shared" si="190"/>
        <v>#DIV/0!</v>
      </c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</row>
    <row r="579" spans="1:128" s="153" customFormat="1">
      <c r="A579" s="164"/>
      <c r="B579" s="165"/>
      <c r="C579" s="165"/>
      <c r="D579" s="149" t="str">
        <f t="shared" si="191"/>
        <v/>
      </c>
      <c r="E579" s="166"/>
      <c r="F579" s="167"/>
      <c r="G579" s="334" t="str">
        <f t="shared" si="192"/>
        <v/>
      </c>
      <c r="H579" s="150" t="str">
        <f>IFERROR(VLOOKUP(F579,'Mahlzeit-Übernachtung'!C:AA,5,FALSE),"")</f>
        <v/>
      </c>
      <c r="I579" s="150" t="str">
        <f t="shared" si="193"/>
        <v/>
      </c>
      <c r="J579" s="221" t="str">
        <f>IFERROR(I579*Intern!H$2,"")</f>
        <v/>
      </c>
      <c r="K579" s="167"/>
      <c r="L579" s="331" t="str">
        <f t="shared" si="194"/>
        <v/>
      </c>
      <c r="M579" s="150" t="str">
        <f>IFERROR(VLOOKUP(K579,'Mahlzeit-Übernachtung'!C:AA,5,FALSE),"")</f>
        <v/>
      </c>
      <c r="N579" s="151" t="str">
        <f t="shared" si="195"/>
        <v/>
      </c>
      <c r="O579" s="221" t="str">
        <f>IFERROR(N579*Intern!H$2,"")</f>
        <v/>
      </c>
      <c r="P579" s="168"/>
      <c r="Q579" s="169"/>
      <c r="R579" s="169"/>
      <c r="S579" s="169"/>
      <c r="T579" s="151" t="str">
        <f t="shared" si="199"/>
        <v>---</v>
      </c>
      <c r="U579" s="331" t="e">
        <f>VLOOKUP(TEXT(T579,"@"),'Mahlzeit-Übernachtung'!A$30:G$111,7,FALSE)</f>
        <v>#N/A</v>
      </c>
      <c r="V579" s="151" t="str">
        <f t="shared" si="196"/>
        <v/>
      </c>
      <c r="W579" s="220" t="str">
        <f>IFERROR(V579*Intern!H$2,"")</f>
        <v/>
      </c>
      <c r="X579" s="167"/>
      <c r="Y579" s="170"/>
      <c r="Z579" s="164"/>
      <c r="AA579" s="151" t="str">
        <f>IFERROR(VLOOKUP(X579,Mobilität!A:I,7,FALSE),"")</f>
        <v/>
      </c>
      <c r="AB579" s="151" t="str">
        <f t="shared" si="197"/>
        <v/>
      </c>
      <c r="AC579" s="220" t="str">
        <f>IFERROR(AB579*Intern!H$2,"")</f>
        <v/>
      </c>
      <c r="AD579" s="167"/>
      <c r="AE579" s="170"/>
      <c r="AF579" s="164"/>
      <c r="AG579" s="151" t="str">
        <f>IFERROR(VLOOKUP(AD579,Mobilität!A:I,7,FALSE),"")</f>
        <v/>
      </c>
      <c r="AH579" s="151" t="str">
        <f t="shared" si="180"/>
        <v/>
      </c>
      <c r="AI579" s="220" t="str">
        <f>IFERROR(AH579*Intern!H$2,"")</f>
        <v/>
      </c>
      <c r="AJ579" s="171"/>
      <c r="AK579" s="219">
        <f t="shared" si="181"/>
        <v>0</v>
      </c>
      <c r="AL579" s="206"/>
      <c r="AM579" s="151" t="str">
        <f>IFERROR(VLOOKUP(AJ579,Mobilität!A:I,7,FALSE),"")</f>
        <v/>
      </c>
      <c r="AN579" s="151" t="str">
        <f t="shared" si="182"/>
        <v/>
      </c>
      <c r="AO579" s="154" t="str">
        <f>IFERROR(AN579*Intern!H$2,"")</f>
        <v/>
      </c>
      <c r="AP579" s="171"/>
      <c r="AQ579" s="151">
        <f t="shared" si="183"/>
        <v>0</v>
      </c>
      <c r="AR579" s="209"/>
      <c r="AS579" s="151" t="str">
        <f>IFERROR(VLOOKUP(AP579,Mobilität!A:I,7,FALSE),"")</f>
        <v/>
      </c>
      <c r="AT579" s="151" t="str">
        <f t="shared" si="198"/>
        <v/>
      </c>
      <c r="AU579" s="154" t="str">
        <f>IFERROR(AT579*Intern!H$2,"")</f>
        <v/>
      </c>
      <c r="AV579" s="171"/>
      <c r="AW579" s="151">
        <f t="shared" si="184"/>
        <v>0</v>
      </c>
      <c r="AX579" s="206"/>
      <c r="AY579" s="151" t="str">
        <f>IFERROR(VLOOKUP(AV579,Mobilität!A:O,7,FALSE),"")</f>
        <v/>
      </c>
      <c r="AZ579" s="151" t="str">
        <f t="shared" si="185"/>
        <v/>
      </c>
      <c r="BA579" s="220" t="str">
        <f>IFERROR(AZ579*Intern!H$2,"")</f>
        <v/>
      </c>
      <c r="BB579" s="338"/>
      <c r="BC579" s="339"/>
      <c r="BD579" s="340"/>
      <c r="BE579" s="222">
        <f t="shared" si="186"/>
        <v>0</v>
      </c>
      <c r="BF579" s="223">
        <f>IFERROR(BE579*Intern!H$2,"")</f>
        <v>0</v>
      </c>
      <c r="BG579" s="210">
        <f t="shared" si="187"/>
        <v>0</v>
      </c>
      <c r="BH579" s="226">
        <f t="shared" si="188"/>
        <v>0</v>
      </c>
      <c r="BI579" s="363"/>
      <c r="BJ579" s="210" t="e">
        <f t="shared" si="189"/>
        <v>#DIV/0!</v>
      </c>
      <c r="BK579" s="227" t="e">
        <f t="shared" si="190"/>
        <v>#DIV/0!</v>
      </c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</row>
    <row r="580" spans="1:128" s="153" customFormat="1">
      <c r="A580" s="164"/>
      <c r="B580" s="165"/>
      <c r="C580" s="165"/>
      <c r="D580" s="149" t="str">
        <f t="shared" si="191"/>
        <v/>
      </c>
      <c r="E580" s="166"/>
      <c r="F580" s="167"/>
      <c r="G580" s="334" t="str">
        <f t="shared" si="192"/>
        <v/>
      </c>
      <c r="H580" s="150" t="str">
        <f>IFERROR(VLOOKUP(F580,'Mahlzeit-Übernachtung'!C:AA,5,FALSE),"")</f>
        <v/>
      </c>
      <c r="I580" s="150" t="str">
        <f t="shared" si="193"/>
        <v/>
      </c>
      <c r="J580" s="221" t="str">
        <f>IFERROR(I580*Intern!H$2,"")</f>
        <v/>
      </c>
      <c r="K580" s="167"/>
      <c r="L580" s="331" t="str">
        <f t="shared" si="194"/>
        <v/>
      </c>
      <c r="M580" s="150" t="str">
        <f>IFERROR(VLOOKUP(K580,'Mahlzeit-Übernachtung'!C:AA,5,FALSE),"")</f>
        <v/>
      </c>
      <c r="N580" s="151" t="str">
        <f t="shared" si="195"/>
        <v/>
      </c>
      <c r="O580" s="221" t="str">
        <f>IFERROR(N580*Intern!H$2,"")</f>
        <v/>
      </c>
      <c r="P580" s="168"/>
      <c r="Q580" s="169"/>
      <c r="R580" s="169"/>
      <c r="S580" s="169"/>
      <c r="T580" s="151" t="str">
        <f t="shared" si="199"/>
        <v>---</v>
      </c>
      <c r="U580" s="331" t="e">
        <f>VLOOKUP(TEXT(T580,"@"),'Mahlzeit-Übernachtung'!A$30:G$111,7,FALSE)</f>
        <v>#N/A</v>
      </c>
      <c r="V580" s="151" t="str">
        <f t="shared" si="196"/>
        <v/>
      </c>
      <c r="W580" s="220" t="str">
        <f>IFERROR(V580*Intern!H$2,"")</f>
        <v/>
      </c>
      <c r="X580" s="167"/>
      <c r="Y580" s="170"/>
      <c r="Z580" s="164"/>
      <c r="AA580" s="151" t="str">
        <f>IFERROR(VLOOKUP(X580,Mobilität!A:I,7,FALSE),"")</f>
        <v/>
      </c>
      <c r="AB580" s="151" t="str">
        <f t="shared" si="197"/>
        <v/>
      </c>
      <c r="AC580" s="220" t="str">
        <f>IFERROR(AB580*Intern!H$2,"")</f>
        <v/>
      </c>
      <c r="AD580" s="167"/>
      <c r="AE580" s="170"/>
      <c r="AF580" s="164"/>
      <c r="AG580" s="151" t="str">
        <f>IFERROR(VLOOKUP(AD580,Mobilität!A:I,7,FALSE),"")</f>
        <v/>
      </c>
      <c r="AH580" s="151" t="str">
        <f t="shared" si="180"/>
        <v/>
      </c>
      <c r="AI580" s="220" t="str">
        <f>IFERROR(AH580*Intern!H$2,"")</f>
        <v/>
      </c>
      <c r="AJ580" s="171"/>
      <c r="AK580" s="219">
        <f t="shared" si="181"/>
        <v>0</v>
      </c>
      <c r="AL580" s="206"/>
      <c r="AM580" s="151" t="str">
        <f>IFERROR(VLOOKUP(AJ580,Mobilität!A:I,7,FALSE),"")</f>
        <v/>
      </c>
      <c r="AN580" s="151" t="str">
        <f t="shared" si="182"/>
        <v/>
      </c>
      <c r="AO580" s="154" t="str">
        <f>IFERROR(AN580*Intern!H$2,"")</f>
        <v/>
      </c>
      <c r="AP580" s="171"/>
      <c r="AQ580" s="151">
        <f t="shared" si="183"/>
        <v>0</v>
      </c>
      <c r="AR580" s="209"/>
      <c r="AS580" s="151" t="str">
        <f>IFERROR(VLOOKUP(AP580,Mobilität!A:I,7,FALSE),"")</f>
        <v/>
      </c>
      <c r="AT580" s="151" t="str">
        <f t="shared" si="198"/>
        <v/>
      </c>
      <c r="AU580" s="154" t="str">
        <f>IFERROR(AT580*Intern!H$2,"")</f>
        <v/>
      </c>
      <c r="AV580" s="171"/>
      <c r="AW580" s="151">
        <f t="shared" si="184"/>
        <v>0</v>
      </c>
      <c r="AX580" s="206"/>
      <c r="AY580" s="151" t="str">
        <f>IFERROR(VLOOKUP(AV580,Mobilität!A:O,7,FALSE),"")</f>
        <v/>
      </c>
      <c r="AZ580" s="151" t="str">
        <f t="shared" si="185"/>
        <v/>
      </c>
      <c r="BA580" s="220" t="str">
        <f>IFERROR(AZ580*Intern!H$2,"")</f>
        <v/>
      </c>
      <c r="BB580" s="338"/>
      <c r="BC580" s="339"/>
      <c r="BD580" s="340"/>
      <c r="BE580" s="222">
        <f t="shared" si="186"/>
        <v>0</v>
      </c>
      <c r="BF580" s="223">
        <f>IFERROR(BE580*Intern!H$2,"")</f>
        <v>0</v>
      </c>
      <c r="BG580" s="210">
        <f t="shared" si="187"/>
        <v>0</v>
      </c>
      <c r="BH580" s="226">
        <f t="shared" si="188"/>
        <v>0</v>
      </c>
      <c r="BI580" s="363"/>
      <c r="BJ580" s="210" t="e">
        <f t="shared" si="189"/>
        <v>#DIV/0!</v>
      </c>
      <c r="BK580" s="227" t="e">
        <f t="shared" si="190"/>
        <v>#DIV/0!</v>
      </c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</row>
    <row r="581" spans="1:128" s="153" customFormat="1">
      <c r="A581" s="164"/>
      <c r="B581" s="165"/>
      <c r="C581" s="165"/>
      <c r="D581" s="149" t="str">
        <f t="shared" si="191"/>
        <v/>
      </c>
      <c r="E581" s="166"/>
      <c r="F581" s="167"/>
      <c r="G581" s="334" t="str">
        <f t="shared" si="192"/>
        <v/>
      </c>
      <c r="H581" s="150" t="str">
        <f>IFERROR(VLOOKUP(F581,'Mahlzeit-Übernachtung'!C:AA,5,FALSE),"")</f>
        <v/>
      </c>
      <c r="I581" s="150" t="str">
        <f t="shared" si="193"/>
        <v/>
      </c>
      <c r="J581" s="221" t="str">
        <f>IFERROR(I581*Intern!H$2,"")</f>
        <v/>
      </c>
      <c r="K581" s="167"/>
      <c r="L581" s="331" t="str">
        <f t="shared" si="194"/>
        <v/>
      </c>
      <c r="M581" s="150" t="str">
        <f>IFERROR(VLOOKUP(K581,'Mahlzeit-Übernachtung'!C:AA,5,FALSE),"")</f>
        <v/>
      </c>
      <c r="N581" s="151" t="str">
        <f t="shared" si="195"/>
        <v/>
      </c>
      <c r="O581" s="221" t="str">
        <f>IFERROR(N581*Intern!H$2,"")</f>
        <v/>
      </c>
      <c r="P581" s="168"/>
      <c r="Q581" s="169"/>
      <c r="R581" s="169"/>
      <c r="S581" s="169"/>
      <c r="T581" s="151" t="str">
        <f t="shared" si="199"/>
        <v>---</v>
      </c>
      <c r="U581" s="331" t="e">
        <f>VLOOKUP(TEXT(T581,"@"),'Mahlzeit-Übernachtung'!A$30:G$111,7,FALSE)</f>
        <v>#N/A</v>
      </c>
      <c r="V581" s="151" t="str">
        <f t="shared" si="196"/>
        <v/>
      </c>
      <c r="W581" s="220" t="str">
        <f>IFERROR(V581*Intern!H$2,"")</f>
        <v/>
      </c>
      <c r="X581" s="167"/>
      <c r="Y581" s="170"/>
      <c r="Z581" s="164"/>
      <c r="AA581" s="151" t="str">
        <f>IFERROR(VLOOKUP(X581,Mobilität!A:I,7,FALSE),"")</f>
        <v/>
      </c>
      <c r="AB581" s="151" t="str">
        <f t="shared" si="197"/>
        <v/>
      </c>
      <c r="AC581" s="220" t="str">
        <f>IFERROR(AB581*Intern!H$2,"")</f>
        <v/>
      </c>
      <c r="AD581" s="167"/>
      <c r="AE581" s="170"/>
      <c r="AF581" s="164"/>
      <c r="AG581" s="151" t="str">
        <f>IFERROR(VLOOKUP(AD581,Mobilität!A:I,7,FALSE),"")</f>
        <v/>
      </c>
      <c r="AH581" s="151" t="str">
        <f t="shared" si="180"/>
        <v/>
      </c>
      <c r="AI581" s="220" t="str">
        <f>IFERROR(AH581*Intern!H$2,"")</f>
        <v/>
      </c>
      <c r="AJ581" s="171"/>
      <c r="AK581" s="219">
        <f t="shared" si="181"/>
        <v>0</v>
      </c>
      <c r="AL581" s="206"/>
      <c r="AM581" s="151" t="str">
        <f>IFERROR(VLOOKUP(AJ581,Mobilität!A:I,7,FALSE),"")</f>
        <v/>
      </c>
      <c r="AN581" s="151" t="str">
        <f t="shared" si="182"/>
        <v/>
      </c>
      <c r="AO581" s="154" t="str">
        <f>IFERROR(AN581*Intern!H$2,"")</f>
        <v/>
      </c>
      <c r="AP581" s="171"/>
      <c r="AQ581" s="151">
        <f t="shared" si="183"/>
        <v>0</v>
      </c>
      <c r="AR581" s="209"/>
      <c r="AS581" s="151" t="str">
        <f>IFERROR(VLOOKUP(AP581,Mobilität!A:I,7,FALSE),"")</f>
        <v/>
      </c>
      <c r="AT581" s="151" t="str">
        <f t="shared" si="198"/>
        <v/>
      </c>
      <c r="AU581" s="154" t="str">
        <f>IFERROR(AT581*Intern!H$2,"")</f>
        <v/>
      </c>
      <c r="AV581" s="171"/>
      <c r="AW581" s="151">
        <f t="shared" si="184"/>
        <v>0</v>
      </c>
      <c r="AX581" s="206"/>
      <c r="AY581" s="151" t="str">
        <f>IFERROR(VLOOKUP(AV581,Mobilität!A:O,7,FALSE),"")</f>
        <v/>
      </c>
      <c r="AZ581" s="151" t="str">
        <f t="shared" si="185"/>
        <v/>
      </c>
      <c r="BA581" s="220" t="str">
        <f>IFERROR(AZ581*Intern!H$2,"")</f>
        <v/>
      </c>
      <c r="BB581" s="338"/>
      <c r="BC581" s="339"/>
      <c r="BD581" s="340"/>
      <c r="BE581" s="222">
        <f t="shared" si="186"/>
        <v>0</v>
      </c>
      <c r="BF581" s="223">
        <f>IFERROR(BE581*Intern!H$2,"")</f>
        <v>0</v>
      </c>
      <c r="BG581" s="210">
        <f t="shared" si="187"/>
        <v>0</v>
      </c>
      <c r="BH581" s="226">
        <f t="shared" si="188"/>
        <v>0</v>
      </c>
      <c r="BI581" s="363"/>
      <c r="BJ581" s="210" t="e">
        <f t="shared" si="189"/>
        <v>#DIV/0!</v>
      </c>
      <c r="BK581" s="227" t="e">
        <f t="shared" si="190"/>
        <v>#DIV/0!</v>
      </c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</row>
    <row r="582" spans="1:128" s="153" customFormat="1">
      <c r="A582" s="164"/>
      <c r="B582" s="165"/>
      <c r="C582" s="165"/>
      <c r="D582" s="149" t="str">
        <f t="shared" si="191"/>
        <v/>
      </c>
      <c r="E582" s="166"/>
      <c r="F582" s="167"/>
      <c r="G582" s="334" t="str">
        <f t="shared" si="192"/>
        <v/>
      </c>
      <c r="H582" s="150" t="str">
        <f>IFERROR(VLOOKUP(F582,'Mahlzeit-Übernachtung'!C:AA,5,FALSE),"")</f>
        <v/>
      </c>
      <c r="I582" s="150" t="str">
        <f t="shared" si="193"/>
        <v/>
      </c>
      <c r="J582" s="221" t="str">
        <f>IFERROR(I582*Intern!H$2,"")</f>
        <v/>
      </c>
      <c r="K582" s="167"/>
      <c r="L582" s="331" t="str">
        <f t="shared" si="194"/>
        <v/>
      </c>
      <c r="M582" s="150" t="str">
        <f>IFERROR(VLOOKUP(K582,'Mahlzeit-Übernachtung'!C:AA,5,FALSE),"")</f>
        <v/>
      </c>
      <c r="N582" s="151" t="str">
        <f t="shared" si="195"/>
        <v/>
      </c>
      <c r="O582" s="221" t="str">
        <f>IFERROR(N582*Intern!H$2,"")</f>
        <v/>
      </c>
      <c r="P582" s="168"/>
      <c r="Q582" s="169"/>
      <c r="R582" s="169"/>
      <c r="S582" s="169"/>
      <c r="T582" s="151" t="str">
        <f t="shared" si="199"/>
        <v>---</v>
      </c>
      <c r="U582" s="331" t="e">
        <f>VLOOKUP(TEXT(T582,"@"),'Mahlzeit-Übernachtung'!A$30:G$111,7,FALSE)</f>
        <v>#N/A</v>
      </c>
      <c r="V582" s="151" t="str">
        <f t="shared" si="196"/>
        <v/>
      </c>
      <c r="W582" s="220" t="str">
        <f>IFERROR(V582*Intern!H$2,"")</f>
        <v/>
      </c>
      <c r="X582" s="167"/>
      <c r="Y582" s="170"/>
      <c r="Z582" s="164"/>
      <c r="AA582" s="151" t="str">
        <f>IFERROR(VLOOKUP(X582,Mobilität!A:I,7,FALSE),"")</f>
        <v/>
      </c>
      <c r="AB582" s="151" t="str">
        <f t="shared" si="197"/>
        <v/>
      </c>
      <c r="AC582" s="220" t="str">
        <f>IFERROR(AB582*Intern!H$2,"")</f>
        <v/>
      </c>
      <c r="AD582" s="167"/>
      <c r="AE582" s="170"/>
      <c r="AF582" s="164"/>
      <c r="AG582" s="151" t="str">
        <f>IFERROR(VLOOKUP(AD582,Mobilität!A:I,7,FALSE),"")</f>
        <v/>
      </c>
      <c r="AH582" s="151" t="str">
        <f t="shared" ref="AH582:AH645" si="200">IFERROR(AG582*AF582*AE582/1000,"")</f>
        <v/>
      </c>
      <c r="AI582" s="220" t="str">
        <f>IFERROR(AH582*Intern!H$2,"")</f>
        <v/>
      </c>
      <c r="AJ582" s="171"/>
      <c r="AK582" s="219">
        <f t="shared" ref="AK582:AK645" si="201">E582</f>
        <v>0</v>
      </c>
      <c r="AL582" s="206"/>
      <c r="AM582" s="151" t="str">
        <f>IFERROR(VLOOKUP(AJ582,Mobilität!A:I,7,FALSE),"")</f>
        <v/>
      </c>
      <c r="AN582" s="151" t="str">
        <f t="shared" ref="AN582:AN645" si="202">IFERROR(AM582*AL582*AK582/1000,"")</f>
        <v/>
      </c>
      <c r="AO582" s="154" t="str">
        <f>IFERROR(AN582*Intern!H$2,"")</f>
        <v/>
      </c>
      <c r="AP582" s="171"/>
      <c r="AQ582" s="151">
        <f t="shared" ref="AQ582:AQ645" si="203">E582</f>
        <v>0</v>
      </c>
      <c r="AR582" s="209"/>
      <c r="AS582" s="151" t="str">
        <f>IFERROR(VLOOKUP(AP582,Mobilität!A:I,7,FALSE),"")</f>
        <v/>
      </c>
      <c r="AT582" s="151" t="str">
        <f t="shared" si="198"/>
        <v/>
      </c>
      <c r="AU582" s="154" t="str">
        <f>IFERROR(AT582*Intern!H$2,"")</f>
        <v/>
      </c>
      <c r="AV582" s="171"/>
      <c r="AW582" s="151">
        <f t="shared" ref="AW582:AW645" si="204">E582</f>
        <v>0</v>
      </c>
      <c r="AX582" s="206"/>
      <c r="AY582" s="151" t="str">
        <f>IFERROR(VLOOKUP(AV582,Mobilität!A:O,7,FALSE),"")</f>
        <v/>
      </c>
      <c r="AZ582" s="151" t="str">
        <f t="shared" ref="AZ582:AZ645" si="205">IFERROR(AY582*AW582*AX582/1000,"")</f>
        <v/>
      </c>
      <c r="BA582" s="220" t="str">
        <f>IFERROR(AZ582*Intern!H$2,"")</f>
        <v/>
      </c>
      <c r="BB582" s="338"/>
      <c r="BC582" s="339"/>
      <c r="BD582" s="340"/>
      <c r="BE582" s="222">
        <f t="shared" ref="BE582:BE645" si="206">IFERROR(BD582*BC582,"")</f>
        <v>0</v>
      </c>
      <c r="BF582" s="223">
        <f>IFERROR(BE582*Intern!H$2,"")</f>
        <v>0</v>
      </c>
      <c r="BG582" s="210">
        <f t="shared" ref="BG582:BG645" si="207">SUM(IF(ISERROR(AT582),0,AT582),IF(ISERROR(AZ582),0,AZ582),IF(ISERROR(AB582),0,AB582),IF(ISERROR(AN582),0,AN582),IF(ISERROR(V582),0,V582),IF(ISERROR(N582),0,N582),IF(ISERROR(I582),0,I582))</f>
        <v>0</v>
      </c>
      <c r="BH582" s="226">
        <f t="shared" ref="BH582:BH645" si="208">SUM(IF(ISERROR(AU582),0,AU582),IF(ISERROR(BA582),0,BA582),IF(ISERROR(AC582),0,AC582),IF(ISERROR(AI582),0,AI582),IF(ISERROR(AO582),0,AO582),IF(ISERROR(W582),0,W582),IF(ISERROR(O582),0,O582),IF(ISERROR(J582),0,J582))</f>
        <v>0</v>
      </c>
      <c r="BI582" s="363"/>
      <c r="BJ582" s="210" t="e">
        <f t="shared" ref="BJ582:BJ645" si="209">SUM(IF(ISERROR(AT582),0,AT582),IF(ISERROR(AZ582),0,AZ582),IF(ISERROR(AB582),0,AB582),IF(ISERROR(AN582),0,AN582),IF(ISERROR(V582),0,V582),IF(ISERROR(N582),0,N582),IF(ISERROR(I582),0,I582))/E582</f>
        <v>#DIV/0!</v>
      </c>
      <c r="BK582" s="227" t="e">
        <f t="shared" ref="BK582:BK645" si="210">SUM(IF(ISERROR(AU582),0,AU582),IF(ISERROR(BA582),0,BA582),IF(ISERROR(AC582),0,AC582),IF(ISERROR(AI582),0,AI582),IF(ISERROR(AO582),0,AO582),IF(ISERROR(W582),0,W582),IF(ISERROR(O582),0,O582),IF(ISERROR(J582),0,J582))/E582</f>
        <v>#DIV/0!</v>
      </c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</row>
    <row r="583" spans="1:128" s="153" customFormat="1">
      <c r="A583" s="164"/>
      <c r="B583" s="165"/>
      <c r="C583" s="165"/>
      <c r="D583" s="149" t="str">
        <f t="shared" si="191"/>
        <v/>
      </c>
      <c r="E583" s="166"/>
      <c r="F583" s="167"/>
      <c r="G583" s="334" t="str">
        <f t="shared" si="192"/>
        <v/>
      </c>
      <c r="H583" s="150" t="str">
        <f>IFERROR(VLOOKUP(F583,'Mahlzeit-Übernachtung'!C:AA,5,FALSE),"")</f>
        <v/>
      </c>
      <c r="I583" s="150" t="str">
        <f t="shared" si="193"/>
        <v/>
      </c>
      <c r="J583" s="221" t="str">
        <f>IFERROR(I583*Intern!H$2,"")</f>
        <v/>
      </c>
      <c r="K583" s="167"/>
      <c r="L583" s="331" t="str">
        <f t="shared" si="194"/>
        <v/>
      </c>
      <c r="M583" s="150" t="str">
        <f>IFERROR(VLOOKUP(K583,'Mahlzeit-Übernachtung'!C:AA,5,FALSE),"")</f>
        <v/>
      </c>
      <c r="N583" s="151" t="str">
        <f t="shared" si="195"/>
        <v/>
      </c>
      <c r="O583" s="221" t="str">
        <f>IFERROR(N583*Intern!H$2,"")</f>
        <v/>
      </c>
      <c r="P583" s="168"/>
      <c r="Q583" s="169"/>
      <c r="R583" s="169"/>
      <c r="S583" s="169"/>
      <c r="T583" s="151" t="str">
        <f t="shared" si="199"/>
        <v>---</v>
      </c>
      <c r="U583" s="331" t="e">
        <f>VLOOKUP(TEXT(T583,"@"),'Mahlzeit-Übernachtung'!A$30:G$111,7,FALSE)</f>
        <v>#N/A</v>
      </c>
      <c r="V583" s="151" t="str">
        <f t="shared" si="196"/>
        <v/>
      </c>
      <c r="W583" s="220" t="str">
        <f>IFERROR(V583*Intern!H$2,"")</f>
        <v/>
      </c>
      <c r="X583" s="167"/>
      <c r="Y583" s="170"/>
      <c r="Z583" s="164"/>
      <c r="AA583" s="151" t="str">
        <f>IFERROR(VLOOKUP(X583,Mobilität!A:I,7,FALSE),"")</f>
        <v/>
      </c>
      <c r="AB583" s="151" t="str">
        <f t="shared" si="197"/>
        <v/>
      </c>
      <c r="AC583" s="220" t="str">
        <f>IFERROR(AB583*Intern!H$2,"")</f>
        <v/>
      </c>
      <c r="AD583" s="167"/>
      <c r="AE583" s="170"/>
      <c r="AF583" s="164"/>
      <c r="AG583" s="151" t="str">
        <f>IFERROR(VLOOKUP(AD583,Mobilität!A:I,7,FALSE),"")</f>
        <v/>
      </c>
      <c r="AH583" s="151" t="str">
        <f t="shared" si="200"/>
        <v/>
      </c>
      <c r="AI583" s="220" t="str">
        <f>IFERROR(AH583*Intern!H$2,"")</f>
        <v/>
      </c>
      <c r="AJ583" s="171"/>
      <c r="AK583" s="219">
        <f t="shared" si="201"/>
        <v>0</v>
      </c>
      <c r="AL583" s="206"/>
      <c r="AM583" s="151" t="str">
        <f>IFERROR(VLOOKUP(AJ583,Mobilität!A:I,7,FALSE),"")</f>
        <v/>
      </c>
      <c r="AN583" s="151" t="str">
        <f t="shared" si="202"/>
        <v/>
      </c>
      <c r="AO583" s="154" t="str">
        <f>IFERROR(AN583*Intern!H$2,"")</f>
        <v/>
      </c>
      <c r="AP583" s="171"/>
      <c r="AQ583" s="151">
        <f t="shared" si="203"/>
        <v>0</v>
      </c>
      <c r="AR583" s="209"/>
      <c r="AS583" s="151" t="str">
        <f>IFERROR(VLOOKUP(AP583,Mobilität!A:I,7,FALSE),"")</f>
        <v/>
      </c>
      <c r="AT583" s="151" t="str">
        <f t="shared" si="198"/>
        <v/>
      </c>
      <c r="AU583" s="154" t="str">
        <f>IFERROR(AT583*Intern!H$2,"")</f>
        <v/>
      </c>
      <c r="AV583" s="171"/>
      <c r="AW583" s="151">
        <f t="shared" si="204"/>
        <v>0</v>
      </c>
      <c r="AX583" s="206"/>
      <c r="AY583" s="151" t="str">
        <f>IFERROR(VLOOKUP(AV583,Mobilität!A:O,7,FALSE),"")</f>
        <v/>
      </c>
      <c r="AZ583" s="151" t="str">
        <f t="shared" si="205"/>
        <v/>
      </c>
      <c r="BA583" s="220" t="str">
        <f>IFERROR(AZ583*Intern!H$2,"")</f>
        <v/>
      </c>
      <c r="BB583" s="338"/>
      <c r="BC583" s="339"/>
      <c r="BD583" s="340"/>
      <c r="BE583" s="222">
        <f t="shared" si="206"/>
        <v>0</v>
      </c>
      <c r="BF583" s="223">
        <f>IFERROR(BE583*Intern!H$2,"")</f>
        <v>0</v>
      </c>
      <c r="BG583" s="210">
        <f t="shared" si="207"/>
        <v>0</v>
      </c>
      <c r="BH583" s="226">
        <f t="shared" si="208"/>
        <v>0</v>
      </c>
      <c r="BI583" s="363"/>
      <c r="BJ583" s="210" t="e">
        <f t="shared" si="209"/>
        <v>#DIV/0!</v>
      </c>
      <c r="BK583" s="227" t="e">
        <f t="shared" si="210"/>
        <v>#DIV/0!</v>
      </c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</row>
    <row r="584" spans="1:128" s="153" customFormat="1">
      <c r="A584" s="164"/>
      <c r="B584" s="165"/>
      <c r="C584" s="165"/>
      <c r="D584" s="149" t="str">
        <f t="shared" si="191"/>
        <v/>
      </c>
      <c r="E584" s="166"/>
      <c r="F584" s="167"/>
      <c r="G584" s="334" t="str">
        <f t="shared" si="192"/>
        <v/>
      </c>
      <c r="H584" s="150" t="str">
        <f>IFERROR(VLOOKUP(F584,'Mahlzeit-Übernachtung'!C:AA,5,FALSE),"")</f>
        <v/>
      </c>
      <c r="I584" s="150" t="str">
        <f t="shared" si="193"/>
        <v/>
      </c>
      <c r="J584" s="221" t="str">
        <f>IFERROR(I584*Intern!H$2,"")</f>
        <v/>
      </c>
      <c r="K584" s="167"/>
      <c r="L584" s="331" t="str">
        <f t="shared" si="194"/>
        <v/>
      </c>
      <c r="M584" s="150" t="str">
        <f>IFERROR(VLOOKUP(K584,'Mahlzeit-Übernachtung'!C:AA,5,FALSE),"")</f>
        <v/>
      </c>
      <c r="N584" s="151" t="str">
        <f t="shared" si="195"/>
        <v/>
      </c>
      <c r="O584" s="221" t="str">
        <f>IFERROR(N584*Intern!H$2,"")</f>
        <v/>
      </c>
      <c r="P584" s="168"/>
      <c r="Q584" s="169"/>
      <c r="R584" s="169"/>
      <c r="S584" s="169"/>
      <c r="T584" s="151" t="str">
        <f t="shared" si="199"/>
        <v>---</v>
      </c>
      <c r="U584" s="331" t="e">
        <f>VLOOKUP(TEXT(T584,"@"),'Mahlzeit-Übernachtung'!A$30:G$111,7,FALSE)</f>
        <v>#N/A</v>
      </c>
      <c r="V584" s="151" t="str">
        <f t="shared" si="196"/>
        <v/>
      </c>
      <c r="W584" s="220" t="str">
        <f>IFERROR(V584*Intern!H$2,"")</f>
        <v/>
      </c>
      <c r="X584" s="167"/>
      <c r="Y584" s="170"/>
      <c r="Z584" s="164"/>
      <c r="AA584" s="151" t="str">
        <f>IFERROR(VLOOKUP(X584,Mobilität!A:I,7,FALSE),"")</f>
        <v/>
      </c>
      <c r="AB584" s="151" t="str">
        <f t="shared" si="197"/>
        <v/>
      </c>
      <c r="AC584" s="220" t="str">
        <f>IFERROR(AB584*Intern!H$2,"")</f>
        <v/>
      </c>
      <c r="AD584" s="167"/>
      <c r="AE584" s="170"/>
      <c r="AF584" s="164"/>
      <c r="AG584" s="151" t="str">
        <f>IFERROR(VLOOKUP(AD584,Mobilität!A:I,7,FALSE),"")</f>
        <v/>
      </c>
      <c r="AH584" s="151" t="str">
        <f t="shared" si="200"/>
        <v/>
      </c>
      <c r="AI584" s="220" t="str">
        <f>IFERROR(AH584*Intern!H$2,"")</f>
        <v/>
      </c>
      <c r="AJ584" s="171"/>
      <c r="AK584" s="219">
        <f t="shared" si="201"/>
        <v>0</v>
      </c>
      <c r="AL584" s="206"/>
      <c r="AM584" s="151" t="str">
        <f>IFERROR(VLOOKUP(AJ584,Mobilität!A:I,7,FALSE),"")</f>
        <v/>
      </c>
      <c r="AN584" s="151" t="str">
        <f t="shared" si="202"/>
        <v/>
      </c>
      <c r="AO584" s="154" t="str">
        <f>IFERROR(AN584*Intern!H$2,"")</f>
        <v/>
      </c>
      <c r="AP584" s="171"/>
      <c r="AQ584" s="151">
        <f t="shared" si="203"/>
        <v>0</v>
      </c>
      <c r="AR584" s="209"/>
      <c r="AS584" s="151" t="str">
        <f>IFERROR(VLOOKUP(AP584,Mobilität!A:I,7,FALSE),"")</f>
        <v/>
      </c>
      <c r="AT584" s="151" t="str">
        <f t="shared" si="198"/>
        <v/>
      </c>
      <c r="AU584" s="154" t="str">
        <f>IFERROR(AT584*Intern!H$2,"")</f>
        <v/>
      </c>
      <c r="AV584" s="171"/>
      <c r="AW584" s="151">
        <f t="shared" si="204"/>
        <v>0</v>
      </c>
      <c r="AX584" s="206"/>
      <c r="AY584" s="151" t="str">
        <f>IFERROR(VLOOKUP(AV584,Mobilität!A:O,7,FALSE),"")</f>
        <v/>
      </c>
      <c r="AZ584" s="151" t="str">
        <f t="shared" si="205"/>
        <v/>
      </c>
      <c r="BA584" s="220" t="str">
        <f>IFERROR(AZ584*Intern!H$2,"")</f>
        <v/>
      </c>
      <c r="BB584" s="338"/>
      <c r="BC584" s="339"/>
      <c r="BD584" s="340"/>
      <c r="BE584" s="222">
        <f t="shared" si="206"/>
        <v>0</v>
      </c>
      <c r="BF584" s="223">
        <f>IFERROR(BE584*Intern!H$2,"")</f>
        <v>0</v>
      </c>
      <c r="BG584" s="210">
        <f t="shared" si="207"/>
        <v>0</v>
      </c>
      <c r="BH584" s="226">
        <f t="shared" si="208"/>
        <v>0</v>
      </c>
      <c r="BI584" s="363"/>
      <c r="BJ584" s="210" t="e">
        <f t="shared" si="209"/>
        <v>#DIV/0!</v>
      </c>
      <c r="BK584" s="227" t="e">
        <f t="shared" si="210"/>
        <v>#DIV/0!</v>
      </c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</row>
    <row r="585" spans="1:128" s="153" customFormat="1">
      <c r="A585" s="164"/>
      <c r="B585" s="165"/>
      <c r="C585" s="165"/>
      <c r="D585" s="149" t="str">
        <f t="shared" ref="D585:D648" si="211">IF(B585="","",C585-B585+1)</f>
        <v/>
      </c>
      <c r="E585" s="166"/>
      <c r="F585" s="167"/>
      <c r="G585" s="334" t="str">
        <f t="shared" ref="G585:G648" si="212">IFERROR(IF(B585="","",C585-B585)*E585,"")</f>
        <v/>
      </c>
      <c r="H585" s="150" t="str">
        <f>IFERROR(VLOOKUP(F585,'Mahlzeit-Übernachtung'!C:AA,5,FALSE),"")</f>
        <v/>
      </c>
      <c r="I585" s="150" t="str">
        <f t="shared" ref="I585:I648" si="213">IFERROR(G585*H585,"")</f>
        <v/>
      </c>
      <c r="J585" s="221" t="str">
        <f>IFERROR(I585*Intern!H$2,"")</f>
        <v/>
      </c>
      <c r="K585" s="167"/>
      <c r="L585" s="331" t="str">
        <f t="shared" ref="L585:L648" si="214">IFERROR(G585*2,"")</f>
        <v/>
      </c>
      <c r="M585" s="150" t="str">
        <f>IFERROR(VLOOKUP(K585,'Mahlzeit-Übernachtung'!C:AA,5,FALSE),"")</f>
        <v/>
      </c>
      <c r="N585" s="151" t="str">
        <f t="shared" ref="N585:N648" si="215">IFERROR(L585*M585,"")</f>
        <v/>
      </c>
      <c r="O585" s="221" t="str">
        <f>IFERROR(N585*Intern!H$2,"")</f>
        <v/>
      </c>
      <c r="P585" s="168"/>
      <c r="Q585" s="169"/>
      <c r="R585" s="169"/>
      <c r="S585" s="169"/>
      <c r="T585" s="151" t="str">
        <f t="shared" si="199"/>
        <v>---</v>
      </c>
      <c r="U585" s="331" t="e">
        <f>VLOOKUP(TEXT(T585,"@"),'Mahlzeit-Übernachtung'!A$30:G$111,7,FALSE)</f>
        <v>#N/A</v>
      </c>
      <c r="V585" s="151" t="str">
        <f t="shared" ref="V585:V648" si="216">IFERROR(U585*L585,"")</f>
        <v/>
      </c>
      <c r="W585" s="220" t="str">
        <f>IFERROR(V585*Intern!H$2,"")</f>
        <v/>
      </c>
      <c r="X585" s="167"/>
      <c r="Y585" s="170"/>
      <c r="Z585" s="164"/>
      <c r="AA585" s="151" t="str">
        <f>IFERROR(VLOOKUP(X585,Mobilität!A:I,7,FALSE),"")</f>
        <v/>
      </c>
      <c r="AB585" s="151" t="str">
        <f t="shared" ref="AB585:AB648" si="217">IFERROR(AA585*Z585*Y585/1000,"")</f>
        <v/>
      </c>
      <c r="AC585" s="220" t="str">
        <f>IFERROR(AB585*Intern!H$2,"")</f>
        <v/>
      </c>
      <c r="AD585" s="167"/>
      <c r="AE585" s="170"/>
      <c r="AF585" s="164"/>
      <c r="AG585" s="151" t="str">
        <f>IFERROR(VLOOKUP(AD585,Mobilität!A:I,7,FALSE),"")</f>
        <v/>
      </c>
      <c r="AH585" s="151" t="str">
        <f t="shared" si="200"/>
        <v/>
      </c>
      <c r="AI585" s="220" t="str">
        <f>IFERROR(AH585*Intern!H$2,"")</f>
        <v/>
      </c>
      <c r="AJ585" s="171"/>
      <c r="AK585" s="219">
        <f t="shared" si="201"/>
        <v>0</v>
      </c>
      <c r="AL585" s="206"/>
      <c r="AM585" s="151" t="str">
        <f>IFERROR(VLOOKUP(AJ585,Mobilität!A:I,7,FALSE),"")</f>
        <v/>
      </c>
      <c r="AN585" s="151" t="str">
        <f t="shared" si="202"/>
        <v/>
      </c>
      <c r="AO585" s="154" t="str">
        <f>IFERROR(AN585*Intern!H$2,"")</f>
        <v/>
      </c>
      <c r="AP585" s="171"/>
      <c r="AQ585" s="151">
        <f t="shared" si="203"/>
        <v>0</v>
      </c>
      <c r="AR585" s="209"/>
      <c r="AS585" s="151" t="str">
        <f>IFERROR(VLOOKUP(AP585,Mobilität!A:I,7,FALSE),"")</f>
        <v/>
      </c>
      <c r="AT585" s="151" t="str">
        <f t="shared" ref="AT585:AT648" si="218">IFERROR(AQ585*AR585*AS585/1000,"")</f>
        <v/>
      </c>
      <c r="AU585" s="154" t="str">
        <f>IFERROR(AT585*Intern!H$2,"")</f>
        <v/>
      </c>
      <c r="AV585" s="171"/>
      <c r="AW585" s="151">
        <f t="shared" si="204"/>
        <v>0</v>
      </c>
      <c r="AX585" s="206"/>
      <c r="AY585" s="151" t="str">
        <f>IFERROR(VLOOKUP(AV585,Mobilität!A:O,7,FALSE),"")</f>
        <v/>
      </c>
      <c r="AZ585" s="151" t="str">
        <f t="shared" si="205"/>
        <v/>
      </c>
      <c r="BA585" s="220" t="str">
        <f>IFERROR(AZ585*Intern!H$2,"")</f>
        <v/>
      </c>
      <c r="BB585" s="338"/>
      <c r="BC585" s="339"/>
      <c r="BD585" s="340"/>
      <c r="BE585" s="222">
        <f t="shared" si="206"/>
        <v>0</v>
      </c>
      <c r="BF585" s="223">
        <f>IFERROR(BE585*Intern!H$2,"")</f>
        <v>0</v>
      </c>
      <c r="BG585" s="210">
        <f t="shared" si="207"/>
        <v>0</v>
      </c>
      <c r="BH585" s="226">
        <f t="shared" si="208"/>
        <v>0</v>
      </c>
      <c r="BI585" s="363"/>
      <c r="BJ585" s="210" t="e">
        <f t="shared" si="209"/>
        <v>#DIV/0!</v>
      </c>
      <c r="BK585" s="227" t="e">
        <f t="shared" si="210"/>
        <v>#DIV/0!</v>
      </c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</row>
    <row r="586" spans="1:128" s="153" customFormat="1">
      <c r="A586" s="164"/>
      <c r="B586" s="165"/>
      <c r="C586" s="165"/>
      <c r="D586" s="149" t="str">
        <f t="shared" si="211"/>
        <v/>
      </c>
      <c r="E586" s="166"/>
      <c r="F586" s="167"/>
      <c r="G586" s="334" t="str">
        <f t="shared" si="212"/>
        <v/>
      </c>
      <c r="H586" s="150" t="str">
        <f>IFERROR(VLOOKUP(F586,'Mahlzeit-Übernachtung'!C:AA,5,FALSE),"")</f>
        <v/>
      </c>
      <c r="I586" s="150" t="str">
        <f t="shared" si="213"/>
        <v/>
      </c>
      <c r="J586" s="221" t="str">
        <f>IFERROR(I586*Intern!H$2,"")</f>
        <v/>
      </c>
      <c r="K586" s="167"/>
      <c r="L586" s="331" t="str">
        <f t="shared" si="214"/>
        <v/>
      </c>
      <c r="M586" s="150" t="str">
        <f>IFERROR(VLOOKUP(K586,'Mahlzeit-Übernachtung'!C:AA,5,FALSE),"")</f>
        <v/>
      </c>
      <c r="N586" s="151" t="str">
        <f t="shared" si="215"/>
        <v/>
      </c>
      <c r="O586" s="221" t="str">
        <f>IFERROR(N586*Intern!H$2,"")</f>
        <v/>
      </c>
      <c r="P586" s="168"/>
      <c r="Q586" s="169"/>
      <c r="R586" s="169"/>
      <c r="S586" s="169"/>
      <c r="T586" s="151" t="str">
        <f t="shared" ref="T586:T649" si="219">CONCATENATE(P586,"-",Q586,"-",R586,"-",S586)</f>
        <v>---</v>
      </c>
      <c r="U586" s="331" t="e">
        <f>VLOOKUP(TEXT(T586,"@"),'Mahlzeit-Übernachtung'!A$30:G$111,7,FALSE)</f>
        <v>#N/A</v>
      </c>
      <c r="V586" s="151" t="str">
        <f t="shared" si="216"/>
        <v/>
      </c>
      <c r="W586" s="220" t="str">
        <f>IFERROR(V586*Intern!H$2,"")</f>
        <v/>
      </c>
      <c r="X586" s="167"/>
      <c r="Y586" s="170"/>
      <c r="Z586" s="164"/>
      <c r="AA586" s="151" t="str">
        <f>IFERROR(VLOOKUP(X586,Mobilität!A:I,7,FALSE),"")</f>
        <v/>
      </c>
      <c r="AB586" s="151" t="str">
        <f t="shared" si="217"/>
        <v/>
      </c>
      <c r="AC586" s="220" t="str">
        <f>IFERROR(AB586*Intern!H$2,"")</f>
        <v/>
      </c>
      <c r="AD586" s="167"/>
      <c r="AE586" s="170"/>
      <c r="AF586" s="164"/>
      <c r="AG586" s="151" t="str">
        <f>IFERROR(VLOOKUP(AD586,Mobilität!A:I,7,FALSE),"")</f>
        <v/>
      </c>
      <c r="AH586" s="151" t="str">
        <f t="shared" si="200"/>
        <v/>
      </c>
      <c r="AI586" s="220" t="str">
        <f>IFERROR(AH586*Intern!H$2,"")</f>
        <v/>
      </c>
      <c r="AJ586" s="171"/>
      <c r="AK586" s="219">
        <f t="shared" si="201"/>
        <v>0</v>
      </c>
      <c r="AL586" s="206"/>
      <c r="AM586" s="151" t="str">
        <f>IFERROR(VLOOKUP(AJ586,Mobilität!A:I,7,FALSE),"")</f>
        <v/>
      </c>
      <c r="AN586" s="151" t="str">
        <f t="shared" si="202"/>
        <v/>
      </c>
      <c r="AO586" s="154" t="str">
        <f>IFERROR(AN586*Intern!H$2,"")</f>
        <v/>
      </c>
      <c r="AP586" s="171"/>
      <c r="AQ586" s="151">
        <f t="shared" si="203"/>
        <v>0</v>
      </c>
      <c r="AR586" s="209"/>
      <c r="AS586" s="151" t="str">
        <f>IFERROR(VLOOKUP(AP586,Mobilität!A:I,7,FALSE),"")</f>
        <v/>
      </c>
      <c r="AT586" s="151" t="str">
        <f t="shared" si="218"/>
        <v/>
      </c>
      <c r="AU586" s="154" t="str">
        <f>IFERROR(AT586*Intern!H$2,"")</f>
        <v/>
      </c>
      <c r="AV586" s="171"/>
      <c r="AW586" s="151">
        <f t="shared" si="204"/>
        <v>0</v>
      </c>
      <c r="AX586" s="206"/>
      <c r="AY586" s="151" t="str">
        <f>IFERROR(VLOOKUP(AV586,Mobilität!A:O,7,FALSE),"")</f>
        <v/>
      </c>
      <c r="AZ586" s="151" t="str">
        <f t="shared" si="205"/>
        <v/>
      </c>
      <c r="BA586" s="220" t="str">
        <f>IFERROR(AZ586*Intern!H$2,"")</f>
        <v/>
      </c>
      <c r="BB586" s="338"/>
      <c r="BC586" s="339"/>
      <c r="BD586" s="340"/>
      <c r="BE586" s="222">
        <f t="shared" si="206"/>
        <v>0</v>
      </c>
      <c r="BF586" s="223">
        <f>IFERROR(BE586*Intern!H$2,"")</f>
        <v>0</v>
      </c>
      <c r="BG586" s="210">
        <f t="shared" si="207"/>
        <v>0</v>
      </c>
      <c r="BH586" s="226">
        <f t="shared" si="208"/>
        <v>0</v>
      </c>
      <c r="BI586" s="363"/>
      <c r="BJ586" s="210" t="e">
        <f t="shared" si="209"/>
        <v>#DIV/0!</v>
      </c>
      <c r="BK586" s="227" t="e">
        <f t="shared" si="210"/>
        <v>#DIV/0!</v>
      </c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</row>
    <row r="587" spans="1:128" s="153" customFormat="1">
      <c r="A587" s="164"/>
      <c r="B587" s="165"/>
      <c r="C587" s="165"/>
      <c r="D587" s="149" t="str">
        <f t="shared" si="211"/>
        <v/>
      </c>
      <c r="E587" s="166"/>
      <c r="F587" s="167"/>
      <c r="G587" s="334" t="str">
        <f t="shared" si="212"/>
        <v/>
      </c>
      <c r="H587" s="150" t="str">
        <f>IFERROR(VLOOKUP(F587,'Mahlzeit-Übernachtung'!C:AA,5,FALSE),"")</f>
        <v/>
      </c>
      <c r="I587" s="150" t="str">
        <f t="shared" si="213"/>
        <v/>
      </c>
      <c r="J587" s="221" t="str">
        <f>IFERROR(I587*Intern!H$2,"")</f>
        <v/>
      </c>
      <c r="K587" s="167"/>
      <c r="L587" s="331" t="str">
        <f t="shared" si="214"/>
        <v/>
      </c>
      <c r="M587" s="150" t="str">
        <f>IFERROR(VLOOKUP(K587,'Mahlzeit-Übernachtung'!C:AA,5,FALSE),"")</f>
        <v/>
      </c>
      <c r="N587" s="151" t="str">
        <f t="shared" si="215"/>
        <v/>
      </c>
      <c r="O587" s="221" t="str">
        <f>IFERROR(N587*Intern!H$2,"")</f>
        <v/>
      </c>
      <c r="P587" s="168"/>
      <c r="Q587" s="169"/>
      <c r="R587" s="169"/>
      <c r="S587" s="169"/>
      <c r="T587" s="151" t="str">
        <f t="shared" si="219"/>
        <v>---</v>
      </c>
      <c r="U587" s="331" t="e">
        <f>VLOOKUP(TEXT(T587,"@"),'Mahlzeit-Übernachtung'!A$30:G$111,7,FALSE)</f>
        <v>#N/A</v>
      </c>
      <c r="V587" s="151" t="str">
        <f t="shared" si="216"/>
        <v/>
      </c>
      <c r="W587" s="220" t="str">
        <f>IFERROR(V587*Intern!H$2,"")</f>
        <v/>
      </c>
      <c r="X587" s="167"/>
      <c r="Y587" s="170"/>
      <c r="Z587" s="164"/>
      <c r="AA587" s="151" t="str">
        <f>IFERROR(VLOOKUP(X587,Mobilität!A:I,7,FALSE),"")</f>
        <v/>
      </c>
      <c r="AB587" s="151" t="str">
        <f t="shared" si="217"/>
        <v/>
      </c>
      <c r="AC587" s="220" t="str">
        <f>IFERROR(AB587*Intern!H$2,"")</f>
        <v/>
      </c>
      <c r="AD587" s="167"/>
      <c r="AE587" s="170"/>
      <c r="AF587" s="164"/>
      <c r="AG587" s="151" t="str">
        <f>IFERROR(VLOOKUP(AD587,Mobilität!A:I,7,FALSE),"")</f>
        <v/>
      </c>
      <c r="AH587" s="151" t="str">
        <f t="shared" si="200"/>
        <v/>
      </c>
      <c r="AI587" s="220" t="str">
        <f>IFERROR(AH587*Intern!H$2,"")</f>
        <v/>
      </c>
      <c r="AJ587" s="171"/>
      <c r="AK587" s="219">
        <f t="shared" si="201"/>
        <v>0</v>
      </c>
      <c r="AL587" s="206"/>
      <c r="AM587" s="151" t="str">
        <f>IFERROR(VLOOKUP(AJ587,Mobilität!A:I,7,FALSE),"")</f>
        <v/>
      </c>
      <c r="AN587" s="151" t="str">
        <f t="shared" si="202"/>
        <v/>
      </c>
      <c r="AO587" s="154" t="str">
        <f>IFERROR(AN587*Intern!H$2,"")</f>
        <v/>
      </c>
      <c r="AP587" s="171"/>
      <c r="AQ587" s="151">
        <f t="shared" si="203"/>
        <v>0</v>
      </c>
      <c r="AR587" s="209"/>
      <c r="AS587" s="151" t="str">
        <f>IFERROR(VLOOKUP(AP587,Mobilität!A:I,7,FALSE),"")</f>
        <v/>
      </c>
      <c r="AT587" s="151" t="str">
        <f t="shared" si="218"/>
        <v/>
      </c>
      <c r="AU587" s="154" t="str">
        <f>IFERROR(AT587*Intern!H$2,"")</f>
        <v/>
      </c>
      <c r="AV587" s="171"/>
      <c r="AW587" s="151">
        <f t="shared" si="204"/>
        <v>0</v>
      </c>
      <c r="AX587" s="206"/>
      <c r="AY587" s="151" t="str">
        <f>IFERROR(VLOOKUP(AV587,Mobilität!A:O,7,FALSE),"")</f>
        <v/>
      </c>
      <c r="AZ587" s="151" t="str">
        <f t="shared" si="205"/>
        <v/>
      </c>
      <c r="BA587" s="220" t="str">
        <f>IFERROR(AZ587*Intern!H$2,"")</f>
        <v/>
      </c>
      <c r="BB587" s="338"/>
      <c r="BC587" s="339"/>
      <c r="BD587" s="340"/>
      <c r="BE587" s="222">
        <f t="shared" si="206"/>
        <v>0</v>
      </c>
      <c r="BF587" s="223">
        <f>IFERROR(BE587*Intern!H$2,"")</f>
        <v>0</v>
      </c>
      <c r="BG587" s="210">
        <f t="shared" si="207"/>
        <v>0</v>
      </c>
      <c r="BH587" s="226">
        <f t="shared" si="208"/>
        <v>0</v>
      </c>
      <c r="BI587" s="363"/>
      <c r="BJ587" s="210" t="e">
        <f t="shared" si="209"/>
        <v>#DIV/0!</v>
      </c>
      <c r="BK587" s="227" t="e">
        <f t="shared" si="210"/>
        <v>#DIV/0!</v>
      </c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</row>
    <row r="588" spans="1:128" s="153" customFormat="1">
      <c r="A588" s="164"/>
      <c r="B588" s="165"/>
      <c r="C588" s="165"/>
      <c r="D588" s="149" t="str">
        <f t="shared" si="211"/>
        <v/>
      </c>
      <c r="E588" s="166"/>
      <c r="F588" s="167"/>
      <c r="G588" s="334" t="str">
        <f t="shared" si="212"/>
        <v/>
      </c>
      <c r="H588" s="150" t="str">
        <f>IFERROR(VLOOKUP(F588,'Mahlzeit-Übernachtung'!C:AA,5,FALSE),"")</f>
        <v/>
      </c>
      <c r="I588" s="150" t="str">
        <f t="shared" si="213"/>
        <v/>
      </c>
      <c r="J588" s="221" t="str">
        <f>IFERROR(I588*Intern!H$2,"")</f>
        <v/>
      </c>
      <c r="K588" s="167"/>
      <c r="L588" s="331" t="str">
        <f t="shared" si="214"/>
        <v/>
      </c>
      <c r="M588" s="150" t="str">
        <f>IFERROR(VLOOKUP(K588,'Mahlzeit-Übernachtung'!C:AA,5,FALSE),"")</f>
        <v/>
      </c>
      <c r="N588" s="151" t="str">
        <f t="shared" si="215"/>
        <v/>
      </c>
      <c r="O588" s="221" t="str">
        <f>IFERROR(N588*Intern!H$2,"")</f>
        <v/>
      </c>
      <c r="P588" s="168"/>
      <c r="Q588" s="169"/>
      <c r="R588" s="169"/>
      <c r="S588" s="169"/>
      <c r="T588" s="151" t="str">
        <f t="shared" si="219"/>
        <v>---</v>
      </c>
      <c r="U588" s="331" t="e">
        <f>VLOOKUP(TEXT(T588,"@"),'Mahlzeit-Übernachtung'!A$30:G$111,7,FALSE)</f>
        <v>#N/A</v>
      </c>
      <c r="V588" s="151" t="str">
        <f t="shared" si="216"/>
        <v/>
      </c>
      <c r="W588" s="220" t="str">
        <f>IFERROR(V588*Intern!H$2,"")</f>
        <v/>
      </c>
      <c r="X588" s="167"/>
      <c r="Y588" s="170"/>
      <c r="Z588" s="164"/>
      <c r="AA588" s="151" t="str">
        <f>IFERROR(VLOOKUP(X588,Mobilität!A:I,7,FALSE),"")</f>
        <v/>
      </c>
      <c r="AB588" s="151" t="str">
        <f t="shared" si="217"/>
        <v/>
      </c>
      <c r="AC588" s="220" t="str">
        <f>IFERROR(AB588*Intern!H$2,"")</f>
        <v/>
      </c>
      <c r="AD588" s="167"/>
      <c r="AE588" s="170"/>
      <c r="AF588" s="164"/>
      <c r="AG588" s="151" t="str">
        <f>IFERROR(VLOOKUP(AD588,Mobilität!A:I,7,FALSE),"")</f>
        <v/>
      </c>
      <c r="AH588" s="151" t="str">
        <f t="shared" si="200"/>
        <v/>
      </c>
      <c r="AI588" s="220" t="str">
        <f>IFERROR(AH588*Intern!H$2,"")</f>
        <v/>
      </c>
      <c r="AJ588" s="171"/>
      <c r="AK588" s="219">
        <f t="shared" si="201"/>
        <v>0</v>
      </c>
      <c r="AL588" s="206"/>
      <c r="AM588" s="151" t="str">
        <f>IFERROR(VLOOKUP(AJ588,Mobilität!A:I,7,FALSE),"")</f>
        <v/>
      </c>
      <c r="AN588" s="151" t="str">
        <f t="shared" si="202"/>
        <v/>
      </c>
      <c r="AO588" s="154" t="str">
        <f>IFERROR(AN588*Intern!H$2,"")</f>
        <v/>
      </c>
      <c r="AP588" s="171"/>
      <c r="AQ588" s="151">
        <f t="shared" si="203"/>
        <v>0</v>
      </c>
      <c r="AR588" s="209"/>
      <c r="AS588" s="151" t="str">
        <f>IFERROR(VLOOKUP(AP588,Mobilität!A:I,7,FALSE),"")</f>
        <v/>
      </c>
      <c r="AT588" s="151" t="str">
        <f t="shared" si="218"/>
        <v/>
      </c>
      <c r="AU588" s="154" t="str">
        <f>IFERROR(AT588*Intern!H$2,"")</f>
        <v/>
      </c>
      <c r="AV588" s="171"/>
      <c r="AW588" s="151">
        <f t="shared" si="204"/>
        <v>0</v>
      </c>
      <c r="AX588" s="206"/>
      <c r="AY588" s="151" t="str">
        <f>IFERROR(VLOOKUP(AV588,Mobilität!A:O,7,FALSE),"")</f>
        <v/>
      </c>
      <c r="AZ588" s="151" t="str">
        <f t="shared" si="205"/>
        <v/>
      </c>
      <c r="BA588" s="220" t="str">
        <f>IFERROR(AZ588*Intern!H$2,"")</f>
        <v/>
      </c>
      <c r="BB588" s="338"/>
      <c r="BC588" s="339"/>
      <c r="BD588" s="340"/>
      <c r="BE588" s="222">
        <f t="shared" si="206"/>
        <v>0</v>
      </c>
      <c r="BF588" s="223">
        <f>IFERROR(BE588*Intern!H$2,"")</f>
        <v>0</v>
      </c>
      <c r="BG588" s="210">
        <f t="shared" si="207"/>
        <v>0</v>
      </c>
      <c r="BH588" s="226">
        <f t="shared" si="208"/>
        <v>0</v>
      </c>
      <c r="BI588" s="363"/>
      <c r="BJ588" s="210" t="e">
        <f t="shared" si="209"/>
        <v>#DIV/0!</v>
      </c>
      <c r="BK588" s="227" t="e">
        <f t="shared" si="210"/>
        <v>#DIV/0!</v>
      </c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</row>
    <row r="589" spans="1:128" s="153" customFormat="1">
      <c r="A589" s="164"/>
      <c r="B589" s="165"/>
      <c r="C589" s="165"/>
      <c r="D589" s="149" t="str">
        <f t="shared" si="211"/>
        <v/>
      </c>
      <c r="E589" s="166"/>
      <c r="F589" s="167"/>
      <c r="G589" s="334" t="str">
        <f t="shared" si="212"/>
        <v/>
      </c>
      <c r="H589" s="150" t="str">
        <f>IFERROR(VLOOKUP(F589,'Mahlzeit-Übernachtung'!C:AA,5,FALSE),"")</f>
        <v/>
      </c>
      <c r="I589" s="150" t="str">
        <f t="shared" si="213"/>
        <v/>
      </c>
      <c r="J589" s="221" t="str">
        <f>IFERROR(I589*Intern!H$2,"")</f>
        <v/>
      </c>
      <c r="K589" s="167"/>
      <c r="L589" s="331" t="str">
        <f t="shared" si="214"/>
        <v/>
      </c>
      <c r="M589" s="150" t="str">
        <f>IFERROR(VLOOKUP(K589,'Mahlzeit-Übernachtung'!C:AA,5,FALSE),"")</f>
        <v/>
      </c>
      <c r="N589" s="151" t="str">
        <f t="shared" si="215"/>
        <v/>
      </c>
      <c r="O589" s="221" t="str">
        <f>IFERROR(N589*Intern!H$2,"")</f>
        <v/>
      </c>
      <c r="P589" s="168"/>
      <c r="Q589" s="169"/>
      <c r="R589" s="169"/>
      <c r="S589" s="169"/>
      <c r="T589" s="151" t="str">
        <f t="shared" si="219"/>
        <v>---</v>
      </c>
      <c r="U589" s="331" t="e">
        <f>VLOOKUP(TEXT(T589,"@"),'Mahlzeit-Übernachtung'!A$30:G$111,7,FALSE)</f>
        <v>#N/A</v>
      </c>
      <c r="V589" s="151" t="str">
        <f t="shared" si="216"/>
        <v/>
      </c>
      <c r="W589" s="220" t="str">
        <f>IFERROR(V589*Intern!H$2,"")</f>
        <v/>
      </c>
      <c r="X589" s="167"/>
      <c r="Y589" s="170"/>
      <c r="Z589" s="164"/>
      <c r="AA589" s="151" t="str">
        <f>IFERROR(VLOOKUP(X589,Mobilität!A:I,7,FALSE),"")</f>
        <v/>
      </c>
      <c r="AB589" s="151" t="str">
        <f t="shared" si="217"/>
        <v/>
      </c>
      <c r="AC589" s="220" t="str">
        <f>IFERROR(AB589*Intern!H$2,"")</f>
        <v/>
      </c>
      <c r="AD589" s="167"/>
      <c r="AE589" s="170"/>
      <c r="AF589" s="164"/>
      <c r="AG589" s="151" t="str">
        <f>IFERROR(VLOOKUP(AD589,Mobilität!A:I,7,FALSE),"")</f>
        <v/>
      </c>
      <c r="AH589" s="151" t="str">
        <f t="shared" si="200"/>
        <v/>
      </c>
      <c r="AI589" s="220" t="str">
        <f>IFERROR(AH589*Intern!H$2,"")</f>
        <v/>
      </c>
      <c r="AJ589" s="171"/>
      <c r="AK589" s="219">
        <f t="shared" si="201"/>
        <v>0</v>
      </c>
      <c r="AL589" s="206"/>
      <c r="AM589" s="151" t="str">
        <f>IFERROR(VLOOKUP(AJ589,Mobilität!A:I,7,FALSE),"")</f>
        <v/>
      </c>
      <c r="AN589" s="151" t="str">
        <f t="shared" si="202"/>
        <v/>
      </c>
      <c r="AO589" s="154" t="str">
        <f>IFERROR(AN589*Intern!H$2,"")</f>
        <v/>
      </c>
      <c r="AP589" s="171"/>
      <c r="AQ589" s="151">
        <f t="shared" si="203"/>
        <v>0</v>
      </c>
      <c r="AR589" s="209"/>
      <c r="AS589" s="151" t="str">
        <f>IFERROR(VLOOKUP(AP589,Mobilität!A:I,7,FALSE),"")</f>
        <v/>
      </c>
      <c r="AT589" s="151" t="str">
        <f t="shared" si="218"/>
        <v/>
      </c>
      <c r="AU589" s="154" t="str">
        <f>IFERROR(AT589*Intern!H$2,"")</f>
        <v/>
      </c>
      <c r="AV589" s="171"/>
      <c r="AW589" s="151">
        <f t="shared" si="204"/>
        <v>0</v>
      </c>
      <c r="AX589" s="206"/>
      <c r="AY589" s="151" t="str">
        <f>IFERROR(VLOOKUP(AV589,Mobilität!A:O,7,FALSE),"")</f>
        <v/>
      </c>
      <c r="AZ589" s="151" t="str">
        <f t="shared" si="205"/>
        <v/>
      </c>
      <c r="BA589" s="220" t="str">
        <f>IFERROR(AZ589*Intern!H$2,"")</f>
        <v/>
      </c>
      <c r="BB589" s="338"/>
      <c r="BC589" s="339"/>
      <c r="BD589" s="340"/>
      <c r="BE589" s="222">
        <f t="shared" si="206"/>
        <v>0</v>
      </c>
      <c r="BF589" s="223">
        <f>IFERROR(BE589*Intern!H$2,"")</f>
        <v>0</v>
      </c>
      <c r="BG589" s="210">
        <f t="shared" si="207"/>
        <v>0</v>
      </c>
      <c r="BH589" s="226">
        <f t="shared" si="208"/>
        <v>0</v>
      </c>
      <c r="BI589" s="363"/>
      <c r="BJ589" s="210" t="e">
        <f t="shared" si="209"/>
        <v>#DIV/0!</v>
      </c>
      <c r="BK589" s="227" t="e">
        <f t="shared" si="210"/>
        <v>#DIV/0!</v>
      </c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</row>
    <row r="590" spans="1:128" s="153" customFormat="1">
      <c r="A590" s="164"/>
      <c r="B590" s="165"/>
      <c r="C590" s="165"/>
      <c r="D590" s="149" t="str">
        <f t="shared" si="211"/>
        <v/>
      </c>
      <c r="E590" s="166"/>
      <c r="F590" s="167"/>
      <c r="G590" s="334" t="str">
        <f t="shared" si="212"/>
        <v/>
      </c>
      <c r="H590" s="150" t="str">
        <f>IFERROR(VLOOKUP(F590,'Mahlzeit-Übernachtung'!C:AA,5,FALSE),"")</f>
        <v/>
      </c>
      <c r="I590" s="150" t="str">
        <f t="shared" si="213"/>
        <v/>
      </c>
      <c r="J590" s="221" t="str">
        <f>IFERROR(I590*Intern!H$2,"")</f>
        <v/>
      </c>
      <c r="K590" s="167"/>
      <c r="L590" s="331" t="str">
        <f t="shared" si="214"/>
        <v/>
      </c>
      <c r="M590" s="150" t="str">
        <f>IFERROR(VLOOKUP(K590,'Mahlzeit-Übernachtung'!C:AA,5,FALSE),"")</f>
        <v/>
      </c>
      <c r="N590" s="151" t="str">
        <f t="shared" si="215"/>
        <v/>
      </c>
      <c r="O590" s="221" t="str">
        <f>IFERROR(N590*Intern!H$2,"")</f>
        <v/>
      </c>
      <c r="P590" s="168"/>
      <c r="Q590" s="169"/>
      <c r="R590" s="169"/>
      <c r="S590" s="169"/>
      <c r="T590" s="151" t="str">
        <f t="shared" si="219"/>
        <v>---</v>
      </c>
      <c r="U590" s="331" t="e">
        <f>VLOOKUP(TEXT(T590,"@"),'Mahlzeit-Übernachtung'!A$30:G$111,7,FALSE)</f>
        <v>#N/A</v>
      </c>
      <c r="V590" s="151" t="str">
        <f t="shared" si="216"/>
        <v/>
      </c>
      <c r="W590" s="220" t="str">
        <f>IFERROR(V590*Intern!H$2,"")</f>
        <v/>
      </c>
      <c r="X590" s="167"/>
      <c r="Y590" s="170"/>
      <c r="Z590" s="164"/>
      <c r="AA590" s="151" t="str">
        <f>IFERROR(VLOOKUP(X590,Mobilität!A:I,7,FALSE),"")</f>
        <v/>
      </c>
      <c r="AB590" s="151" t="str">
        <f t="shared" si="217"/>
        <v/>
      </c>
      <c r="AC590" s="220" t="str">
        <f>IFERROR(AB590*Intern!H$2,"")</f>
        <v/>
      </c>
      <c r="AD590" s="167"/>
      <c r="AE590" s="170"/>
      <c r="AF590" s="164"/>
      <c r="AG590" s="151" t="str">
        <f>IFERROR(VLOOKUP(AD590,Mobilität!A:I,7,FALSE),"")</f>
        <v/>
      </c>
      <c r="AH590" s="151" t="str">
        <f t="shared" si="200"/>
        <v/>
      </c>
      <c r="AI590" s="220" t="str">
        <f>IFERROR(AH590*Intern!H$2,"")</f>
        <v/>
      </c>
      <c r="AJ590" s="171"/>
      <c r="AK590" s="219">
        <f t="shared" si="201"/>
        <v>0</v>
      </c>
      <c r="AL590" s="206"/>
      <c r="AM590" s="151" t="str">
        <f>IFERROR(VLOOKUP(AJ590,Mobilität!A:I,7,FALSE),"")</f>
        <v/>
      </c>
      <c r="AN590" s="151" t="str">
        <f t="shared" si="202"/>
        <v/>
      </c>
      <c r="AO590" s="154" t="str">
        <f>IFERROR(AN590*Intern!H$2,"")</f>
        <v/>
      </c>
      <c r="AP590" s="171"/>
      <c r="AQ590" s="151">
        <f t="shared" si="203"/>
        <v>0</v>
      </c>
      <c r="AR590" s="209"/>
      <c r="AS590" s="151" t="str">
        <f>IFERROR(VLOOKUP(AP590,Mobilität!A:I,7,FALSE),"")</f>
        <v/>
      </c>
      <c r="AT590" s="151" t="str">
        <f t="shared" si="218"/>
        <v/>
      </c>
      <c r="AU590" s="154" t="str">
        <f>IFERROR(AT590*Intern!H$2,"")</f>
        <v/>
      </c>
      <c r="AV590" s="171"/>
      <c r="AW590" s="151">
        <f t="shared" si="204"/>
        <v>0</v>
      </c>
      <c r="AX590" s="206"/>
      <c r="AY590" s="151" t="str">
        <f>IFERROR(VLOOKUP(AV590,Mobilität!A:O,7,FALSE),"")</f>
        <v/>
      </c>
      <c r="AZ590" s="151" t="str">
        <f t="shared" si="205"/>
        <v/>
      </c>
      <c r="BA590" s="220" t="str">
        <f>IFERROR(AZ590*Intern!H$2,"")</f>
        <v/>
      </c>
      <c r="BB590" s="338"/>
      <c r="BC590" s="339"/>
      <c r="BD590" s="340"/>
      <c r="BE590" s="222">
        <f t="shared" si="206"/>
        <v>0</v>
      </c>
      <c r="BF590" s="223">
        <f>IFERROR(BE590*Intern!H$2,"")</f>
        <v>0</v>
      </c>
      <c r="BG590" s="210">
        <f t="shared" si="207"/>
        <v>0</v>
      </c>
      <c r="BH590" s="226">
        <f t="shared" si="208"/>
        <v>0</v>
      </c>
      <c r="BI590" s="363"/>
      <c r="BJ590" s="210" t="e">
        <f t="shared" si="209"/>
        <v>#DIV/0!</v>
      </c>
      <c r="BK590" s="227" t="e">
        <f t="shared" si="210"/>
        <v>#DIV/0!</v>
      </c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</row>
    <row r="591" spans="1:128" s="153" customFormat="1">
      <c r="A591" s="164"/>
      <c r="B591" s="165"/>
      <c r="C591" s="165"/>
      <c r="D591" s="149" t="str">
        <f t="shared" si="211"/>
        <v/>
      </c>
      <c r="E591" s="166"/>
      <c r="F591" s="167"/>
      <c r="G591" s="334" t="str">
        <f t="shared" si="212"/>
        <v/>
      </c>
      <c r="H591" s="150" t="str">
        <f>IFERROR(VLOOKUP(F591,'Mahlzeit-Übernachtung'!C:AA,5,FALSE),"")</f>
        <v/>
      </c>
      <c r="I591" s="150" t="str">
        <f t="shared" si="213"/>
        <v/>
      </c>
      <c r="J591" s="221" t="str">
        <f>IFERROR(I591*Intern!H$2,"")</f>
        <v/>
      </c>
      <c r="K591" s="167"/>
      <c r="L591" s="331" t="str">
        <f t="shared" si="214"/>
        <v/>
      </c>
      <c r="M591" s="150" t="str">
        <f>IFERROR(VLOOKUP(K591,'Mahlzeit-Übernachtung'!C:AA,5,FALSE),"")</f>
        <v/>
      </c>
      <c r="N591" s="151" t="str">
        <f t="shared" si="215"/>
        <v/>
      </c>
      <c r="O591" s="221" t="str">
        <f>IFERROR(N591*Intern!H$2,"")</f>
        <v/>
      </c>
      <c r="P591" s="168"/>
      <c r="Q591" s="169"/>
      <c r="R591" s="169"/>
      <c r="S591" s="169"/>
      <c r="T591" s="151" t="str">
        <f t="shared" si="219"/>
        <v>---</v>
      </c>
      <c r="U591" s="331" t="e">
        <f>VLOOKUP(TEXT(T591,"@"),'Mahlzeit-Übernachtung'!A$30:G$111,7,FALSE)</f>
        <v>#N/A</v>
      </c>
      <c r="V591" s="151" t="str">
        <f t="shared" si="216"/>
        <v/>
      </c>
      <c r="W591" s="220" t="str">
        <f>IFERROR(V591*Intern!H$2,"")</f>
        <v/>
      </c>
      <c r="X591" s="167"/>
      <c r="Y591" s="170"/>
      <c r="Z591" s="164"/>
      <c r="AA591" s="151" t="str">
        <f>IFERROR(VLOOKUP(X591,Mobilität!A:I,7,FALSE),"")</f>
        <v/>
      </c>
      <c r="AB591" s="151" t="str">
        <f t="shared" si="217"/>
        <v/>
      </c>
      <c r="AC591" s="220" t="str">
        <f>IFERROR(AB591*Intern!H$2,"")</f>
        <v/>
      </c>
      <c r="AD591" s="167"/>
      <c r="AE591" s="170"/>
      <c r="AF591" s="164"/>
      <c r="AG591" s="151" t="str">
        <f>IFERROR(VLOOKUP(AD591,Mobilität!A:I,7,FALSE),"")</f>
        <v/>
      </c>
      <c r="AH591" s="151" t="str">
        <f t="shared" si="200"/>
        <v/>
      </c>
      <c r="AI591" s="220" t="str">
        <f>IFERROR(AH591*Intern!H$2,"")</f>
        <v/>
      </c>
      <c r="AJ591" s="171"/>
      <c r="AK591" s="219">
        <f t="shared" si="201"/>
        <v>0</v>
      </c>
      <c r="AL591" s="206"/>
      <c r="AM591" s="151" t="str">
        <f>IFERROR(VLOOKUP(AJ591,Mobilität!A:I,7,FALSE),"")</f>
        <v/>
      </c>
      <c r="AN591" s="151" t="str">
        <f t="shared" si="202"/>
        <v/>
      </c>
      <c r="AO591" s="154" t="str">
        <f>IFERROR(AN591*Intern!H$2,"")</f>
        <v/>
      </c>
      <c r="AP591" s="171"/>
      <c r="AQ591" s="151">
        <f t="shared" si="203"/>
        <v>0</v>
      </c>
      <c r="AR591" s="209"/>
      <c r="AS591" s="151" t="str">
        <f>IFERROR(VLOOKUP(AP591,Mobilität!A:I,7,FALSE),"")</f>
        <v/>
      </c>
      <c r="AT591" s="151" t="str">
        <f t="shared" si="218"/>
        <v/>
      </c>
      <c r="AU591" s="154" t="str">
        <f>IFERROR(AT591*Intern!H$2,"")</f>
        <v/>
      </c>
      <c r="AV591" s="171"/>
      <c r="AW591" s="151">
        <f t="shared" si="204"/>
        <v>0</v>
      </c>
      <c r="AX591" s="206"/>
      <c r="AY591" s="151" t="str">
        <f>IFERROR(VLOOKUP(AV591,Mobilität!A:O,7,FALSE),"")</f>
        <v/>
      </c>
      <c r="AZ591" s="151" t="str">
        <f t="shared" si="205"/>
        <v/>
      </c>
      <c r="BA591" s="220" t="str">
        <f>IFERROR(AZ591*Intern!H$2,"")</f>
        <v/>
      </c>
      <c r="BB591" s="338"/>
      <c r="BC591" s="339"/>
      <c r="BD591" s="340"/>
      <c r="BE591" s="222">
        <f t="shared" si="206"/>
        <v>0</v>
      </c>
      <c r="BF591" s="223">
        <f>IFERROR(BE591*Intern!H$2,"")</f>
        <v>0</v>
      </c>
      <c r="BG591" s="210">
        <f t="shared" si="207"/>
        <v>0</v>
      </c>
      <c r="BH591" s="226">
        <f t="shared" si="208"/>
        <v>0</v>
      </c>
      <c r="BI591" s="363"/>
      <c r="BJ591" s="210" t="e">
        <f t="shared" si="209"/>
        <v>#DIV/0!</v>
      </c>
      <c r="BK591" s="227" t="e">
        <f t="shared" si="210"/>
        <v>#DIV/0!</v>
      </c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</row>
    <row r="592" spans="1:128" s="153" customFormat="1">
      <c r="A592" s="164"/>
      <c r="B592" s="165"/>
      <c r="C592" s="165"/>
      <c r="D592" s="149" t="str">
        <f t="shared" si="211"/>
        <v/>
      </c>
      <c r="E592" s="166"/>
      <c r="F592" s="167"/>
      <c r="G592" s="334" t="str">
        <f t="shared" si="212"/>
        <v/>
      </c>
      <c r="H592" s="150" t="str">
        <f>IFERROR(VLOOKUP(F592,'Mahlzeit-Übernachtung'!C:AA,5,FALSE),"")</f>
        <v/>
      </c>
      <c r="I592" s="150" t="str">
        <f t="shared" si="213"/>
        <v/>
      </c>
      <c r="J592" s="221" t="str">
        <f>IFERROR(I592*Intern!H$2,"")</f>
        <v/>
      </c>
      <c r="K592" s="167"/>
      <c r="L592" s="331" t="str">
        <f t="shared" si="214"/>
        <v/>
      </c>
      <c r="M592" s="150" t="str">
        <f>IFERROR(VLOOKUP(K592,'Mahlzeit-Übernachtung'!C:AA,5,FALSE),"")</f>
        <v/>
      </c>
      <c r="N592" s="151" t="str">
        <f t="shared" si="215"/>
        <v/>
      </c>
      <c r="O592" s="221" t="str">
        <f>IFERROR(N592*Intern!H$2,"")</f>
        <v/>
      </c>
      <c r="P592" s="168"/>
      <c r="Q592" s="169"/>
      <c r="R592" s="169"/>
      <c r="S592" s="169"/>
      <c r="T592" s="151" t="str">
        <f t="shared" si="219"/>
        <v>---</v>
      </c>
      <c r="U592" s="331" t="e">
        <f>VLOOKUP(TEXT(T592,"@"),'Mahlzeit-Übernachtung'!A$30:G$111,7,FALSE)</f>
        <v>#N/A</v>
      </c>
      <c r="V592" s="151" t="str">
        <f t="shared" si="216"/>
        <v/>
      </c>
      <c r="W592" s="220" t="str">
        <f>IFERROR(V592*Intern!H$2,"")</f>
        <v/>
      </c>
      <c r="X592" s="167"/>
      <c r="Y592" s="170"/>
      <c r="Z592" s="164"/>
      <c r="AA592" s="151" t="str">
        <f>IFERROR(VLOOKUP(X592,Mobilität!A:I,7,FALSE),"")</f>
        <v/>
      </c>
      <c r="AB592" s="151" t="str">
        <f t="shared" si="217"/>
        <v/>
      </c>
      <c r="AC592" s="220" t="str">
        <f>IFERROR(AB592*Intern!H$2,"")</f>
        <v/>
      </c>
      <c r="AD592" s="167"/>
      <c r="AE592" s="170"/>
      <c r="AF592" s="164"/>
      <c r="AG592" s="151" t="str">
        <f>IFERROR(VLOOKUP(AD592,Mobilität!A:I,7,FALSE),"")</f>
        <v/>
      </c>
      <c r="AH592" s="151" t="str">
        <f t="shared" si="200"/>
        <v/>
      </c>
      <c r="AI592" s="220" t="str">
        <f>IFERROR(AH592*Intern!H$2,"")</f>
        <v/>
      </c>
      <c r="AJ592" s="171"/>
      <c r="AK592" s="219">
        <f t="shared" si="201"/>
        <v>0</v>
      </c>
      <c r="AL592" s="206"/>
      <c r="AM592" s="151" t="str">
        <f>IFERROR(VLOOKUP(AJ592,Mobilität!A:I,7,FALSE),"")</f>
        <v/>
      </c>
      <c r="AN592" s="151" t="str">
        <f t="shared" si="202"/>
        <v/>
      </c>
      <c r="AO592" s="154" t="str">
        <f>IFERROR(AN592*Intern!H$2,"")</f>
        <v/>
      </c>
      <c r="AP592" s="171"/>
      <c r="AQ592" s="151">
        <f t="shared" si="203"/>
        <v>0</v>
      </c>
      <c r="AR592" s="209"/>
      <c r="AS592" s="151" t="str">
        <f>IFERROR(VLOOKUP(AP592,Mobilität!A:I,7,FALSE),"")</f>
        <v/>
      </c>
      <c r="AT592" s="151" t="str">
        <f t="shared" si="218"/>
        <v/>
      </c>
      <c r="AU592" s="154" t="str">
        <f>IFERROR(AT592*Intern!H$2,"")</f>
        <v/>
      </c>
      <c r="AV592" s="171"/>
      <c r="AW592" s="151">
        <f t="shared" si="204"/>
        <v>0</v>
      </c>
      <c r="AX592" s="206"/>
      <c r="AY592" s="151" t="str">
        <f>IFERROR(VLOOKUP(AV592,Mobilität!A:O,7,FALSE),"")</f>
        <v/>
      </c>
      <c r="AZ592" s="151" t="str">
        <f t="shared" si="205"/>
        <v/>
      </c>
      <c r="BA592" s="220" t="str">
        <f>IFERROR(AZ592*Intern!H$2,"")</f>
        <v/>
      </c>
      <c r="BB592" s="338"/>
      <c r="BC592" s="339"/>
      <c r="BD592" s="340"/>
      <c r="BE592" s="222">
        <f t="shared" si="206"/>
        <v>0</v>
      </c>
      <c r="BF592" s="223">
        <f>IFERROR(BE592*Intern!H$2,"")</f>
        <v>0</v>
      </c>
      <c r="BG592" s="210">
        <f t="shared" si="207"/>
        <v>0</v>
      </c>
      <c r="BH592" s="226">
        <f t="shared" si="208"/>
        <v>0</v>
      </c>
      <c r="BI592" s="363"/>
      <c r="BJ592" s="210" t="e">
        <f t="shared" si="209"/>
        <v>#DIV/0!</v>
      </c>
      <c r="BK592" s="227" t="e">
        <f t="shared" si="210"/>
        <v>#DIV/0!</v>
      </c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</row>
    <row r="593" spans="1:128" s="153" customFormat="1">
      <c r="A593" s="164"/>
      <c r="B593" s="165"/>
      <c r="C593" s="165"/>
      <c r="D593" s="149" t="str">
        <f t="shared" si="211"/>
        <v/>
      </c>
      <c r="E593" s="166"/>
      <c r="F593" s="167"/>
      <c r="G593" s="334" t="str">
        <f t="shared" si="212"/>
        <v/>
      </c>
      <c r="H593" s="150" t="str">
        <f>IFERROR(VLOOKUP(F593,'Mahlzeit-Übernachtung'!C:AA,5,FALSE),"")</f>
        <v/>
      </c>
      <c r="I593" s="150" t="str">
        <f t="shared" si="213"/>
        <v/>
      </c>
      <c r="J593" s="221" t="str">
        <f>IFERROR(I593*Intern!H$2,"")</f>
        <v/>
      </c>
      <c r="K593" s="167"/>
      <c r="L593" s="331" t="str">
        <f t="shared" si="214"/>
        <v/>
      </c>
      <c r="M593" s="150" t="str">
        <f>IFERROR(VLOOKUP(K593,'Mahlzeit-Übernachtung'!C:AA,5,FALSE),"")</f>
        <v/>
      </c>
      <c r="N593" s="151" t="str">
        <f t="shared" si="215"/>
        <v/>
      </c>
      <c r="O593" s="221" t="str">
        <f>IFERROR(N593*Intern!H$2,"")</f>
        <v/>
      </c>
      <c r="P593" s="168"/>
      <c r="Q593" s="169"/>
      <c r="R593" s="169"/>
      <c r="S593" s="169"/>
      <c r="T593" s="151" t="str">
        <f t="shared" si="219"/>
        <v>---</v>
      </c>
      <c r="U593" s="331" t="e">
        <f>VLOOKUP(TEXT(T593,"@"),'Mahlzeit-Übernachtung'!A$30:G$111,7,FALSE)</f>
        <v>#N/A</v>
      </c>
      <c r="V593" s="151" t="str">
        <f t="shared" si="216"/>
        <v/>
      </c>
      <c r="W593" s="220" t="str">
        <f>IFERROR(V593*Intern!H$2,"")</f>
        <v/>
      </c>
      <c r="X593" s="167"/>
      <c r="Y593" s="170"/>
      <c r="Z593" s="164"/>
      <c r="AA593" s="151" t="str">
        <f>IFERROR(VLOOKUP(X593,Mobilität!A:I,7,FALSE),"")</f>
        <v/>
      </c>
      <c r="AB593" s="151" t="str">
        <f t="shared" si="217"/>
        <v/>
      </c>
      <c r="AC593" s="220" t="str">
        <f>IFERROR(AB593*Intern!H$2,"")</f>
        <v/>
      </c>
      <c r="AD593" s="167"/>
      <c r="AE593" s="170"/>
      <c r="AF593" s="164"/>
      <c r="AG593" s="151" t="str">
        <f>IFERROR(VLOOKUP(AD593,Mobilität!A:I,7,FALSE),"")</f>
        <v/>
      </c>
      <c r="AH593" s="151" t="str">
        <f t="shared" si="200"/>
        <v/>
      </c>
      <c r="AI593" s="220" t="str">
        <f>IFERROR(AH593*Intern!H$2,"")</f>
        <v/>
      </c>
      <c r="AJ593" s="171"/>
      <c r="AK593" s="219">
        <f t="shared" si="201"/>
        <v>0</v>
      </c>
      <c r="AL593" s="206"/>
      <c r="AM593" s="151" t="str">
        <f>IFERROR(VLOOKUP(AJ593,Mobilität!A:I,7,FALSE),"")</f>
        <v/>
      </c>
      <c r="AN593" s="151" t="str">
        <f t="shared" si="202"/>
        <v/>
      </c>
      <c r="AO593" s="154" t="str">
        <f>IFERROR(AN593*Intern!H$2,"")</f>
        <v/>
      </c>
      <c r="AP593" s="171"/>
      <c r="AQ593" s="151">
        <f t="shared" si="203"/>
        <v>0</v>
      </c>
      <c r="AR593" s="209"/>
      <c r="AS593" s="151" t="str">
        <f>IFERROR(VLOOKUP(AP593,Mobilität!A:I,7,FALSE),"")</f>
        <v/>
      </c>
      <c r="AT593" s="151" t="str">
        <f t="shared" si="218"/>
        <v/>
      </c>
      <c r="AU593" s="154" t="str">
        <f>IFERROR(AT593*Intern!H$2,"")</f>
        <v/>
      </c>
      <c r="AV593" s="171"/>
      <c r="AW593" s="151">
        <f t="shared" si="204"/>
        <v>0</v>
      </c>
      <c r="AX593" s="206"/>
      <c r="AY593" s="151" t="str">
        <f>IFERROR(VLOOKUP(AV593,Mobilität!A:O,7,FALSE),"")</f>
        <v/>
      </c>
      <c r="AZ593" s="151" t="str">
        <f t="shared" si="205"/>
        <v/>
      </c>
      <c r="BA593" s="220" t="str">
        <f>IFERROR(AZ593*Intern!H$2,"")</f>
        <v/>
      </c>
      <c r="BB593" s="338"/>
      <c r="BC593" s="339"/>
      <c r="BD593" s="340"/>
      <c r="BE593" s="222">
        <f t="shared" si="206"/>
        <v>0</v>
      </c>
      <c r="BF593" s="223">
        <f>IFERROR(BE593*Intern!H$2,"")</f>
        <v>0</v>
      </c>
      <c r="BG593" s="210">
        <f t="shared" si="207"/>
        <v>0</v>
      </c>
      <c r="BH593" s="226">
        <f t="shared" si="208"/>
        <v>0</v>
      </c>
      <c r="BI593" s="363"/>
      <c r="BJ593" s="210" t="e">
        <f t="shared" si="209"/>
        <v>#DIV/0!</v>
      </c>
      <c r="BK593" s="227" t="e">
        <f t="shared" si="210"/>
        <v>#DIV/0!</v>
      </c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</row>
    <row r="594" spans="1:128" s="153" customFormat="1">
      <c r="A594" s="164"/>
      <c r="B594" s="165"/>
      <c r="C594" s="165"/>
      <c r="D594" s="149" t="str">
        <f t="shared" si="211"/>
        <v/>
      </c>
      <c r="E594" s="166"/>
      <c r="F594" s="167"/>
      <c r="G594" s="334" t="str">
        <f t="shared" si="212"/>
        <v/>
      </c>
      <c r="H594" s="150" t="str">
        <f>IFERROR(VLOOKUP(F594,'Mahlzeit-Übernachtung'!C:AA,5,FALSE),"")</f>
        <v/>
      </c>
      <c r="I594" s="150" t="str">
        <f t="shared" si="213"/>
        <v/>
      </c>
      <c r="J594" s="221" t="str">
        <f>IFERROR(I594*Intern!H$2,"")</f>
        <v/>
      </c>
      <c r="K594" s="167"/>
      <c r="L594" s="331" t="str">
        <f t="shared" si="214"/>
        <v/>
      </c>
      <c r="M594" s="150" t="str">
        <f>IFERROR(VLOOKUP(K594,'Mahlzeit-Übernachtung'!C:AA,5,FALSE),"")</f>
        <v/>
      </c>
      <c r="N594" s="151" t="str">
        <f t="shared" si="215"/>
        <v/>
      </c>
      <c r="O594" s="221" t="str">
        <f>IFERROR(N594*Intern!H$2,"")</f>
        <v/>
      </c>
      <c r="P594" s="168"/>
      <c r="Q594" s="169"/>
      <c r="R594" s="169"/>
      <c r="S594" s="169"/>
      <c r="T594" s="151" t="str">
        <f t="shared" si="219"/>
        <v>---</v>
      </c>
      <c r="U594" s="331" t="e">
        <f>VLOOKUP(TEXT(T594,"@"),'Mahlzeit-Übernachtung'!A$30:G$111,7,FALSE)</f>
        <v>#N/A</v>
      </c>
      <c r="V594" s="151" t="str">
        <f t="shared" si="216"/>
        <v/>
      </c>
      <c r="W594" s="220" t="str">
        <f>IFERROR(V594*Intern!H$2,"")</f>
        <v/>
      </c>
      <c r="X594" s="167"/>
      <c r="Y594" s="170"/>
      <c r="Z594" s="164"/>
      <c r="AA594" s="151" t="str">
        <f>IFERROR(VLOOKUP(X594,Mobilität!A:I,7,FALSE),"")</f>
        <v/>
      </c>
      <c r="AB594" s="151" t="str">
        <f t="shared" si="217"/>
        <v/>
      </c>
      <c r="AC594" s="220" t="str">
        <f>IFERROR(AB594*Intern!H$2,"")</f>
        <v/>
      </c>
      <c r="AD594" s="167"/>
      <c r="AE594" s="170"/>
      <c r="AF594" s="164"/>
      <c r="AG594" s="151" t="str">
        <f>IFERROR(VLOOKUP(AD594,Mobilität!A:I,7,FALSE),"")</f>
        <v/>
      </c>
      <c r="AH594" s="151" t="str">
        <f t="shared" si="200"/>
        <v/>
      </c>
      <c r="AI594" s="220" t="str">
        <f>IFERROR(AH594*Intern!H$2,"")</f>
        <v/>
      </c>
      <c r="AJ594" s="171"/>
      <c r="AK594" s="219">
        <f t="shared" si="201"/>
        <v>0</v>
      </c>
      <c r="AL594" s="206"/>
      <c r="AM594" s="151" t="str">
        <f>IFERROR(VLOOKUP(AJ594,Mobilität!A:I,7,FALSE),"")</f>
        <v/>
      </c>
      <c r="AN594" s="151" t="str">
        <f t="shared" si="202"/>
        <v/>
      </c>
      <c r="AO594" s="154" t="str">
        <f>IFERROR(AN594*Intern!H$2,"")</f>
        <v/>
      </c>
      <c r="AP594" s="171"/>
      <c r="AQ594" s="151">
        <f t="shared" si="203"/>
        <v>0</v>
      </c>
      <c r="AR594" s="209"/>
      <c r="AS594" s="151" t="str">
        <f>IFERROR(VLOOKUP(AP594,Mobilität!A:I,7,FALSE),"")</f>
        <v/>
      </c>
      <c r="AT594" s="151" t="str">
        <f t="shared" si="218"/>
        <v/>
      </c>
      <c r="AU594" s="154" t="str">
        <f>IFERROR(AT594*Intern!H$2,"")</f>
        <v/>
      </c>
      <c r="AV594" s="171"/>
      <c r="AW594" s="151">
        <f t="shared" si="204"/>
        <v>0</v>
      </c>
      <c r="AX594" s="206"/>
      <c r="AY594" s="151" t="str">
        <f>IFERROR(VLOOKUP(AV594,Mobilität!A:O,7,FALSE),"")</f>
        <v/>
      </c>
      <c r="AZ594" s="151" t="str">
        <f t="shared" si="205"/>
        <v/>
      </c>
      <c r="BA594" s="220" t="str">
        <f>IFERROR(AZ594*Intern!H$2,"")</f>
        <v/>
      </c>
      <c r="BB594" s="338"/>
      <c r="BC594" s="339"/>
      <c r="BD594" s="340"/>
      <c r="BE594" s="222">
        <f t="shared" si="206"/>
        <v>0</v>
      </c>
      <c r="BF594" s="223">
        <f>IFERROR(BE594*Intern!H$2,"")</f>
        <v>0</v>
      </c>
      <c r="BG594" s="210">
        <f t="shared" si="207"/>
        <v>0</v>
      </c>
      <c r="BH594" s="226">
        <f t="shared" si="208"/>
        <v>0</v>
      </c>
      <c r="BI594" s="363"/>
      <c r="BJ594" s="210" t="e">
        <f t="shared" si="209"/>
        <v>#DIV/0!</v>
      </c>
      <c r="BK594" s="227" t="e">
        <f t="shared" si="210"/>
        <v>#DIV/0!</v>
      </c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</row>
    <row r="595" spans="1:128" s="153" customFormat="1">
      <c r="A595" s="164"/>
      <c r="B595" s="165"/>
      <c r="C595" s="165"/>
      <c r="D595" s="149" t="str">
        <f t="shared" si="211"/>
        <v/>
      </c>
      <c r="E595" s="166"/>
      <c r="F595" s="167"/>
      <c r="G595" s="334" t="str">
        <f t="shared" si="212"/>
        <v/>
      </c>
      <c r="H595" s="150" t="str">
        <f>IFERROR(VLOOKUP(F595,'Mahlzeit-Übernachtung'!C:AA,5,FALSE),"")</f>
        <v/>
      </c>
      <c r="I595" s="150" t="str">
        <f t="shared" si="213"/>
        <v/>
      </c>
      <c r="J595" s="221" t="str">
        <f>IFERROR(I595*Intern!H$2,"")</f>
        <v/>
      </c>
      <c r="K595" s="167"/>
      <c r="L595" s="331" t="str">
        <f t="shared" si="214"/>
        <v/>
      </c>
      <c r="M595" s="150" t="str">
        <f>IFERROR(VLOOKUP(K595,'Mahlzeit-Übernachtung'!C:AA,5,FALSE),"")</f>
        <v/>
      </c>
      <c r="N595" s="151" t="str">
        <f t="shared" si="215"/>
        <v/>
      </c>
      <c r="O595" s="221" t="str">
        <f>IFERROR(N595*Intern!H$2,"")</f>
        <v/>
      </c>
      <c r="P595" s="168"/>
      <c r="Q595" s="169"/>
      <c r="R595" s="169"/>
      <c r="S595" s="169"/>
      <c r="T595" s="151" t="str">
        <f t="shared" si="219"/>
        <v>---</v>
      </c>
      <c r="U595" s="331" t="e">
        <f>VLOOKUP(TEXT(T595,"@"),'Mahlzeit-Übernachtung'!A$30:G$111,7,FALSE)</f>
        <v>#N/A</v>
      </c>
      <c r="V595" s="151" t="str">
        <f t="shared" si="216"/>
        <v/>
      </c>
      <c r="W595" s="220" t="str">
        <f>IFERROR(V595*Intern!H$2,"")</f>
        <v/>
      </c>
      <c r="X595" s="167"/>
      <c r="Y595" s="170"/>
      <c r="Z595" s="164"/>
      <c r="AA595" s="151" t="str">
        <f>IFERROR(VLOOKUP(X595,Mobilität!A:I,7,FALSE),"")</f>
        <v/>
      </c>
      <c r="AB595" s="151" t="str">
        <f t="shared" si="217"/>
        <v/>
      </c>
      <c r="AC595" s="220" t="str">
        <f>IFERROR(AB595*Intern!H$2,"")</f>
        <v/>
      </c>
      <c r="AD595" s="167"/>
      <c r="AE595" s="170"/>
      <c r="AF595" s="164"/>
      <c r="AG595" s="151" t="str">
        <f>IFERROR(VLOOKUP(AD595,Mobilität!A:I,7,FALSE),"")</f>
        <v/>
      </c>
      <c r="AH595" s="151" t="str">
        <f t="shared" si="200"/>
        <v/>
      </c>
      <c r="AI595" s="220" t="str">
        <f>IFERROR(AH595*Intern!H$2,"")</f>
        <v/>
      </c>
      <c r="AJ595" s="171"/>
      <c r="AK595" s="219">
        <f t="shared" si="201"/>
        <v>0</v>
      </c>
      <c r="AL595" s="206"/>
      <c r="AM595" s="151" t="str">
        <f>IFERROR(VLOOKUP(AJ595,Mobilität!A:I,7,FALSE),"")</f>
        <v/>
      </c>
      <c r="AN595" s="151" t="str">
        <f t="shared" si="202"/>
        <v/>
      </c>
      <c r="AO595" s="154" t="str">
        <f>IFERROR(AN595*Intern!H$2,"")</f>
        <v/>
      </c>
      <c r="AP595" s="171"/>
      <c r="AQ595" s="151">
        <f t="shared" si="203"/>
        <v>0</v>
      </c>
      <c r="AR595" s="209"/>
      <c r="AS595" s="151" t="str">
        <f>IFERROR(VLOOKUP(AP595,Mobilität!A:I,7,FALSE),"")</f>
        <v/>
      </c>
      <c r="AT595" s="151" t="str">
        <f t="shared" si="218"/>
        <v/>
      </c>
      <c r="AU595" s="154" t="str">
        <f>IFERROR(AT595*Intern!H$2,"")</f>
        <v/>
      </c>
      <c r="AV595" s="171"/>
      <c r="AW595" s="151">
        <f t="shared" si="204"/>
        <v>0</v>
      </c>
      <c r="AX595" s="206"/>
      <c r="AY595" s="151" t="str">
        <f>IFERROR(VLOOKUP(AV595,Mobilität!A:O,7,FALSE),"")</f>
        <v/>
      </c>
      <c r="AZ595" s="151" t="str">
        <f t="shared" si="205"/>
        <v/>
      </c>
      <c r="BA595" s="220" t="str">
        <f>IFERROR(AZ595*Intern!H$2,"")</f>
        <v/>
      </c>
      <c r="BB595" s="338"/>
      <c r="BC595" s="339"/>
      <c r="BD595" s="340"/>
      <c r="BE595" s="222">
        <f t="shared" si="206"/>
        <v>0</v>
      </c>
      <c r="BF595" s="223">
        <f>IFERROR(BE595*Intern!H$2,"")</f>
        <v>0</v>
      </c>
      <c r="BG595" s="210">
        <f t="shared" si="207"/>
        <v>0</v>
      </c>
      <c r="BH595" s="226">
        <f t="shared" si="208"/>
        <v>0</v>
      </c>
      <c r="BI595" s="363"/>
      <c r="BJ595" s="210" t="e">
        <f t="shared" si="209"/>
        <v>#DIV/0!</v>
      </c>
      <c r="BK595" s="227" t="e">
        <f t="shared" si="210"/>
        <v>#DIV/0!</v>
      </c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</row>
    <row r="596" spans="1:128" s="153" customFormat="1">
      <c r="A596" s="164"/>
      <c r="B596" s="165"/>
      <c r="C596" s="165"/>
      <c r="D596" s="149" t="str">
        <f t="shared" si="211"/>
        <v/>
      </c>
      <c r="E596" s="166"/>
      <c r="F596" s="167"/>
      <c r="G596" s="334" t="str">
        <f t="shared" si="212"/>
        <v/>
      </c>
      <c r="H596" s="150" t="str">
        <f>IFERROR(VLOOKUP(F596,'Mahlzeit-Übernachtung'!C:AA,5,FALSE),"")</f>
        <v/>
      </c>
      <c r="I596" s="150" t="str">
        <f t="shared" si="213"/>
        <v/>
      </c>
      <c r="J596" s="221" t="str">
        <f>IFERROR(I596*Intern!H$2,"")</f>
        <v/>
      </c>
      <c r="K596" s="167"/>
      <c r="L596" s="331" t="str">
        <f t="shared" si="214"/>
        <v/>
      </c>
      <c r="M596" s="150" t="str">
        <f>IFERROR(VLOOKUP(K596,'Mahlzeit-Übernachtung'!C:AA,5,FALSE),"")</f>
        <v/>
      </c>
      <c r="N596" s="151" t="str">
        <f t="shared" si="215"/>
        <v/>
      </c>
      <c r="O596" s="221" t="str">
        <f>IFERROR(N596*Intern!H$2,"")</f>
        <v/>
      </c>
      <c r="P596" s="168"/>
      <c r="Q596" s="169"/>
      <c r="R596" s="169"/>
      <c r="S596" s="169"/>
      <c r="T596" s="151" t="str">
        <f t="shared" si="219"/>
        <v>---</v>
      </c>
      <c r="U596" s="331" t="e">
        <f>VLOOKUP(TEXT(T596,"@"),'Mahlzeit-Übernachtung'!A$30:G$111,7,FALSE)</f>
        <v>#N/A</v>
      </c>
      <c r="V596" s="151" t="str">
        <f t="shared" si="216"/>
        <v/>
      </c>
      <c r="W596" s="220" t="str">
        <f>IFERROR(V596*Intern!H$2,"")</f>
        <v/>
      </c>
      <c r="X596" s="167"/>
      <c r="Y596" s="170"/>
      <c r="Z596" s="164"/>
      <c r="AA596" s="151" t="str">
        <f>IFERROR(VLOOKUP(X596,Mobilität!A:I,7,FALSE),"")</f>
        <v/>
      </c>
      <c r="AB596" s="151" t="str">
        <f t="shared" si="217"/>
        <v/>
      </c>
      <c r="AC596" s="220" t="str">
        <f>IFERROR(AB596*Intern!H$2,"")</f>
        <v/>
      </c>
      <c r="AD596" s="167"/>
      <c r="AE596" s="170"/>
      <c r="AF596" s="164"/>
      <c r="AG596" s="151" t="str">
        <f>IFERROR(VLOOKUP(AD596,Mobilität!A:I,7,FALSE),"")</f>
        <v/>
      </c>
      <c r="AH596" s="151" t="str">
        <f t="shared" si="200"/>
        <v/>
      </c>
      <c r="AI596" s="220" t="str">
        <f>IFERROR(AH596*Intern!H$2,"")</f>
        <v/>
      </c>
      <c r="AJ596" s="171"/>
      <c r="AK596" s="219">
        <f t="shared" si="201"/>
        <v>0</v>
      </c>
      <c r="AL596" s="206"/>
      <c r="AM596" s="151" t="str">
        <f>IFERROR(VLOOKUP(AJ596,Mobilität!A:I,7,FALSE),"")</f>
        <v/>
      </c>
      <c r="AN596" s="151" t="str">
        <f t="shared" si="202"/>
        <v/>
      </c>
      <c r="AO596" s="154" t="str">
        <f>IFERROR(AN596*Intern!H$2,"")</f>
        <v/>
      </c>
      <c r="AP596" s="171"/>
      <c r="AQ596" s="151">
        <f t="shared" si="203"/>
        <v>0</v>
      </c>
      <c r="AR596" s="209"/>
      <c r="AS596" s="151" t="str">
        <f>IFERROR(VLOOKUP(AP596,Mobilität!A:I,7,FALSE),"")</f>
        <v/>
      </c>
      <c r="AT596" s="151" t="str">
        <f t="shared" si="218"/>
        <v/>
      </c>
      <c r="AU596" s="154" t="str">
        <f>IFERROR(AT596*Intern!H$2,"")</f>
        <v/>
      </c>
      <c r="AV596" s="171"/>
      <c r="AW596" s="151">
        <f t="shared" si="204"/>
        <v>0</v>
      </c>
      <c r="AX596" s="206"/>
      <c r="AY596" s="151" t="str">
        <f>IFERROR(VLOOKUP(AV596,Mobilität!A:O,7,FALSE),"")</f>
        <v/>
      </c>
      <c r="AZ596" s="151" t="str">
        <f t="shared" si="205"/>
        <v/>
      </c>
      <c r="BA596" s="220" t="str">
        <f>IFERROR(AZ596*Intern!H$2,"")</f>
        <v/>
      </c>
      <c r="BB596" s="338"/>
      <c r="BC596" s="339"/>
      <c r="BD596" s="340"/>
      <c r="BE596" s="222">
        <f t="shared" si="206"/>
        <v>0</v>
      </c>
      <c r="BF596" s="223">
        <f>IFERROR(BE596*Intern!H$2,"")</f>
        <v>0</v>
      </c>
      <c r="BG596" s="210">
        <f t="shared" si="207"/>
        <v>0</v>
      </c>
      <c r="BH596" s="226">
        <f t="shared" si="208"/>
        <v>0</v>
      </c>
      <c r="BI596" s="363"/>
      <c r="BJ596" s="210" t="e">
        <f t="shared" si="209"/>
        <v>#DIV/0!</v>
      </c>
      <c r="BK596" s="227" t="e">
        <f t="shared" si="210"/>
        <v>#DIV/0!</v>
      </c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</row>
    <row r="597" spans="1:128" s="153" customFormat="1">
      <c r="A597" s="164"/>
      <c r="B597" s="165"/>
      <c r="C597" s="165"/>
      <c r="D597" s="149" t="str">
        <f t="shared" si="211"/>
        <v/>
      </c>
      <c r="E597" s="166"/>
      <c r="F597" s="167"/>
      <c r="G597" s="334" t="str">
        <f t="shared" si="212"/>
        <v/>
      </c>
      <c r="H597" s="150" t="str">
        <f>IFERROR(VLOOKUP(F597,'Mahlzeit-Übernachtung'!C:AA,5,FALSE),"")</f>
        <v/>
      </c>
      <c r="I597" s="150" t="str">
        <f t="shared" si="213"/>
        <v/>
      </c>
      <c r="J597" s="221" t="str">
        <f>IFERROR(I597*Intern!H$2,"")</f>
        <v/>
      </c>
      <c r="K597" s="167"/>
      <c r="L597" s="331" t="str">
        <f t="shared" si="214"/>
        <v/>
      </c>
      <c r="M597" s="150" t="str">
        <f>IFERROR(VLOOKUP(K597,'Mahlzeit-Übernachtung'!C:AA,5,FALSE),"")</f>
        <v/>
      </c>
      <c r="N597" s="151" t="str">
        <f t="shared" si="215"/>
        <v/>
      </c>
      <c r="O597" s="221" t="str">
        <f>IFERROR(N597*Intern!H$2,"")</f>
        <v/>
      </c>
      <c r="P597" s="168"/>
      <c r="Q597" s="169"/>
      <c r="R597" s="169"/>
      <c r="S597" s="169"/>
      <c r="T597" s="151" t="str">
        <f t="shared" si="219"/>
        <v>---</v>
      </c>
      <c r="U597" s="331" t="e">
        <f>VLOOKUP(TEXT(T597,"@"),'Mahlzeit-Übernachtung'!A$30:G$111,7,FALSE)</f>
        <v>#N/A</v>
      </c>
      <c r="V597" s="151" t="str">
        <f t="shared" si="216"/>
        <v/>
      </c>
      <c r="W597" s="220" t="str">
        <f>IFERROR(V597*Intern!H$2,"")</f>
        <v/>
      </c>
      <c r="X597" s="167"/>
      <c r="Y597" s="170"/>
      <c r="Z597" s="164"/>
      <c r="AA597" s="151" t="str">
        <f>IFERROR(VLOOKUP(X597,Mobilität!A:I,7,FALSE),"")</f>
        <v/>
      </c>
      <c r="AB597" s="151" t="str">
        <f t="shared" si="217"/>
        <v/>
      </c>
      <c r="AC597" s="220" t="str">
        <f>IFERROR(AB597*Intern!H$2,"")</f>
        <v/>
      </c>
      <c r="AD597" s="167"/>
      <c r="AE597" s="170"/>
      <c r="AF597" s="164"/>
      <c r="AG597" s="151" t="str">
        <f>IFERROR(VLOOKUP(AD597,Mobilität!A:I,7,FALSE),"")</f>
        <v/>
      </c>
      <c r="AH597" s="151" t="str">
        <f t="shared" si="200"/>
        <v/>
      </c>
      <c r="AI597" s="220" t="str">
        <f>IFERROR(AH597*Intern!H$2,"")</f>
        <v/>
      </c>
      <c r="AJ597" s="171"/>
      <c r="AK597" s="219">
        <f t="shared" si="201"/>
        <v>0</v>
      </c>
      <c r="AL597" s="206"/>
      <c r="AM597" s="151" t="str">
        <f>IFERROR(VLOOKUP(AJ597,Mobilität!A:I,7,FALSE),"")</f>
        <v/>
      </c>
      <c r="AN597" s="151" t="str">
        <f t="shared" si="202"/>
        <v/>
      </c>
      <c r="AO597" s="154" t="str">
        <f>IFERROR(AN597*Intern!H$2,"")</f>
        <v/>
      </c>
      <c r="AP597" s="171"/>
      <c r="AQ597" s="151">
        <f t="shared" si="203"/>
        <v>0</v>
      </c>
      <c r="AR597" s="209"/>
      <c r="AS597" s="151" t="str">
        <f>IFERROR(VLOOKUP(AP597,Mobilität!A:I,7,FALSE),"")</f>
        <v/>
      </c>
      <c r="AT597" s="151" t="str">
        <f t="shared" si="218"/>
        <v/>
      </c>
      <c r="AU597" s="154" t="str">
        <f>IFERROR(AT597*Intern!H$2,"")</f>
        <v/>
      </c>
      <c r="AV597" s="171"/>
      <c r="AW597" s="151">
        <f t="shared" si="204"/>
        <v>0</v>
      </c>
      <c r="AX597" s="206"/>
      <c r="AY597" s="151" t="str">
        <f>IFERROR(VLOOKUP(AV597,Mobilität!A:O,7,FALSE),"")</f>
        <v/>
      </c>
      <c r="AZ597" s="151" t="str">
        <f t="shared" si="205"/>
        <v/>
      </c>
      <c r="BA597" s="220" t="str">
        <f>IFERROR(AZ597*Intern!H$2,"")</f>
        <v/>
      </c>
      <c r="BB597" s="338"/>
      <c r="BC597" s="339"/>
      <c r="BD597" s="340"/>
      <c r="BE597" s="222">
        <f t="shared" si="206"/>
        <v>0</v>
      </c>
      <c r="BF597" s="223">
        <f>IFERROR(BE597*Intern!H$2,"")</f>
        <v>0</v>
      </c>
      <c r="BG597" s="210">
        <f t="shared" si="207"/>
        <v>0</v>
      </c>
      <c r="BH597" s="226">
        <f t="shared" si="208"/>
        <v>0</v>
      </c>
      <c r="BI597" s="363"/>
      <c r="BJ597" s="210" t="e">
        <f t="shared" si="209"/>
        <v>#DIV/0!</v>
      </c>
      <c r="BK597" s="227" t="e">
        <f t="shared" si="210"/>
        <v>#DIV/0!</v>
      </c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</row>
    <row r="598" spans="1:128" s="153" customFormat="1">
      <c r="A598" s="164"/>
      <c r="B598" s="165"/>
      <c r="C598" s="165"/>
      <c r="D598" s="149" t="str">
        <f t="shared" si="211"/>
        <v/>
      </c>
      <c r="E598" s="166"/>
      <c r="F598" s="167"/>
      <c r="G598" s="334" t="str">
        <f t="shared" si="212"/>
        <v/>
      </c>
      <c r="H598" s="150" t="str">
        <f>IFERROR(VLOOKUP(F598,'Mahlzeit-Übernachtung'!C:AA,5,FALSE),"")</f>
        <v/>
      </c>
      <c r="I598" s="150" t="str">
        <f t="shared" si="213"/>
        <v/>
      </c>
      <c r="J598" s="221" t="str">
        <f>IFERROR(I598*Intern!H$2,"")</f>
        <v/>
      </c>
      <c r="K598" s="167"/>
      <c r="L598" s="331" t="str">
        <f t="shared" si="214"/>
        <v/>
      </c>
      <c r="M598" s="150" t="str">
        <f>IFERROR(VLOOKUP(K598,'Mahlzeit-Übernachtung'!C:AA,5,FALSE),"")</f>
        <v/>
      </c>
      <c r="N598" s="151" t="str">
        <f t="shared" si="215"/>
        <v/>
      </c>
      <c r="O598" s="221" t="str">
        <f>IFERROR(N598*Intern!H$2,"")</f>
        <v/>
      </c>
      <c r="P598" s="168"/>
      <c r="Q598" s="169"/>
      <c r="R598" s="169"/>
      <c r="S598" s="169"/>
      <c r="T598" s="151" t="str">
        <f t="shared" si="219"/>
        <v>---</v>
      </c>
      <c r="U598" s="331" t="e">
        <f>VLOOKUP(TEXT(T598,"@"),'Mahlzeit-Übernachtung'!A$30:G$111,7,FALSE)</f>
        <v>#N/A</v>
      </c>
      <c r="V598" s="151" t="str">
        <f t="shared" si="216"/>
        <v/>
      </c>
      <c r="W598" s="220" t="str">
        <f>IFERROR(V598*Intern!H$2,"")</f>
        <v/>
      </c>
      <c r="X598" s="167"/>
      <c r="Y598" s="170"/>
      <c r="Z598" s="164"/>
      <c r="AA598" s="151" t="str">
        <f>IFERROR(VLOOKUP(X598,Mobilität!A:I,7,FALSE),"")</f>
        <v/>
      </c>
      <c r="AB598" s="151" t="str">
        <f t="shared" si="217"/>
        <v/>
      </c>
      <c r="AC598" s="220" t="str">
        <f>IFERROR(AB598*Intern!H$2,"")</f>
        <v/>
      </c>
      <c r="AD598" s="167"/>
      <c r="AE598" s="170"/>
      <c r="AF598" s="164"/>
      <c r="AG598" s="151" t="str">
        <f>IFERROR(VLOOKUP(AD598,Mobilität!A:I,7,FALSE),"")</f>
        <v/>
      </c>
      <c r="AH598" s="151" t="str">
        <f t="shared" si="200"/>
        <v/>
      </c>
      <c r="AI598" s="220" t="str">
        <f>IFERROR(AH598*Intern!H$2,"")</f>
        <v/>
      </c>
      <c r="AJ598" s="171"/>
      <c r="AK598" s="219">
        <f t="shared" si="201"/>
        <v>0</v>
      </c>
      <c r="AL598" s="206"/>
      <c r="AM598" s="151" t="str">
        <f>IFERROR(VLOOKUP(AJ598,Mobilität!A:I,7,FALSE),"")</f>
        <v/>
      </c>
      <c r="AN598" s="151" t="str">
        <f t="shared" si="202"/>
        <v/>
      </c>
      <c r="AO598" s="154" t="str">
        <f>IFERROR(AN598*Intern!H$2,"")</f>
        <v/>
      </c>
      <c r="AP598" s="171"/>
      <c r="AQ598" s="151">
        <f t="shared" si="203"/>
        <v>0</v>
      </c>
      <c r="AR598" s="209"/>
      <c r="AS598" s="151" t="str">
        <f>IFERROR(VLOOKUP(AP598,Mobilität!A:I,7,FALSE),"")</f>
        <v/>
      </c>
      <c r="AT598" s="151" t="str">
        <f t="shared" si="218"/>
        <v/>
      </c>
      <c r="AU598" s="154" t="str">
        <f>IFERROR(AT598*Intern!H$2,"")</f>
        <v/>
      </c>
      <c r="AV598" s="171"/>
      <c r="AW598" s="151">
        <f t="shared" si="204"/>
        <v>0</v>
      </c>
      <c r="AX598" s="206"/>
      <c r="AY598" s="151" t="str">
        <f>IFERROR(VLOOKUP(AV598,Mobilität!A:O,7,FALSE),"")</f>
        <v/>
      </c>
      <c r="AZ598" s="151" t="str">
        <f t="shared" si="205"/>
        <v/>
      </c>
      <c r="BA598" s="220" t="str">
        <f>IFERROR(AZ598*Intern!H$2,"")</f>
        <v/>
      </c>
      <c r="BB598" s="338"/>
      <c r="BC598" s="339"/>
      <c r="BD598" s="340"/>
      <c r="BE598" s="222">
        <f t="shared" si="206"/>
        <v>0</v>
      </c>
      <c r="BF598" s="223">
        <f>IFERROR(BE598*Intern!H$2,"")</f>
        <v>0</v>
      </c>
      <c r="BG598" s="210">
        <f t="shared" si="207"/>
        <v>0</v>
      </c>
      <c r="BH598" s="226">
        <f t="shared" si="208"/>
        <v>0</v>
      </c>
      <c r="BI598" s="363"/>
      <c r="BJ598" s="210" t="e">
        <f t="shared" si="209"/>
        <v>#DIV/0!</v>
      </c>
      <c r="BK598" s="227" t="e">
        <f t="shared" si="210"/>
        <v>#DIV/0!</v>
      </c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</row>
    <row r="599" spans="1:128" s="153" customFormat="1">
      <c r="A599" s="164"/>
      <c r="B599" s="165"/>
      <c r="C599" s="165"/>
      <c r="D599" s="149" t="str">
        <f t="shared" si="211"/>
        <v/>
      </c>
      <c r="E599" s="166"/>
      <c r="F599" s="167"/>
      <c r="G599" s="334" t="str">
        <f t="shared" si="212"/>
        <v/>
      </c>
      <c r="H599" s="150" t="str">
        <f>IFERROR(VLOOKUP(F599,'Mahlzeit-Übernachtung'!C:AA,5,FALSE),"")</f>
        <v/>
      </c>
      <c r="I599" s="150" t="str">
        <f t="shared" si="213"/>
        <v/>
      </c>
      <c r="J599" s="221" t="str">
        <f>IFERROR(I599*Intern!H$2,"")</f>
        <v/>
      </c>
      <c r="K599" s="167"/>
      <c r="L599" s="331" t="str">
        <f t="shared" si="214"/>
        <v/>
      </c>
      <c r="M599" s="150" t="str">
        <f>IFERROR(VLOOKUP(K599,'Mahlzeit-Übernachtung'!C:AA,5,FALSE),"")</f>
        <v/>
      </c>
      <c r="N599" s="151" t="str">
        <f t="shared" si="215"/>
        <v/>
      </c>
      <c r="O599" s="221" t="str">
        <f>IFERROR(N599*Intern!H$2,"")</f>
        <v/>
      </c>
      <c r="P599" s="168"/>
      <c r="Q599" s="169"/>
      <c r="R599" s="169"/>
      <c r="S599" s="169"/>
      <c r="T599" s="151" t="str">
        <f t="shared" si="219"/>
        <v>---</v>
      </c>
      <c r="U599" s="331" t="e">
        <f>VLOOKUP(TEXT(T599,"@"),'Mahlzeit-Übernachtung'!A$30:G$111,7,FALSE)</f>
        <v>#N/A</v>
      </c>
      <c r="V599" s="151" t="str">
        <f t="shared" si="216"/>
        <v/>
      </c>
      <c r="W599" s="220" t="str">
        <f>IFERROR(V599*Intern!H$2,"")</f>
        <v/>
      </c>
      <c r="X599" s="167"/>
      <c r="Y599" s="170"/>
      <c r="Z599" s="164"/>
      <c r="AA599" s="151" t="str">
        <f>IFERROR(VLOOKUP(X599,Mobilität!A:I,7,FALSE),"")</f>
        <v/>
      </c>
      <c r="AB599" s="151" t="str">
        <f t="shared" si="217"/>
        <v/>
      </c>
      <c r="AC599" s="220" t="str">
        <f>IFERROR(AB599*Intern!H$2,"")</f>
        <v/>
      </c>
      <c r="AD599" s="167"/>
      <c r="AE599" s="170"/>
      <c r="AF599" s="164"/>
      <c r="AG599" s="151" t="str">
        <f>IFERROR(VLOOKUP(AD599,Mobilität!A:I,7,FALSE),"")</f>
        <v/>
      </c>
      <c r="AH599" s="151" t="str">
        <f t="shared" si="200"/>
        <v/>
      </c>
      <c r="AI599" s="220" t="str">
        <f>IFERROR(AH599*Intern!H$2,"")</f>
        <v/>
      </c>
      <c r="AJ599" s="171"/>
      <c r="AK599" s="219">
        <f t="shared" si="201"/>
        <v>0</v>
      </c>
      <c r="AL599" s="206"/>
      <c r="AM599" s="151" t="str">
        <f>IFERROR(VLOOKUP(AJ599,Mobilität!A:I,7,FALSE),"")</f>
        <v/>
      </c>
      <c r="AN599" s="151" t="str">
        <f t="shared" si="202"/>
        <v/>
      </c>
      <c r="AO599" s="154" t="str">
        <f>IFERROR(AN599*Intern!H$2,"")</f>
        <v/>
      </c>
      <c r="AP599" s="171"/>
      <c r="AQ599" s="151">
        <f t="shared" si="203"/>
        <v>0</v>
      </c>
      <c r="AR599" s="209"/>
      <c r="AS599" s="151" t="str">
        <f>IFERROR(VLOOKUP(AP599,Mobilität!A:I,7,FALSE),"")</f>
        <v/>
      </c>
      <c r="AT599" s="151" t="str">
        <f t="shared" si="218"/>
        <v/>
      </c>
      <c r="AU599" s="154" t="str">
        <f>IFERROR(AT599*Intern!H$2,"")</f>
        <v/>
      </c>
      <c r="AV599" s="171"/>
      <c r="AW599" s="151">
        <f t="shared" si="204"/>
        <v>0</v>
      </c>
      <c r="AX599" s="206"/>
      <c r="AY599" s="151" t="str">
        <f>IFERROR(VLOOKUP(AV599,Mobilität!A:O,7,FALSE),"")</f>
        <v/>
      </c>
      <c r="AZ599" s="151" t="str">
        <f t="shared" si="205"/>
        <v/>
      </c>
      <c r="BA599" s="220" t="str">
        <f>IFERROR(AZ599*Intern!H$2,"")</f>
        <v/>
      </c>
      <c r="BB599" s="338"/>
      <c r="BC599" s="339"/>
      <c r="BD599" s="340"/>
      <c r="BE599" s="222">
        <f t="shared" si="206"/>
        <v>0</v>
      </c>
      <c r="BF599" s="223">
        <f>IFERROR(BE599*Intern!H$2,"")</f>
        <v>0</v>
      </c>
      <c r="BG599" s="210">
        <f t="shared" si="207"/>
        <v>0</v>
      </c>
      <c r="BH599" s="226">
        <f t="shared" si="208"/>
        <v>0</v>
      </c>
      <c r="BI599" s="363"/>
      <c r="BJ599" s="210" t="e">
        <f t="shared" si="209"/>
        <v>#DIV/0!</v>
      </c>
      <c r="BK599" s="227" t="e">
        <f t="shared" si="210"/>
        <v>#DIV/0!</v>
      </c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</row>
    <row r="600" spans="1:128" s="153" customFormat="1">
      <c r="A600" s="164"/>
      <c r="B600" s="165"/>
      <c r="C600" s="165"/>
      <c r="D600" s="149" t="str">
        <f t="shared" si="211"/>
        <v/>
      </c>
      <c r="E600" s="166"/>
      <c r="F600" s="167"/>
      <c r="G600" s="334" t="str">
        <f t="shared" si="212"/>
        <v/>
      </c>
      <c r="H600" s="150" t="str">
        <f>IFERROR(VLOOKUP(F600,'Mahlzeit-Übernachtung'!C:AA,5,FALSE),"")</f>
        <v/>
      </c>
      <c r="I600" s="150" t="str">
        <f t="shared" si="213"/>
        <v/>
      </c>
      <c r="J600" s="221" t="str">
        <f>IFERROR(I600*Intern!H$2,"")</f>
        <v/>
      </c>
      <c r="K600" s="167"/>
      <c r="L600" s="331" t="str">
        <f t="shared" si="214"/>
        <v/>
      </c>
      <c r="M600" s="150" t="str">
        <f>IFERROR(VLOOKUP(K600,'Mahlzeit-Übernachtung'!C:AA,5,FALSE),"")</f>
        <v/>
      </c>
      <c r="N600" s="151" t="str">
        <f t="shared" si="215"/>
        <v/>
      </c>
      <c r="O600" s="221" t="str">
        <f>IFERROR(N600*Intern!H$2,"")</f>
        <v/>
      </c>
      <c r="P600" s="168"/>
      <c r="Q600" s="169"/>
      <c r="R600" s="169"/>
      <c r="S600" s="169"/>
      <c r="T600" s="151" t="str">
        <f t="shared" si="219"/>
        <v>---</v>
      </c>
      <c r="U600" s="331" t="e">
        <f>VLOOKUP(TEXT(T600,"@"),'Mahlzeit-Übernachtung'!A$30:G$111,7,FALSE)</f>
        <v>#N/A</v>
      </c>
      <c r="V600" s="151" t="str">
        <f t="shared" si="216"/>
        <v/>
      </c>
      <c r="W600" s="220" t="str">
        <f>IFERROR(V600*Intern!H$2,"")</f>
        <v/>
      </c>
      <c r="X600" s="167"/>
      <c r="Y600" s="170"/>
      <c r="Z600" s="164"/>
      <c r="AA600" s="151" t="str">
        <f>IFERROR(VLOOKUP(X600,Mobilität!A:I,7,FALSE),"")</f>
        <v/>
      </c>
      <c r="AB600" s="151" t="str">
        <f t="shared" si="217"/>
        <v/>
      </c>
      <c r="AC600" s="220" t="str">
        <f>IFERROR(AB600*Intern!H$2,"")</f>
        <v/>
      </c>
      <c r="AD600" s="167"/>
      <c r="AE600" s="170"/>
      <c r="AF600" s="164"/>
      <c r="AG600" s="151" t="str">
        <f>IFERROR(VLOOKUP(AD600,Mobilität!A:I,7,FALSE),"")</f>
        <v/>
      </c>
      <c r="AH600" s="151" t="str">
        <f t="shared" si="200"/>
        <v/>
      </c>
      <c r="AI600" s="220" t="str">
        <f>IFERROR(AH600*Intern!H$2,"")</f>
        <v/>
      </c>
      <c r="AJ600" s="171"/>
      <c r="AK600" s="219">
        <f t="shared" si="201"/>
        <v>0</v>
      </c>
      <c r="AL600" s="206"/>
      <c r="AM600" s="151" t="str">
        <f>IFERROR(VLOOKUP(AJ600,Mobilität!A:I,7,FALSE),"")</f>
        <v/>
      </c>
      <c r="AN600" s="151" t="str">
        <f t="shared" si="202"/>
        <v/>
      </c>
      <c r="AO600" s="154" t="str">
        <f>IFERROR(AN600*Intern!H$2,"")</f>
        <v/>
      </c>
      <c r="AP600" s="171"/>
      <c r="AQ600" s="151">
        <f t="shared" si="203"/>
        <v>0</v>
      </c>
      <c r="AR600" s="209"/>
      <c r="AS600" s="151" t="str">
        <f>IFERROR(VLOOKUP(AP600,Mobilität!A:I,7,FALSE),"")</f>
        <v/>
      </c>
      <c r="AT600" s="151" t="str">
        <f t="shared" si="218"/>
        <v/>
      </c>
      <c r="AU600" s="154" t="str">
        <f>IFERROR(AT600*Intern!H$2,"")</f>
        <v/>
      </c>
      <c r="AV600" s="171"/>
      <c r="AW600" s="151">
        <f t="shared" si="204"/>
        <v>0</v>
      </c>
      <c r="AX600" s="206"/>
      <c r="AY600" s="151" t="str">
        <f>IFERROR(VLOOKUP(AV600,Mobilität!A:O,7,FALSE),"")</f>
        <v/>
      </c>
      <c r="AZ600" s="151" t="str">
        <f t="shared" si="205"/>
        <v/>
      </c>
      <c r="BA600" s="220" t="str">
        <f>IFERROR(AZ600*Intern!H$2,"")</f>
        <v/>
      </c>
      <c r="BB600" s="338"/>
      <c r="BC600" s="339"/>
      <c r="BD600" s="340"/>
      <c r="BE600" s="222">
        <f t="shared" si="206"/>
        <v>0</v>
      </c>
      <c r="BF600" s="223">
        <f>IFERROR(BE600*Intern!H$2,"")</f>
        <v>0</v>
      </c>
      <c r="BG600" s="210">
        <f t="shared" si="207"/>
        <v>0</v>
      </c>
      <c r="BH600" s="226">
        <f t="shared" si="208"/>
        <v>0</v>
      </c>
      <c r="BI600" s="363"/>
      <c r="BJ600" s="210" t="e">
        <f t="shared" si="209"/>
        <v>#DIV/0!</v>
      </c>
      <c r="BK600" s="227" t="e">
        <f t="shared" si="210"/>
        <v>#DIV/0!</v>
      </c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</row>
    <row r="601" spans="1:128" s="153" customFormat="1">
      <c r="A601" s="164"/>
      <c r="B601" s="165"/>
      <c r="C601" s="165"/>
      <c r="D601" s="149" t="str">
        <f t="shared" si="211"/>
        <v/>
      </c>
      <c r="E601" s="166"/>
      <c r="F601" s="167"/>
      <c r="G601" s="334" t="str">
        <f t="shared" si="212"/>
        <v/>
      </c>
      <c r="H601" s="150" t="str">
        <f>IFERROR(VLOOKUP(F601,'Mahlzeit-Übernachtung'!C:AA,5,FALSE),"")</f>
        <v/>
      </c>
      <c r="I601" s="150" t="str">
        <f t="shared" si="213"/>
        <v/>
      </c>
      <c r="J601" s="221" t="str">
        <f>IFERROR(I601*Intern!H$2,"")</f>
        <v/>
      </c>
      <c r="K601" s="167"/>
      <c r="L601" s="331" t="str">
        <f t="shared" si="214"/>
        <v/>
      </c>
      <c r="M601" s="150" t="str">
        <f>IFERROR(VLOOKUP(K601,'Mahlzeit-Übernachtung'!C:AA,5,FALSE),"")</f>
        <v/>
      </c>
      <c r="N601" s="151" t="str">
        <f t="shared" si="215"/>
        <v/>
      </c>
      <c r="O601" s="221" t="str">
        <f>IFERROR(N601*Intern!H$2,"")</f>
        <v/>
      </c>
      <c r="P601" s="168"/>
      <c r="Q601" s="169"/>
      <c r="R601" s="169"/>
      <c r="S601" s="169"/>
      <c r="T601" s="151" t="str">
        <f t="shared" si="219"/>
        <v>---</v>
      </c>
      <c r="U601" s="331" t="e">
        <f>VLOOKUP(TEXT(T601,"@"),'Mahlzeit-Übernachtung'!A$30:G$111,7,FALSE)</f>
        <v>#N/A</v>
      </c>
      <c r="V601" s="151" t="str">
        <f t="shared" si="216"/>
        <v/>
      </c>
      <c r="W601" s="220" t="str">
        <f>IFERROR(V601*Intern!H$2,"")</f>
        <v/>
      </c>
      <c r="X601" s="167"/>
      <c r="Y601" s="170"/>
      <c r="Z601" s="164"/>
      <c r="AA601" s="151" t="str">
        <f>IFERROR(VLOOKUP(X601,Mobilität!A:I,7,FALSE),"")</f>
        <v/>
      </c>
      <c r="AB601" s="151" t="str">
        <f t="shared" si="217"/>
        <v/>
      </c>
      <c r="AC601" s="220" t="str">
        <f>IFERROR(AB601*Intern!H$2,"")</f>
        <v/>
      </c>
      <c r="AD601" s="167"/>
      <c r="AE601" s="170"/>
      <c r="AF601" s="164"/>
      <c r="AG601" s="151" t="str">
        <f>IFERROR(VLOOKUP(AD601,Mobilität!A:I,7,FALSE),"")</f>
        <v/>
      </c>
      <c r="AH601" s="151" t="str">
        <f t="shared" si="200"/>
        <v/>
      </c>
      <c r="AI601" s="220" t="str">
        <f>IFERROR(AH601*Intern!H$2,"")</f>
        <v/>
      </c>
      <c r="AJ601" s="171"/>
      <c r="AK601" s="219">
        <f t="shared" si="201"/>
        <v>0</v>
      </c>
      <c r="AL601" s="206"/>
      <c r="AM601" s="151" t="str">
        <f>IFERROR(VLOOKUP(AJ601,Mobilität!A:I,7,FALSE),"")</f>
        <v/>
      </c>
      <c r="AN601" s="151" t="str">
        <f t="shared" si="202"/>
        <v/>
      </c>
      <c r="AO601" s="154" t="str">
        <f>IFERROR(AN601*Intern!H$2,"")</f>
        <v/>
      </c>
      <c r="AP601" s="171"/>
      <c r="AQ601" s="151">
        <f t="shared" si="203"/>
        <v>0</v>
      </c>
      <c r="AR601" s="209"/>
      <c r="AS601" s="151" t="str">
        <f>IFERROR(VLOOKUP(AP601,Mobilität!A:I,7,FALSE),"")</f>
        <v/>
      </c>
      <c r="AT601" s="151" t="str">
        <f t="shared" si="218"/>
        <v/>
      </c>
      <c r="AU601" s="154" t="str">
        <f>IFERROR(AT601*Intern!H$2,"")</f>
        <v/>
      </c>
      <c r="AV601" s="171"/>
      <c r="AW601" s="151">
        <f t="shared" si="204"/>
        <v>0</v>
      </c>
      <c r="AX601" s="206"/>
      <c r="AY601" s="151" t="str">
        <f>IFERROR(VLOOKUP(AV601,Mobilität!A:O,7,FALSE),"")</f>
        <v/>
      </c>
      <c r="AZ601" s="151" t="str">
        <f t="shared" si="205"/>
        <v/>
      </c>
      <c r="BA601" s="220" t="str">
        <f>IFERROR(AZ601*Intern!H$2,"")</f>
        <v/>
      </c>
      <c r="BB601" s="338"/>
      <c r="BC601" s="339"/>
      <c r="BD601" s="340"/>
      <c r="BE601" s="222">
        <f t="shared" si="206"/>
        <v>0</v>
      </c>
      <c r="BF601" s="223">
        <f>IFERROR(BE601*Intern!H$2,"")</f>
        <v>0</v>
      </c>
      <c r="BG601" s="210">
        <f t="shared" si="207"/>
        <v>0</v>
      </c>
      <c r="BH601" s="226">
        <f t="shared" si="208"/>
        <v>0</v>
      </c>
      <c r="BI601" s="363"/>
      <c r="BJ601" s="210" t="e">
        <f t="shared" si="209"/>
        <v>#DIV/0!</v>
      </c>
      <c r="BK601" s="227" t="e">
        <f t="shared" si="210"/>
        <v>#DIV/0!</v>
      </c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</row>
    <row r="602" spans="1:128" s="153" customFormat="1">
      <c r="A602" s="164"/>
      <c r="B602" s="165"/>
      <c r="C602" s="165"/>
      <c r="D602" s="149" t="str">
        <f t="shared" si="211"/>
        <v/>
      </c>
      <c r="E602" s="166"/>
      <c r="F602" s="167"/>
      <c r="G602" s="334" t="str">
        <f t="shared" si="212"/>
        <v/>
      </c>
      <c r="H602" s="150" t="str">
        <f>IFERROR(VLOOKUP(F602,'Mahlzeit-Übernachtung'!C:AA,5,FALSE),"")</f>
        <v/>
      </c>
      <c r="I602" s="150" t="str">
        <f t="shared" si="213"/>
        <v/>
      </c>
      <c r="J602" s="221" t="str">
        <f>IFERROR(I602*Intern!H$2,"")</f>
        <v/>
      </c>
      <c r="K602" s="167"/>
      <c r="L602" s="331" t="str">
        <f t="shared" si="214"/>
        <v/>
      </c>
      <c r="M602" s="150" t="str">
        <f>IFERROR(VLOOKUP(K602,'Mahlzeit-Übernachtung'!C:AA,5,FALSE),"")</f>
        <v/>
      </c>
      <c r="N602" s="151" t="str">
        <f t="shared" si="215"/>
        <v/>
      </c>
      <c r="O602" s="221" t="str">
        <f>IFERROR(N602*Intern!H$2,"")</f>
        <v/>
      </c>
      <c r="P602" s="168"/>
      <c r="Q602" s="169"/>
      <c r="R602" s="169"/>
      <c r="S602" s="169"/>
      <c r="T602" s="151" t="str">
        <f t="shared" si="219"/>
        <v>---</v>
      </c>
      <c r="U602" s="331" t="e">
        <f>VLOOKUP(TEXT(T602,"@"),'Mahlzeit-Übernachtung'!A$30:G$111,7,FALSE)</f>
        <v>#N/A</v>
      </c>
      <c r="V602" s="151" t="str">
        <f t="shared" si="216"/>
        <v/>
      </c>
      <c r="W602" s="220" t="str">
        <f>IFERROR(V602*Intern!H$2,"")</f>
        <v/>
      </c>
      <c r="X602" s="167"/>
      <c r="Y602" s="170"/>
      <c r="Z602" s="164"/>
      <c r="AA602" s="151" t="str">
        <f>IFERROR(VLOOKUP(X602,Mobilität!A:I,7,FALSE),"")</f>
        <v/>
      </c>
      <c r="AB602" s="151" t="str">
        <f t="shared" si="217"/>
        <v/>
      </c>
      <c r="AC602" s="220" t="str">
        <f>IFERROR(AB602*Intern!H$2,"")</f>
        <v/>
      </c>
      <c r="AD602" s="167"/>
      <c r="AE602" s="170"/>
      <c r="AF602" s="164"/>
      <c r="AG602" s="151" t="str">
        <f>IFERROR(VLOOKUP(AD602,Mobilität!A:I,7,FALSE),"")</f>
        <v/>
      </c>
      <c r="AH602" s="151" t="str">
        <f t="shared" si="200"/>
        <v/>
      </c>
      <c r="AI602" s="220" t="str">
        <f>IFERROR(AH602*Intern!H$2,"")</f>
        <v/>
      </c>
      <c r="AJ602" s="171"/>
      <c r="AK602" s="219">
        <f t="shared" si="201"/>
        <v>0</v>
      </c>
      <c r="AL602" s="206"/>
      <c r="AM602" s="151" t="str">
        <f>IFERROR(VLOOKUP(AJ602,Mobilität!A:I,7,FALSE),"")</f>
        <v/>
      </c>
      <c r="AN602" s="151" t="str">
        <f t="shared" si="202"/>
        <v/>
      </c>
      <c r="AO602" s="154" t="str">
        <f>IFERROR(AN602*Intern!H$2,"")</f>
        <v/>
      </c>
      <c r="AP602" s="171"/>
      <c r="AQ602" s="151">
        <f t="shared" si="203"/>
        <v>0</v>
      </c>
      <c r="AR602" s="209"/>
      <c r="AS602" s="151" t="str">
        <f>IFERROR(VLOOKUP(AP602,Mobilität!A:I,7,FALSE),"")</f>
        <v/>
      </c>
      <c r="AT602" s="151" t="str">
        <f t="shared" si="218"/>
        <v/>
      </c>
      <c r="AU602" s="154" t="str">
        <f>IFERROR(AT602*Intern!H$2,"")</f>
        <v/>
      </c>
      <c r="AV602" s="171"/>
      <c r="AW602" s="151">
        <f t="shared" si="204"/>
        <v>0</v>
      </c>
      <c r="AX602" s="206"/>
      <c r="AY602" s="151" t="str">
        <f>IFERROR(VLOOKUP(AV602,Mobilität!A:O,7,FALSE),"")</f>
        <v/>
      </c>
      <c r="AZ602" s="151" t="str">
        <f t="shared" si="205"/>
        <v/>
      </c>
      <c r="BA602" s="220" t="str">
        <f>IFERROR(AZ602*Intern!H$2,"")</f>
        <v/>
      </c>
      <c r="BB602" s="338"/>
      <c r="BC602" s="339"/>
      <c r="BD602" s="340"/>
      <c r="BE602" s="222">
        <f t="shared" si="206"/>
        <v>0</v>
      </c>
      <c r="BF602" s="223">
        <f>IFERROR(BE602*Intern!H$2,"")</f>
        <v>0</v>
      </c>
      <c r="BG602" s="210">
        <f t="shared" si="207"/>
        <v>0</v>
      </c>
      <c r="BH602" s="226">
        <f t="shared" si="208"/>
        <v>0</v>
      </c>
      <c r="BI602" s="363"/>
      <c r="BJ602" s="210" t="e">
        <f t="shared" si="209"/>
        <v>#DIV/0!</v>
      </c>
      <c r="BK602" s="227" t="e">
        <f t="shared" si="210"/>
        <v>#DIV/0!</v>
      </c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</row>
    <row r="603" spans="1:128" s="153" customFormat="1">
      <c r="A603" s="164"/>
      <c r="B603" s="165"/>
      <c r="C603" s="165"/>
      <c r="D603" s="149" t="str">
        <f t="shared" si="211"/>
        <v/>
      </c>
      <c r="E603" s="166"/>
      <c r="F603" s="167"/>
      <c r="G603" s="334" t="str">
        <f t="shared" si="212"/>
        <v/>
      </c>
      <c r="H603" s="150" t="str">
        <f>IFERROR(VLOOKUP(F603,'Mahlzeit-Übernachtung'!C:AA,5,FALSE),"")</f>
        <v/>
      </c>
      <c r="I603" s="150" t="str">
        <f t="shared" si="213"/>
        <v/>
      </c>
      <c r="J603" s="221" t="str">
        <f>IFERROR(I603*Intern!H$2,"")</f>
        <v/>
      </c>
      <c r="K603" s="167"/>
      <c r="L603" s="331" t="str">
        <f t="shared" si="214"/>
        <v/>
      </c>
      <c r="M603" s="150" t="str">
        <f>IFERROR(VLOOKUP(K603,'Mahlzeit-Übernachtung'!C:AA,5,FALSE),"")</f>
        <v/>
      </c>
      <c r="N603" s="151" t="str">
        <f t="shared" si="215"/>
        <v/>
      </c>
      <c r="O603" s="221" t="str">
        <f>IFERROR(N603*Intern!H$2,"")</f>
        <v/>
      </c>
      <c r="P603" s="168"/>
      <c r="Q603" s="169"/>
      <c r="R603" s="169"/>
      <c r="S603" s="169"/>
      <c r="T603" s="151" t="str">
        <f t="shared" si="219"/>
        <v>---</v>
      </c>
      <c r="U603" s="331" t="e">
        <f>VLOOKUP(TEXT(T603,"@"),'Mahlzeit-Übernachtung'!A$30:G$111,7,FALSE)</f>
        <v>#N/A</v>
      </c>
      <c r="V603" s="151" t="str">
        <f t="shared" si="216"/>
        <v/>
      </c>
      <c r="W603" s="220" t="str">
        <f>IFERROR(V603*Intern!H$2,"")</f>
        <v/>
      </c>
      <c r="X603" s="167"/>
      <c r="Y603" s="170"/>
      <c r="Z603" s="164"/>
      <c r="AA603" s="151" t="str">
        <f>IFERROR(VLOOKUP(X603,Mobilität!A:I,7,FALSE),"")</f>
        <v/>
      </c>
      <c r="AB603" s="151" t="str">
        <f t="shared" si="217"/>
        <v/>
      </c>
      <c r="AC603" s="220" t="str">
        <f>IFERROR(AB603*Intern!H$2,"")</f>
        <v/>
      </c>
      <c r="AD603" s="167"/>
      <c r="AE603" s="170"/>
      <c r="AF603" s="164"/>
      <c r="AG603" s="151" t="str">
        <f>IFERROR(VLOOKUP(AD603,Mobilität!A:I,7,FALSE),"")</f>
        <v/>
      </c>
      <c r="AH603" s="151" t="str">
        <f t="shared" si="200"/>
        <v/>
      </c>
      <c r="AI603" s="220" t="str">
        <f>IFERROR(AH603*Intern!H$2,"")</f>
        <v/>
      </c>
      <c r="AJ603" s="171"/>
      <c r="AK603" s="219">
        <f t="shared" si="201"/>
        <v>0</v>
      </c>
      <c r="AL603" s="206"/>
      <c r="AM603" s="151" t="str">
        <f>IFERROR(VLOOKUP(AJ603,Mobilität!A:I,7,FALSE),"")</f>
        <v/>
      </c>
      <c r="AN603" s="151" t="str">
        <f t="shared" si="202"/>
        <v/>
      </c>
      <c r="AO603" s="154" t="str">
        <f>IFERROR(AN603*Intern!H$2,"")</f>
        <v/>
      </c>
      <c r="AP603" s="171"/>
      <c r="AQ603" s="151">
        <f t="shared" si="203"/>
        <v>0</v>
      </c>
      <c r="AR603" s="209"/>
      <c r="AS603" s="151" t="str">
        <f>IFERROR(VLOOKUP(AP603,Mobilität!A:I,7,FALSE),"")</f>
        <v/>
      </c>
      <c r="AT603" s="151" t="str">
        <f t="shared" si="218"/>
        <v/>
      </c>
      <c r="AU603" s="154" t="str">
        <f>IFERROR(AT603*Intern!H$2,"")</f>
        <v/>
      </c>
      <c r="AV603" s="171"/>
      <c r="AW603" s="151">
        <f t="shared" si="204"/>
        <v>0</v>
      </c>
      <c r="AX603" s="206"/>
      <c r="AY603" s="151" t="str">
        <f>IFERROR(VLOOKUP(AV603,Mobilität!A:O,7,FALSE),"")</f>
        <v/>
      </c>
      <c r="AZ603" s="151" t="str">
        <f t="shared" si="205"/>
        <v/>
      </c>
      <c r="BA603" s="220" t="str">
        <f>IFERROR(AZ603*Intern!H$2,"")</f>
        <v/>
      </c>
      <c r="BB603" s="338"/>
      <c r="BC603" s="339"/>
      <c r="BD603" s="340"/>
      <c r="BE603" s="222">
        <f t="shared" si="206"/>
        <v>0</v>
      </c>
      <c r="BF603" s="223">
        <f>IFERROR(BE603*Intern!H$2,"")</f>
        <v>0</v>
      </c>
      <c r="BG603" s="210">
        <f t="shared" si="207"/>
        <v>0</v>
      </c>
      <c r="BH603" s="226">
        <f t="shared" si="208"/>
        <v>0</v>
      </c>
      <c r="BI603" s="363"/>
      <c r="BJ603" s="210" t="e">
        <f t="shared" si="209"/>
        <v>#DIV/0!</v>
      </c>
      <c r="BK603" s="227" t="e">
        <f t="shared" si="210"/>
        <v>#DIV/0!</v>
      </c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</row>
    <row r="604" spans="1:128" s="153" customFormat="1">
      <c r="A604" s="164"/>
      <c r="B604" s="165"/>
      <c r="C604" s="165"/>
      <c r="D604" s="149" t="str">
        <f t="shared" si="211"/>
        <v/>
      </c>
      <c r="E604" s="166"/>
      <c r="F604" s="167"/>
      <c r="G604" s="334" t="str">
        <f t="shared" si="212"/>
        <v/>
      </c>
      <c r="H604" s="150" t="str">
        <f>IFERROR(VLOOKUP(F604,'Mahlzeit-Übernachtung'!C:AA,5,FALSE),"")</f>
        <v/>
      </c>
      <c r="I604" s="150" t="str">
        <f t="shared" si="213"/>
        <v/>
      </c>
      <c r="J604" s="221" t="str">
        <f>IFERROR(I604*Intern!H$2,"")</f>
        <v/>
      </c>
      <c r="K604" s="167"/>
      <c r="L604" s="331" t="str">
        <f t="shared" si="214"/>
        <v/>
      </c>
      <c r="M604" s="150" t="str">
        <f>IFERROR(VLOOKUP(K604,'Mahlzeit-Übernachtung'!C:AA,5,FALSE),"")</f>
        <v/>
      </c>
      <c r="N604" s="151" t="str">
        <f t="shared" si="215"/>
        <v/>
      </c>
      <c r="O604" s="221" t="str">
        <f>IFERROR(N604*Intern!H$2,"")</f>
        <v/>
      </c>
      <c r="P604" s="168"/>
      <c r="Q604" s="169"/>
      <c r="R604" s="169"/>
      <c r="S604" s="169"/>
      <c r="T604" s="151" t="str">
        <f t="shared" si="219"/>
        <v>---</v>
      </c>
      <c r="U604" s="331" t="e">
        <f>VLOOKUP(TEXT(T604,"@"),'Mahlzeit-Übernachtung'!A$30:G$111,7,FALSE)</f>
        <v>#N/A</v>
      </c>
      <c r="V604" s="151" t="str">
        <f t="shared" si="216"/>
        <v/>
      </c>
      <c r="W604" s="220" t="str">
        <f>IFERROR(V604*Intern!H$2,"")</f>
        <v/>
      </c>
      <c r="X604" s="167"/>
      <c r="Y604" s="170"/>
      <c r="Z604" s="164"/>
      <c r="AA604" s="151" t="str">
        <f>IFERROR(VLOOKUP(X604,Mobilität!A:I,7,FALSE),"")</f>
        <v/>
      </c>
      <c r="AB604" s="151" t="str">
        <f t="shared" si="217"/>
        <v/>
      </c>
      <c r="AC604" s="220" t="str">
        <f>IFERROR(AB604*Intern!H$2,"")</f>
        <v/>
      </c>
      <c r="AD604" s="167"/>
      <c r="AE604" s="170"/>
      <c r="AF604" s="164"/>
      <c r="AG604" s="151" t="str">
        <f>IFERROR(VLOOKUP(AD604,Mobilität!A:I,7,FALSE),"")</f>
        <v/>
      </c>
      <c r="AH604" s="151" t="str">
        <f t="shared" si="200"/>
        <v/>
      </c>
      <c r="AI604" s="220" t="str">
        <f>IFERROR(AH604*Intern!H$2,"")</f>
        <v/>
      </c>
      <c r="AJ604" s="171"/>
      <c r="AK604" s="219">
        <f t="shared" si="201"/>
        <v>0</v>
      </c>
      <c r="AL604" s="206"/>
      <c r="AM604" s="151" t="str">
        <f>IFERROR(VLOOKUP(AJ604,Mobilität!A:I,7,FALSE),"")</f>
        <v/>
      </c>
      <c r="AN604" s="151" t="str">
        <f t="shared" si="202"/>
        <v/>
      </c>
      <c r="AO604" s="154" t="str">
        <f>IFERROR(AN604*Intern!H$2,"")</f>
        <v/>
      </c>
      <c r="AP604" s="171"/>
      <c r="AQ604" s="151">
        <f t="shared" si="203"/>
        <v>0</v>
      </c>
      <c r="AR604" s="209"/>
      <c r="AS604" s="151" t="str">
        <f>IFERROR(VLOOKUP(AP604,Mobilität!A:I,7,FALSE),"")</f>
        <v/>
      </c>
      <c r="AT604" s="151" t="str">
        <f t="shared" si="218"/>
        <v/>
      </c>
      <c r="AU604" s="154" t="str">
        <f>IFERROR(AT604*Intern!H$2,"")</f>
        <v/>
      </c>
      <c r="AV604" s="171"/>
      <c r="AW604" s="151">
        <f t="shared" si="204"/>
        <v>0</v>
      </c>
      <c r="AX604" s="206"/>
      <c r="AY604" s="151" t="str">
        <f>IFERROR(VLOOKUP(AV604,Mobilität!A:O,7,FALSE),"")</f>
        <v/>
      </c>
      <c r="AZ604" s="151" t="str">
        <f t="shared" si="205"/>
        <v/>
      </c>
      <c r="BA604" s="220" t="str">
        <f>IFERROR(AZ604*Intern!H$2,"")</f>
        <v/>
      </c>
      <c r="BB604" s="338"/>
      <c r="BC604" s="339"/>
      <c r="BD604" s="340"/>
      <c r="BE604" s="222">
        <f t="shared" si="206"/>
        <v>0</v>
      </c>
      <c r="BF604" s="223">
        <f>IFERROR(BE604*Intern!H$2,"")</f>
        <v>0</v>
      </c>
      <c r="BG604" s="210">
        <f t="shared" si="207"/>
        <v>0</v>
      </c>
      <c r="BH604" s="226">
        <f t="shared" si="208"/>
        <v>0</v>
      </c>
      <c r="BI604" s="363"/>
      <c r="BJ604" s="210" t="e">
        <f t="shared" si="209"/>
        <v>#DIV/0!</v>
      </c>
      <c r="BK604" s="227" t="e">
        <f t="shared" si="210"/>
        <v>#DIV/0!</v>
      </c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</row>
    <row r="605" spans="1:128" s="153" customFormat="1">
      <c r="A605" s="164"/>
      <c r="B605" s="165"/>
      <c r="C605" s="165"/>
      <c r="D605" s="149" t="str">
        <f t="shared" si="211"/>
        <v/>
      </c>
      <c r="E605" s="166"/>
      <c r="F605" s="167"/>
      <c r="G605" s="334" t="str">
        <f t="shared" si="212"/>
        <v/>
      </c>
      <c r="H605" s="150" t="str">
        <f>IFERROR(VLOOKUP(F605,'Mahlzeit-Übernachtung'!C:AA,5,FALSE),"")</f>
        <v/>
      </c>
      <c r="I605" s="150" t="str">
        <f t="shared" si="213"/>
        <v/>
      </c>
      <c r="J605" s="221" t="str">
        <f>IFERROR(I605*Intern!H$2,"")</f>
        <v/>
      </c>
      <c r="K605" s="167"/>
      <c r="L605" s="331" t="str">
        <f t="shared" si="214"/>
        <v/>
      </c>
      <c r="M605" s="150" t="str">
        <f>IFERROR(VLOOKUP(K605,'Mahlzeit-Übernachtung'!C:AA,5,FALSE),"")</f>
        <v/>
      </c>
      <c r="N605" s="151" t="str">
        <f t="shared" si="215"/>
        <v/>
      </c>
      <c r="O605" s="221" t="str">
        <f>IFERROR(N605*Intern!H$2,"")</f>
        <v/>
      </c>
      <c r="P605" s="168"/>
      <c r="Q605" s="169"/>
      <c r="R605" s="169"/>
      <c r="S605" s="169"/>
      <c r="T605" s="151" t="str">
        <f t="shared" si="219"/>
        <v>---</v>
      </c>
      <c r="U605" s="331" t="e">
        <f>VLOOKUP(TEXT(T605,"@"),'Mahlzeit-Übernachtung'!A$30:G$111,7,FALSE)</f>
        <v>#N/A</v>
      </c>
      <c r="V605" s="151" t="str">
        <f t="shared" si="216"/>
        <v/>
      </c>
      <c r="W605" s="220" t="str">
        <f>IFERROR(V605*Intern!H$2,"")</f>
        <v/>
      </c>
      <c r="X605" s="167"/>
      <c r="Y605" s="170"/>
      <c r="Z605" s="164"/>
      <c r="AA605" s="151" t="str">
        <f>IFERROR(VLOOKUP(X605,Mobilität!A:I,7,FALSE),"")</f>
        <v/>
      </c>
      <c r="AB605" s="151" t="str">
        <f t="shared" si="217"/>
        <v/>
      </c>
      <c r="AC605" s="220" t="str">
        <f>IFERROR(AB605*Intern!H$2,"")</f>
        <v/>
      </c>
      <c r="AD605" s="167"/>
      <c r="AE605" s="170"/>
      <c r="AF605" s="164"/>
      <c r="AG605" s="151" t="str">
        <f>IFERROR(VLOOKUP(AD605,Mobilität!A:I,7,FALSE),"")</f>
        <v/>
      </c>
      <c r="AH605" s="151" t="str">
        <f t="shared" si="200"/>
        <v/>
      </c>
      <c r="AI605" s="220" t="str">
        <f>IFERROR(AH605*Intern!H$2,"")</f>
        <v/>
      </c>
      <c r="AJ605" s="171"/>
      <c r="AK605" s="219">
        <f t="shared" si="201"/>
        <v>0</v>
      </c>
      <c r="AL605" s="206"/>
      <c r="AM605" s="151" t="str">
        <f>IFERROR(VLOOKUP(AJ605,Mobilität!A:I,7,FALSE),"")</f>
        <v/>
      </c>
      <c r="AN605" s="151" t="str">
        <f t="shared" si="202"/>
        <v/>
      </c>
      <c r="AO605" s="154" t="str">
        <f>IFERROR(AN605*Intern!H$2,"")</f>
        <v/>
      </c>
      <c r="AP605" s="171"/>
      <c r="AQ605" s="151">
        <f t="shared" si="203"/>
        <v>0</v>
      </c>
      <c r="AR605" s="209"/>
      <c r="AS605" s="151" t="str">
        <f>IFERROR(VLOOKUP(AP605,Mobilität!A:I,7,FALSE),"")</f>
        <v/>
      </c>
      <c r="AT605" s="151" t="str">
        <f t="shared" si="218"/>
        <v/>
      </c>
      <c r="AU605" s="154" t="str">
        <f>IFERROR(AT605*Intern!H$2,"")</f>
        <v/>
      </c>
      <c r="AV605" s="171"/>
      <c r="AW605" s="151">
        <f t="shared" si="204"/>
        <v>0</v>
      </c>
      <c r="AX605" s="206"/>
      <c r="AY605" s="151" t="str">
        <f>IFERROR(VLOOKUP(AV605,Mobilität!A:O,7,FALSE),"")</f>
        <v/>
      </c>
      <c r="AZ605" s="151" t="str">
        <f t="shared" si="205"/>
        <v/>
      </c>
      <c r="BA605" s="220" t="str">
        <f>IFERROR(AZ605*Intern!H$2,"")</f>
        <v/>
      </c>
      <c r="BB605" s="338"/>
      <c r="BC605" s="339"/>
      <c r="BD605" s="340"/>
      <c r="BE605" s="222">
        <f t="shared" si="206"/>
        <v>0</v>
      </c>
      <c r="BF605" s="223">
        <f>IFERROR(BE605*Intern!H$2,"")</f>
        <v>0</v>
      </c>
      <c r="BG605" s="210">
        <f t="shared" si="207"/>
        <v>0</v>
      </c>
      <c r="BH605" s="226">
        <f t="shared" si="208"/>
        <v>0</v>
      </c>
      <c r="BI605" s="363"/>
      <c r="BJ605" s="210" t="e">
        <f t="shared" si="209"/>
        <v>#DIV/0!</v>
      </c>
      <c r="BK605" s="227" t="e">
        <f t="shared" si="210"/>
        <v>#DIV/0!</v>
      </c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</row>
    <row r="606" spans="1:128" s="153" customFormat="1">
      <c r="A606" s="164"/>
      <c r="B606" s="165"/>
      <c r="C606" s="165"/>
      <c r="D606" s="149" t="str">
        <f t="shared" si="211"/>
        <v/>
      </c>
      <c r="E606" s="166"/>
      <c r="F606" s="167"/>
      <c r="G606" s="334" t="str">
        <f t="shared" si="212"/>
        <v/>
      </c>
      <c r="H606" s="150" t="str">
        <f>IFERROR(VLOOKUP(F606,'Mahlzeit-Übernachtung'!C:AA,5,FALSE),"")</f>
        <v/>
      </c>
      <c r="I606" s="150" t="str">
        <f t="shared" si="213"/>
        <v/>
      </c>
      <c r="J606" s="221" t="str">
        <f>IFERROR(I606*Intern!H$2,"")</f>
        <v/>
      </c>
      <c r="K606" s="167"/>
      <c r="L606" s="331" t="str">
        <f t="shared" si="214"/>
        <v/>
      </c>
      <c r="M606" s="150" t="str">
        <f>IFERROR(VLOOKUP(K606,'Mahlzeit-Übernachtung'!C:AA,5,FALSE),"")</f>
        <v/>
      </c>
      <c r="N606" s="151" t="str">
        <f t="shared" si="215"/>
        <v/>
      </c>
      <c r="O606" s="221" t="str">
        <f>IFERROR(N606*Intern!H$2,"")</f>
        <v/>
      </c>
      <c r="P606" s="168"/>
      <c r="Q606" s="169"/>
      <c r="R606" s="169"/>
      <c r="S606" s="169"/>
      <c r="T606" s="151" t="str">
        <f t="shared" si="219"/>
        <v>---</v>
      </c>
      <c r="U606" s="331" t="e">
        <f>VLOOKUP(TEXT(T606,"@"),'Mahlzeit-Übernachtung'!A$30:G$111,7,FALSE)</f>
        <v>#N/A</v>
      </c>
      <c r="V606" s="151" t="str">
        <f t="shared" si="216"/>
        <v/>
      </c>
      <c r="W606" s="220" t="str">
        <f>IFERROR(V606*Intern!H$2,"")</f>
        <v/>
      </c>
      <c r="X606" s="167"/>
      <c r="Y606" s="170"/>
      <c r="Z606" s="164"/>
      <c r="AA606" s="151" t="str">
        <f>IFERROR(VLOOKUP(X606,Mobilität!A:I,7,FALSE),"")</f>
        <v/>
      </c>
      <c r="AB606" s="151" t="str">
        <f t="shared" si="217"/>
        <v/>
      </c>
      <c r="AC606" s="220" t="str">
        <f>IFERROR(AB606*Intern!H$2,"")</f>
        <v/>
      </c>
      <c r="AD606" s="167"/>
      <c r="AE606" s="170"/>
      <c r="AF606" s="164"/>
      <c r="AG606" s="151" t="str">
        <f>IFERROR(VLOOKUP(AD606,Mobilität!A:I,7,FALSE),"")</f>
        <v/>
      </c>
      <c r="AH606" s="151" t="str">
        <f t="shared" si="200"/>
        <v/>
      </c>
      <c r="AI606" s="220" t="str">
        <f>IFERROR(AH606*Intern!H$2,"")</f>
        <v/>
      </c>
      <c r="AJ606" s="171"/>
      <c r="AK606" s="219">
        <f t="shared" si="201"/>
        <v>0</v>
      </c>
      <c r="AL606" s="206"/>
      <c r="AM606" s="151" t="str">
        <f>IFERROR(VLOOKUP(AJ606,Mobilität!A:I,7,FALSE),"")</f>
        <v/>
      </c>
      <c r="AN606" s="151" t="str">
        <f t="shared" si="202"/>
        <v/>
      </c>
      <c r="AO606" s="154" t="str">
        <f>IFERROR(AN606*Intern!H$2,"")</f>
        <v/>
      </c>
      <c r="AP606" s="171"/>
      <c r="AQ606" s="151">
        <f t="shared" si="203"/>
        <v>0</v>
      </c>
      <c r="AR606" s="209"/>
      <c r="AS606" s="151" t="str">
        <f>IFERROR(VLOOKUP(AP606,Mobilität!A:I,7,FALSE),"")</f>
        <v/>
      </c>
      <c r="AT606" s="151" t="str">
        <f t="shared" si="218"/>
        <v/>
      </c>
      <c r="AU606" s="154" t="str">
        <f>IFERROR(AT606*Intern!H$2,"")</f>
        <v/>
      </c>
      <c r="AV606" s="171"/>
      <c r="AW606" s="151">
        <f t="shared" si="204"/>
        <v>0</v>
      </c>
      <c r="AX606" s="206"/>
      <c r="AY606" s="151" t="str">
        <f>IFERROR(VLOOKUP(AV606,Mobilität!A:O,7,FALSE),"")</f>
        <v/>
      </c>
      <c r="AZ606" s="151" t="str">
        <f t="shared" si="205"/>
        <v/>
      </c>
      <c r="BA606" s="220" t="str">
        <f>IFERROR(AZ606*Intern!H$2,"")</f>
        <v/>
      </c>
      <c r="BB606" s="338"/>
      <c r="BC606" s="339"/>
      <c r="BD606" s="340"/>
      <c r="BE606" s="222">
        <f t="shared" si="206"/>
        <v>0</v>
      </c>
      <c r="BF606" s="223">
        <f>IFERROR(BE606*Intern!H$2,"")</f>
        <v>0</v>
      </c>
      <c r="BG606" s="210">
        <f t="shared" si="207"/>
        <v>0</v>
      </c>
      <c r="BH606" s="226">
        <f t="shared" si="208"/>
        <v>0</v>
      </c>
      <c r="BI606" s="363"/>
      <c r="BJ606" s="210" t="e">
        <f t="shared" si="209"/>
        <v>#DIV/0!</v>
      </c>
      <c r="BK606" s="227" t="e">
        <f t="shared" si="210"/>
        <v>#DIV/0!</v>
      </c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</row>
    <row r="607" spans="1:128" s="153" customFormat="1">
      <c r="A607" s="164"/>
      <c r="B607" s="165"/>
      <c r="C607" s="165"/>
      <c r="D607" s="149" t="str">
        <f t="shared" si="211"/>
        <v/>
      </c>
      <c r="E607" s="166"/>
      <c r="F607" s="167"/>
      <c r="G607" s="334" t="str">
        <f t="shared" si="212"/>
        <v/>
      </c>
      <c r="H607" s="150" t="str">
        <f>IFERROR(VLOOKUP(F607,'Mahlzeit-Übernachtung'!C:AA,5,FALSE),"")</f>
        <v/>
      </c>
      <c r="I607" s="150" t="str">
        <f t="shared" si="213"/>
        <v/>
      </c>
      <c r="J607" s="221" t="str">
        <f>IFERROR(I607*Intern!H$2,"")</f>
        <v/>
      </c>
      <c r="K607" s="167"/>
      <c r="L607" s="331" t="str">
        <f t="shared" si="214"/>
        <v/>
      </c>
      <c r="M607" s="150" t="str">
        <f>IFERROR(VLOOKUP(K607,'Mahlzeit-Übernachtung'!C:AA,5,FALSE),"")</f>
        <v/>
      </c>
      <c r="N607" s="151" t="str">
        <f t="shared" si="215"/>
        <v/>
      </c>
      <c r="O607" s="221" t="str">
        <f>IFERROR(N607*Intern!H$2,"")</f>
        <v/>
      </c>
      <c r="P607" s="168"/>
      <c r="Q607" s="169"/>
      <c r="R607" s="169"/>
      <c r="S607" s="169"/>
      <c r="T607" s="151" t="str">
        <f t="shared" si="219"/>
        <v>---</v>
      </c>
      <c r="U607" s="331" t="e">
        <f>VLOOKUP(TEXT(T607,"@"),'Mahlzeit-Übernachtung'!A$30:G$111,7,FALSE)</f>
        <v>#N/A</v>
      </c>
      <c r="V607" s="151" t="str">
        <f t="shared" si="216"/>
        <v/>
      </c>
      <c r="W607" s="220" t="str">
        <f>IFERROR(V607*Intern!H$2,"")</f>
        <v/>
      </c>
      <c r="X607" s="167"/>
      <c r="Y607" s="170"/>
      <c r="Z607" s="164"/>
      <c r="AA607" s="151" t="str">
        <f>IFERROR(VLOOKUP(X607,Mobilität!A:I,7,FALSE),"")</f>
        <v/>
      </c>
      <c r="AB607" s="151" t="str">
        <f t="shared" si="217"/>
        <v/>
      </c>
      <c r="AC607" s="220" t="str">
        <f>IFERROR(AB607*Intern!H$2,"")</f>
        <v/>
      </c>
      <c r="AD607" s="167"/>
      <c r="AE607" s="170"/>
      <c r="AF607" s="164"/>
      <c r="AG607" s="151" t="str">
        <f>IFERROR(VLOOKUP(AD607,Mobilität!A:I,7,FALSE),"")</f>
        <v/>
      </c>
      <c r="AH607" s="151" t="str">
        <f t="shared" si="200"/>
        <v/>
      </c>
      <c r="AI607" s="220" t="str">
        <f>IFERROR(AH607*Intern!H$2,"")</f>
        <v/>
      </c>
      <c r="AJ607" s="171"/>
      <c r="AK607" s="219">
        <f t="shared" si="201"/>
        <v>0</v>
      </c>
      <c r="AL607" s="206"/>
      <c r="AM607" s="151" t="str">
        <f>IFERROR(VLOOKUP(AJ607,Mobilität!A:I,7,FALSE),"")</f>
        <v/>
      </c>
      <c r="AN607" s="151" t="str">
        <f t="shared" si="202"/>
        <v/>
      </c>
      <c r="AO607" s="154" t="str">
        <f>IFERROR(AN607*Intern!H$2,"")</f>
        <v/>
      </c>
      <c r="AP607" s="171"/>
      <c r="AQ607" s="151">
        <f t="shared" si="203"/>
        <v>0</v>
      </c>
      <c r="AR607" s="209"/>
      <c r="AS607" s="151" t="str">
        <f>IFERROR(VLOOKUP(AP607,Mobilität!A:I,7,FALSE),"")</f>
        <v/>
      </c>
      <c r="AT607" s="151" t="str">
        <f t="shared" si="218"/>
        <v/>
      </c>
      <c r="AU607" s="154" t="str">
        <f>IFERROR(AT607*Intern!H$2,"")</f>
        <v/>
      </c>
      <c r="AV607" s="171"/>
      <c r="AW607" s="151">
        <f t="shared" si="204"/>
        <v>0</v>
      </c>
      <c r="AX607" s="206"/>
      <c r="AY607" s="151" t="str">
        <f>IFERROR(VLOOKUP(AV607,Mobilität!A:O,7,FALSE),"")</f>
        <v/>
      </c>
      <c r="AZ607" s="151" t="str">
        <f t="shared" si="205"/>
        <v/>
      </c>
      <c r="BA607" s="220" t="str">
        <f>IFERROR(AZ607*Intern!H$2,"")</f>
        <v/>
      </c>
      <c r="BB607" s="338"/>
      <c r="BC607" s="339"/>
      <c r="BD607" s="340"/>
      <c r="BE607" s="222">
        <f t="shared" si="206"/>
        <v>0</v>
      </c>
      <c r="BF607" s="223">
        <f>IFERROR(BE607*Intern!H$2,"")</f>
        <v>0</v>
      </c>
      <c r="BG607" s="210">
        <f t="shared" si="207"/>
        <v>0</v>
      </c>
      <c r="BH607" s="226">
        <f t="shared" si="208"/>
        <v>0</v>
      </c>
      <c r="BI607" s="363"/>
      <c r="BJ607" s="210" t="e">
        <f t="shared" si="209"/>
        <v>#DIV/0!</v>
      </c>
      <c r="BK607" s="227" t="e">
        <f t="shared" si="210"/>
        <v>#DIV/0!</v>
      </c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</row>
    <row r="608" spans="1:128" s="153" customFormat="1">
      <c r="A608" s="164"/>
      <c r="B608" s="165"/>
      <c r="C608" s="165"/>
      <c r="D608" s="149" t="str">
        <f t="shared" si="211"/>
        <v/>
      </c>
      <c r="E608" s="166"/>
      <c r="F608" s="167"/>
      <c r="G608" s="334" t="str">
        <f t="shared" si="212"/>
        <v/>
      </c>
      <c r="H608" s="150" t="str">
        <f>IFERROR(VLOOKUP(F608,'Mahlzeit-Übernachtung'!C:AA,5,FALSE),"")</f>
        <v/>
      </c>
      <c r="I608" s="150" t="str">
        <f t="shared" si="213"/>
        <v/>
      </c>
      <c r="J608" s="221" t="str">
        <f>IFERROR(I608*Intern!H$2,"")</f>
        <v/>
      </c>
      <c r="K608" s="167"/>
      <c r="L608" s="331" t="str">
        <f t="shared" si="214"/>
        <v/>
      </c>
      <c r="M608" s="150" t="str">
        <f>IFERROR(VLOOKUP(K608,'Mahlzeit-Übernachtung'!C:AA,5,FALSE),"")</f>
        <v/>
      </c>
      <c r="N608" s="151" t="str">
        <f t="shared" si="215"/>
        <v/>
      </c>
      <c r="O608" s="221" t="str">
        <f>IFERROR(N608*Intern!H$2,"")</f>
        <v/>
      </c>
      <c r="P608" s="168"/>
      <c r="Q608" s="169"/>
      <c r="R608" s="169"/>
      <c r="S608" s="169"/>
      <c r="T608" s="151" t="str">
        <f t="shared" si="219"/>
        <v>---</v>
      </c>
      <c r="U608" s="331" t="e">
        <f>VLOOKUP(TEXT(T608,"@"),'Mahlzeit-Übernachtung'!A$30:G$111,7,FALSE)</f>
        <v>#N/A</v>
      </c>
      <c r="V608" s="151" t="str">
        <f t="shared" si="216"/>
        <v/>
      </c>
      <c r="W608" s="220" t="str">
        <f>IFERROR(V608*Intern!H$2,"")</f>
        <v/>
      </c>
      <c r="X608" s="167"/>
      <c r="Y608" s="170"/>
      <c r="Z608" s="164"/>
      <c r="AA608" s="151" t="str">
        <f>IFERROR(VLOOKUP(X608,Mobilität!A:I,7,FALSE),"")</f>
        <v/>
      </c>
      <c r="AB608" s="151" t="str">
        <f t="shared" si="217"/>
        <v/>
      </c>
      <c r="AC608" s="220" t="str">
        <f>IFERROR(AB608*Intern!H$2,"")</f>
        <v/>
      </c>
      <c r="AD608" s="167"/>
      <c r="AE608" s="170"/>
      <c r="AF608" s="164"/>
      <c r="AG608" s="151" t="str">
        <f>IFERROR(VLOOKUP(AD608,Mobilität!A:I,7,FALSE),"")</f>
        <v/>
      </c>
      <c r="AH608" s="151" t="str">
        <f t="shared" si="200"/>
        <v/>
      </c>
      <c r="AI608" s="220" t="str">
        <f>IFERROR(AH608*Intern!H$2,"")</f>
        <v/>
      </c>
      <c r="AJ608" s="171"/>
      <c r="AK608" s="219">
        <f t="shared" si="201"/>
        <v>0</v>
      </c>
      <c r="AL608" s="206"/>
      <c r="AM608" s="151" t="str">
        <f>IFERROR(VLOOKUP(AJ608,Mobilität!A:I,7,FALSE),"")</f>
        <v/>
      </c>
      <c r="AN608" s="151" t="str">
        <f t="shared" si="202"/>
        <v/>
      </c>
      <c r="AO608" s="154" t="str">
        <f>IFERROR(AN608*Intern!H$2,"")</f>
        <v/>
      </c>
      <c r="AP608" s="171"/>
      <c r="AQ608" s="151">
        <f t="shared" si="203"/>
        <v>0</v>
      </c>
      <c r="AR608" s="209"/>
      <c r="AS608" s="151" t="str">
        <f>IFERROR(VLOOKUP(AP608,Mobilität!A:I,7,FALSE),"")</f>
        <v/>
      </c>
      <c r="AT608" s="151" t="str">
        <f t="shared" si="218"/>
        <v/>
      </c>
      <c r="AU608" s="154" t="str">
        <f>IFERROR(AT608*Intern!H$2,"")</f>
        <v/>
      </c>
      <c r="AV608" s="171"/>
      <c r="AW608" s="151">
        <f t="shared" si="204"/>
        <v>0</v>
      </c>
      <c r="AX608" s="206"/>
      <c r="AY608" s="151" t="str">
        <f>IFERROR(VLOOKUP(AV608,Mobilität!A:O,7,FALSE),"")</f>
        <v/>
      </c>
      <c r="AZ608" s="151" t="str">
        <f t="shared" si="205"/>
        <v/>
      </c>
      <c r="BA608" s="220" t="str">
        <f>IFERROR(AZ608*Intern!H$2,"")</f>
        <v/>
      </c>
      <c r="BB608" s="338"/>
      <c r="BC608" s="339"/>
      <c r="BD608" s="340"/>
      <c r="BE608" s="222">
        <f t="shared" si="206"/>
        <v>0</v>
      </c>
      <c r="BF608" s="223">
        <f>IFERROR(BE608*Intern!H$2,"")</f>
        <v>0</v>
      </c>
      <c r="BG608" s="210">
        <f t="shared" si="207"/>
        <v>0</v>
      </c>
      <c r="BH608" s="226">
        <f t="shared" si="208"/>
        <v>0</v>
      </c>
      <c r="BI608" s="363"/>
      <c r="BJ608" s="210" t="e">
        <f t="shared" si="209"/>
        <v>#DIV/0!</v>
      </c>
      <c r="BK608" s="227" t="e">
        <f t="shared" si="210"/>
        <v>#DIV/0!</v>
      </c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</row>
    <row r="609" spans="1:128" s="153" customFormat="1">
      <c r="A609" s="164"/>
      <c r="B609" s="165"/>
      <c r="C609" s="165"/>
      <c r="D609" s="149" t="str">
        <f t="shared" si="211"/>
        <v/>
      </c>
      <c r="E609" s="166"/>
      <c r="F609" s="167"/>
      <c r="G609" s="334" t="str">
        <f t="shared" si="212"/>
        <v/>
      </c>
      <c r="H609" s="150" t="str">
        <f>IFERROR(VLOOKUP(F609,'Mahlzeit-Übernachtung'!C:AA,5,FALSE),"")</f>
        <v/>
      </c>
      <c r="I609" s="150" t="str">
        <f t="shared" si="213"/>
        <v/>
      </c>
      <c r="J609" s="221" t="str">
        <f>IFERROR(I609*Intern!H$2,"")</f>
        <v/>
      </c>
      <c r="K609" s="167"/>
      <c r="L609" s="331" t="str">
        <f t="shared" si="214"/>
        <v/>
      </c>
      <c r="M609" s="150" t="str">
        <f>IFERROR(VLOOKUP(K609,'Mahlzeit-Übernachtung'!C:AA,5,FALSE),"")</f>
        <v/>
      </c>
      <c r="N609" s="151" t="str">
        <f t="shared" si="215"/>
        <v/>
      </c>
      <c r="O609" s="221" t="str">
        <f>IFERROR(N609*Intern!H$2,"")</f>
        <v/>
      </c>
      <c r="P609" s="168"/>
      <c r="Q609" s="169"/>
      <c r="R609" s="169"/>
      <c r="S609" s="169"/>
      <c r="T609" s="151" t="str">
        <f t="shared" si="219"/>
        <v>---</v>
      </c>
      <c r="U609" s="331" t="e">
        <f>VLOOKUP(TEXT(T609,"@"),'Mahlzeit-Übernachtung'!A$30:G$111,7,FALSE)</f>
        <v>#N/A</v>
      </c>
      <c r="V609" s="151" t="str">
        <f t="shared" si="216"/>
        <v/>
      </c>
      <c r="W609" s="220" t="str">
        <f>IFERROR(V609*Intern!H$2,"")</f>
        <v/>
      </c>
      <c r="X609" s="167"/>
      <c r="Y609" s="170"/>
      <c r="Z609" s="164"/>
      <c r="AA609" s="151" t="str">
        <f>IFERROR(VLOOKUP(X609,Mobilität!A:I,7,FALSE),"")</f>
        <v/>
      </c>
      <c r="AB609" s="151" t="str">
        <f t="shared" si="217"/>
        <v/>
      </c>
      <c r="AC609" s="220" t="str">
        <f>IFERROR(AB609*Intern!H$2,"")</f>
        <v/>
      </c>
      <c r="AD609" s="167"/>
      <c r="AE609" s="170"/>
      <c r="AF609" s="164"/>
      <c r="AG609" s="151" t="str">
        <f>IFERROR(VLOOKUP(AD609,Mobilität!A:I,7,FALSE),"")</f>
        <v/>
      </c>
      <c r="AH609" s="151" t="str">
        <f t="shared" si="200"/>
        <v/>
      </c>
      <c r="AI609" s="220" t="str">
        <f>IFERROR(AH609*Intern!H$2,"")</f>
        <v/>
      </c>
      <c r="AJ609" s="171"/>
      <c r="AK609" s="219">
        <f t="shared" si="201"/>
        <v>0</v>
      </c>
      <c r="AL609" s="206"/>
      <c r="AM609" s="151" t="str">
        <f>IFERROR(VLOOKUP(AJ609,Mobilität!A:I,7,FALSE),"")</f>
        <v/>
      </c>
      <c r="AN609" s="151" t="str">
        <f t="shared" si="202"/>
        <v/>
      </c>
      <c r="AO609" s="154" t="str">
        <f>IFERROR(AN609*Intern!H$2,"")</f>
        <v/>
      </c>
      <c r="AP609" s="171"/>
      <c r="AQ609" s="151">
        <f t="shared" si="203"/>
        <v>0</v>
      </c>
      <c r="AR609" s="209"/>
      <c r="AS609" s="151" t="str">
        <f>IFERROR(VLOOKUP(AP609,Mobilität!A:I,7,FALSE),"")</f>
        <v/>
      </c>
      <c r="AT609" s="151" t="str">
        <f t="shared" si="218"/>
        <v/>
      </c>
      <c r="AU609" s="154" t="str">
        <f>IFERROR(AT609*Intern!H$2,"")</f>
        <v/>
      </c>
      <c r="AV609" s="171"/>
      <c r="AW609" s="151">
        <f t="shared" si="204"/>
        <v>0</v>
      </c>
      <c r="AX609" s="206"/>
      <c r="AY609" s="151" t="str">
        <f>IFERROR(VLOOKUP(AV609,Mobilität!A:O,7,FALSE),"")</f>
        <v/>
      </c>
      <c r="AZ609" s="151" t="str">
        <f t="shared" si="205"/>
        <v/>
      </c>
      <c r="BA609" s="220" t="str">
        <f>IFERROR(AZ609*Intern!H$2,"")</f>
        <v/>
      </c>
      <c r="BB609" s="338"/>
      <c r="BC609" s="339"/>
      <c r="BD609" s="340"/>
      <c r="BE609" s="222">
        <f t="shared" si="206"/>
        <v>0</v>
      </c>
      <c r="BF609" s="223">
        <f>IFERROR(BE609*Intern!H$2,"")</f>
        <v>0</v>
      </c>
      <c r="BG609" s="210">
        <f t="shared" si="207"/>
        <v>0</v>
      </c>
      <c r="BH609" s="226">
        <f t="shared" si="208"/>
        <v>0</v>
      </c>
      <c r="BI609" s="363"/>
      <c r="BJ609" s="210" t="e">
        <f t="shared" si="209"/>
        <v>#DIV/0!</v>
      </c>
      <c r="BK609" s="227" t="e">
        <f t="shared" si="210"/>
        <v>#DIV/0!</v>
      </c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</row>
    <row r="610" spans="1:128" s="153" customFormat="1">
      <c r="A610" s="164"/>
      <c r="B610" s="165"/>
      <c r="C610" s="165"/>
      <c r="D610" s="149" t="str">
        <f t="shared" si="211"/>
        <v/>
      </c>
      <c r="E610" s="166"/>
      <c r="F610" s="167"/>
      <c r="G610" s="334" t="str">
        <f t="shared" si="212"/>
        <v/>
      </c>
      <c r="H610" s="150" t="str">
        <f>IFERROR(VLOOKUP(F610,'Mahlzeit-Übernachtung'!C:AA,5,FALSE),"")</f>
        <v/>
      </c>
      <c r="I610" s="150" t="str">
        <f t="shared" si="213"/>
        <v/>
      </c>
      <c r="J610" s="221" t="str">
        <f>IFERROR(I610*Intern!H$2,"")</f>
        <v/>
      </c>
      <c r="K610" s="167"/>
      <c r="L610" s="331" t="str">
        <f t="shared" si="214"/>
        <v/>
      </c>
      <c r="M610" s="150" t="str">
        <f>IFERROR(VLOOKUP(K610,'Mahlzeit-Übernachtung'!C:AA,5,FALSE),"")</f>
        <v/>
      </c>
      <c r="N610" s="151" t="str">
        <f t="shared" si="215"/>
        <v/>
      </c>
      <c r="O610" s="221" t="str">
        <f>IFERROR(N610*Intern!H$2,"")</f>
        <v/>
      </c>
      <c r="P610" s="168"/>
      <c r="Q610" s="169"/>
      <c r="R610" s="169"/>
      <c r="S610" s="169"/>
      <c r="T610" s="151" t="str">
        <f t="shared" si="219"/>
        <v>---</v>
      </c>
      <c r="U610" s="331" t="e">
        <f>VLOOKUP(TEXT(T610,"@"),'Mahlzeit-Übernachtung'!A$30:G$111,7,FALSE)</f>
        <v>#N/A</v>
      </c>
      <c r="V610" s="151" t="str">
        <f t="shared" si="216"/>
        <v/>
      </c>
      <c r="W610" s="220" t="str">
        <f>IFERROR(V610*Intern!H$2,"")</f>
        <v/>
      </c>
      <c r="X610" s="167"/>
      <c r="Y610" s="170"/>
      <c r="Z610" s="164"/>
      <c r="AA610" s="151" t="str">
        <f>IFERROR(VLOOKUP(X610,Mobilität!A:I,7,FALSE),"")</f>
        <v/>
      </c>
      <c r="AB610" s="151" t="str">
        <f t="shared" si="217"/>
        <v/>
      </c>
      <c r="AC610" s="220" t="str">
        <f>IFERROR(AB610*Intern!H$2,"")</f>
        <v/>
      </c>
      <c r="AD610" s="167"/>
      <c r="AE610" s="170"/>
      <c r="AF610" s="164"/>
      <c r="AG610" s="151" t="str">
        <f>IFERROR(VLOOKUP(AD610,Mobilität!A:I,7,FALSE),"")</f>
        <v/>
      </c>
      <c r="AH610" s="151" t="str">
        <f t="shared" si="200"/>
        <v/>
      </c>
      <c r="AI610" s="220" t="str">
        <f>IFERROR(AH610*Intern!H$2,"")</f>
        <v/>
      </c>
      <c r="AJ610" s="171"/>
      <c r="AK610" s="219">
        <f t="shared" si="201"/>
        <v>0</v>
      </c>
      <c r="AL610" s="206"/>
      <c r="AM610" s="151" t="str">
        <f>IFERROR(VLOOKUP(AJ610,Mobilität!A:I,7,FALSE),"")</f>
        <v/>
      </c>
      <c r="AN610" s="151" t="str">
        <f t="shared" si="202"/>
        <v/>
      </c>
      <c r="AO610" s="154" t="str">
        <f>IFERROR(AN610*Intern!H$2,"")</f>
        <v/>
      </c>
      <c r="AP610" s="171"/>
      <c r="AQ610" s="151">
        <f t="shared" si="203"/>
        <v>0</v>
      </c>
      <c r="AR610" s="209"/>
      <c r="AS610" s="151" t="str">
        <f>IFERROR(VLOOKUP(AP610,Mobilität!A:I,7,FALSE),"")</f>
        <v/>
      </c>
      <c r="AT610" s="151" t="str">
        <f t="shared" si="218"/>
        <v/>
      </c>
      <c r="AU610" s="154" t="str">
        <f>IFERROR(AT610*Intern!H$2,"")</f>
        <v/>
      </c>
      <c r="AV610" s="171"/>
      <c r="AW610" s="151">
        <f t="shared" si="204"/>
        <v>0</v>
      </c>
      <c r="AX610" s="206"/>
      <c r="AY610" s="151" t="str">
        <f>IFERROR(VLOOKUP(AV610,Mobilität!A:O,7,FALSE),"")</f>
        <v/>
      </c>
      <c r="AZ610" s="151" t="str">
        <f t="shared" si="205"/>
        <v/>
      </c>
      <c r="BA610" s="220" t="str">
        <f>IFERROR(AZ610*Intern!H$2,"")</f>
        <v/>
      </c>
      <c r="BB610" s="338"/>
      <c r="BC610" s="339"/>
      <c r="BD610" s="340"/>
      <c r="BE610" s="222">
        <f t="shared" si="206"/>
        <v>0</v>
      </c>
      <c r="BF610" s="223">
        <f>IFERROR(BE610*Intern!H$2,"")</f>
        <v>0</v>
      </c>
      <c r="BG610" s="210">
        <f t="shared" si="207"/>
        <v>0</v>
      </c>
      <c r="BH610" s="226">
        <f t="shared" si="208"/>
        <v>0</v>
      </c>
      <c r="BI610" s="363"/>
      <c r="BJ610" s="210" t="e">
        <f t="shared" si="209"/>
        <v>#DIV/0!</v>
      </c>
      <c r="BK610" s="227" t="e">
        <f t="shared" si="210"/>
        <v>#DIV/0!</v>
      </c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</row>
    <row r="611" spans="1:128" s="153" customFormat="1">
      <c r="A611" s="164"/>
      <c r="B611" s="165"/>
      <c r="C611" s="165"/>
      <c r="D611" s="149" t="str">
        <f t="shared" si="211"/>
        <v/>
      </c>
      <c r="E611" s="166"/>
      <c r="F611" s="167"/>
      <c r="G611" s="334" t="str">
        <f t="shared" si="212"/>
        <v/>
      </c>
      <c r="H611" s="150" t="str">
        <f>IFERROR(VLOOKUP(F611,'Mahlzeit-Übernachtung'!C:AA,5,FALSE),"")</f>
        <v/>
      </c>
      <c r="I611" s="150" t="str">
        <f t="shared" si="213"/>
        <v/>
      </c>
      <c r="J611" s="221" t="str">
        <f>IFERROR(I611*Intern!H$2,"")</f>
        <v/>
      </c>
      <c r="K611" s="167"/>
      <c r="L611" s="331" t="str">
        <f t="shared" si="214"/>
        <v/>
      </c>
      <c r="M611" s="150" t="str">
        <f>IFERROR(VLOOKUP(K611,'Mahlzeit-Übernachtung'!C:AA,5,FALSE),"")</f>
        <v/>
      </c>
      <c r="N611" s="151" t="str">
        <f t="shared" si="215"/>
        <v/>
      </c>
      <c r="O611" s="221" t="str">
        <f>IFERROR(N611*Intern!H$2,"")</f>
        <v/>
      </c>
      <c r="P611" s="168"/>
      <c r="Q611" s="169"/>
      <c r="R611" s="169"/>
      <c r="S611" s="169"/>
      <c r="T611" s="151" t="str">
        <f t="shared" si="219"/>
        <v>---</v>
      </c>
      <c r="U611" s="331" t="e">
        <f>VLOOKUP(TEXT(T611,"@"),'Mahlzeit-Übernachtung'!A$30:G$111,7,FALSE)</f>
        <v>#N/A</v>
      </c>
      <c r="V611" s="151" t="str">
        <f t="shared" si="216"/>
        <v/>
      </c>
      <c r="W611" s="220" t="str">
        <f>IFERROR(V611*Intern!H$2,"")</f>
        <v/>
      </c>
      <c r="X611" s="167"/>
      <c r="Y611" s="170"/>
      <c r="Z611" s="164"/>
      <c r="AA611" s="151" t="str">
        <f>IFERROR(VLOOKUP(X611,Mobilität!A:I,7,FALSE),"")</f>
        <v/>
      </c>
      <c r="AB611" s="151" t="str">
        <f t="shared" si="217"/>
        <v/>
      </c>
      <c r="AC611" s="220" t="str">
        <f>IFERROR(AB611*Intern!H$2,"")</f>
        <v/>
      </c>
      <c r="AD611" s="167"/>
      <c r="AE611" s="170"/>
      <c r="AF611" s="164"/>
      <c r="AG611" s="151" t="str">
        <f>IFERROR(VLOOKUP(AD611,Mobilität!A:I,7,FALSE),"")</f>
        <v/>
      </c>
      <c r="AH611" s="151" t="str">
        <f t="shared" si="200"/>
        <v/>
      </c>
      <c r="AI611" s="220" t="str">
        <f>IFERROR(AH611*Intern!H$2,"")</f>
        <v/>
      </c>
      <c r="AJ611" s="171"/>
      <c r="AK611" s="219">
        <f t="shared" si="201"/>
        <v>0</v>
      </c>
      <c r="AL611" s="206"/>
      <c r="AM611" s="151" t="str">
        <f>IFERROR(VLOOKUP(AJ611,Mobilität!A:I,7,FALSE),"")</f>
        <v/>
      </c>
      <c r="AN611" s="151" t="str">
        <f t="shared" si="202"/>
        <v/>
      </c>
      <c r="AO611" s="154" t="str">
        <f>IFERROR(AN611*Intern!H$2,"")</f>
        <v/>
      </c>
      <c r="AP611" s="171"/>
      <c r="AQ611" s="151">
        <f t="shared" si="203"/>
        <v>0</v>
      </c>
      <c r="AR611" s="209"/>
      <c r="AS611" s="151" t="str">
        <f>IFERROR(VLOOKUP(AP611,Mobilität!A:I,7,FALSE),"")</f>
        <v/>
      </c>
      <c r="AT611" s="151" t="str">
        <f t="shared" si="218"/>
        <v/>
      </c>
      <c r="AU611" s="154" t="str">
        <f>IFERROR(AT611*Intern!H$2,"")</f>
        <v/>
      </c>
      <c r="AV611" s="171"/>
      <c r="AW611" s="151">
        <f t="shared" si="204"/>
        <v>0</v>
      </c>
      <c r="AX611" s="206"/>
      <c r="AY611" s="151" t="str">
        <f>IFERROR(VLOOKUP(AV611,Mobilität!A:O,7,FALSE),"")</f>
        <v/>
      </c>
      <c r="AZ611" s="151" t="str">
        <f t="shared" si="205"/>
        <v/>
      </c>
      <c r="BA611" s="220" t="str">
        <f>IFERROR(AZ611*Intern!H$2,"")</f>
        <v/>
      </c>
      <c r="BB611" s="338"/>
      <c r="BC611" s="339"/>
      <c r="BD611" s="340"/>
      <c r="BE611" s="222">
        <f t="shared" si="206"/>
        <v>0</v>
      </c>
      <c r="BF611" s="223">
        <f>IFERROR(BE611*Intern!H$2,"")</f>
        <v>0</v>
      </c>
      <c r="BG611" s="210">
        <f t="shared" si="207"/>
        <v>0</v>
      </c>
      <c r="BH611" s="226">
        <f t="shared" si="208"/>
        <v>0</v>
      </c>
      <c r="BI611" s="363"/>
      <c r="BJ611" s="210" t="e">
        <f t="shared" si="209"/>
        <v>#DIV/0!</v>
      </c>
      <c r="BK611" s="227" t="e">
        <f t="shared" si="210"/>
        <v>#DIV/0!</v>
      </c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</row>
    <row r="612" spans="1:128" s="153" customFormat="1">
      <c r="A612" s="164"/>
      <c r="B612" s="165"/>
      <c r="C612" s="165"/>
      <c r="D612" s="149" t="str">
        <f t="shared" si="211"/>
        <v/>
      </c>
      <c r="E612" s="166"/>
      <c r="F612" s="167"/>
      <c r="G612" s="334" t="str">
        <f t="shared" si="212"/>
        <v/>
      </c>
      <c r="H612" s="150" t="str">
        <f>IFERROR(VLOOKUP(F612,'Mahlzeit-Übernachtung'!C:AA,5,FALSE),"")</f>
        <v/>
      </c>
      <c r="I612" s="150" t="str">
        <f t="shared" si="213"/>
        <v/>
      </c>
      <c r="J612" s="221" t="str">
        <f>IFERROR(I612*Intern!H$2,"")</f>
        <v/>
      </c>
      <c r="K612" s="167"/>
      <c r="L612" s="331" t="str">
        <f t="shared" si="214"/>
        <v/>
      </c>
      <c r="M612" s="150" t="str">
        <f>IFERROR(VLOOKUP(K612,'Mahlzeit-Übernachtung'!C:AA,5,FALSE),"")</f>
        <v/>
      </c>
      <c r="N612" s="151" t="str">
        <f t="shared" si="215"/>
        <v/>
      </c>
      <c r="O612" s="221" t="str">
        <f>IFERROR(N612*Intern!H$2,"")</f>
        <v/>
      </c>
      <c r="P612" s="168"/>
      <c r="Q612" s="169"/>
      <c r="R612" s="169"/>
      <c r="S612" s="169"/>
      <c r="T612" s="151" t="str">
        <f t="shared" si="219"/>
        <v>---</v>
      </c>
      <c r="U612" s="331" t="e">
        <f>VLOOKUP(TEXT(T612,"@"),'Mahlzeit-Übernachtung'!A$30:G$111,7,FALSE)</f>
        <v>#N/A</v>
      </c>
      <c r="V612" s="151" t="str">
        <f t="shared" si="216"/>
        <v/>
      </c>
      <c r="W612" s="220" t="str">
        <f>IFERROR(V612*Intern!H$2,"")</f>
        <v/>
      </c>
      <c r="X612" s="167"/>
      <c r="Y612" s="170"/>
      <c r="Z612" s="164"/>
      <c r="AA612" s="151" t="str">
        <f>IFERROR(VLOOKUP(X612,Mobilität!A:I,7,FALSE),"")</f>
        <v/>
      </c>
      <c r="AB612" s="151" t="str">
        <f t="shared" si="217"/>
        <v/>
      </c>
      <c r="AC612" s="220" t="str">
        <f>IFERROR(AB612*Intern!H$2,"")</f>
        <v/>
      </c>
      <c r="AD612" s="167"/>
      <c r="AE612" s="170"/>
      <c r="AF612" s="164"/>
      <c r="AG612" s="151" t="str">
        <f>IFERROR(VLOOKUP(AD612,Mobilität!A:I,7,FALSE),"")</f>
        <v/>
      </c>
      <c r="AH612" s="151" t="str">
        <f t="shared" si="200"/>
        <v/>
      </c>
      <c r="AI612" s="220" t="str">
        <f>IFERROR(AH612*Intern!H$2,"")</f>
        <v/>
      </c>
      <c r="AJ612" s="171"/>
      <c r="AK612" s="219">
        <f t="shared" si="201"/>
        <v>0</v>
      </c>
      <c r="AL612" s="206"/>
      <c r="AM612" s="151" t="str">
        <f>IFERROR(VLOOKUP(AJ612,Mobilität!A:I,7,FALSE),"")</f>
        <v/>
      </c>
      <c r="AN612" s="151" t="str">
        <f t="shared" si="202"/>
        <v/>
      </c>
      <c r="AO612" s="154" t="str">
        <f>IFERROR(AN612*Intern!H$2,"")</f>
        <v/>
      </c>
      <c r="AP612" s="171"/>
      <c r="AQ612" s="151">
        <f t="shared" si="203"/>
        <v>0</v>
      </c>
      <c r="AR612" s="209"/>
      <c r="AS612" s="151" t="str">
        <f>IFERROR(VLOOKUP(AP612,Mobilität!A:I,7,FALSE),"")</f>
        <v/>
      </c>
      <c r="AT612" s="151" t="str">
        <f t="shared" si="218"/>
        <v/>
      </c>
      <c r="AU612" s="154" t="str">
        <f>IFERROR(AT612*Intern!H$2,"")</f>
        <v/>
      </c>
      <c r="AV612" s="171"/>
      <c r="AW612" s="151">
        <f t="shared" si="204"/>
        <v>0</v>
      </c>
      <c r="AX612" s="206"/>
      <c r="AY612" s="151" t="str">
        <f>IFERROR(VLOOKUP(AV612,Mobilität!A:O,7,FALSE),"")</f>
        <v/>
      </c>
      <c r="AZ612" s="151" t="str">
        <f t="shared" si="205"/>
        <v/>
      </c>
      <c r="BA612" s="220" t="str">
        <f>IFERROR(AZ612*Intern!H$2,"")</f>
        <v/>
      </c>
      <c r="BB612" s="338"/>
      <c r="BC612" s="339"/>
      <c r="BD612" s="340"/>
      <c r="BE612" s="222">
        <f t="shared" si="206"/>
        <v>0</v>
      </c>
      <c r="BF612" s="223">
        <f>IFERROR(BE612*Intern!H$2,"")</f>
        <v>0</v>
      </c>
      <c r="BG612" s="210">
        <f t="shared" si="207"/>
        <v>0</v>
      </c>
      <c r="BH612" s="226">
        <f t="shared" si="208"/>
        <v>0</v>
      </c>
      <c r="BI612" s="363"/>
      <c r="BJ612" s="210" t="e">
        <f t="shared" si="209"/>
        <v>#DIV/0!</v>
      </c>
      <c r="BK612" s="227" t="e">
        <f t="shared" si="210"/>
        <v>#DIV/0!</v>
      </c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</row>
    <row r="613" spans="1:128" s="153" customFormat="1">
      <c r="A613" s="164"/>
      <c r="B613" s="165"/>
      <c r="C613" s="165"/>
      <c r="D613" s="149" t="str">
        <f t="shared" si="211"/>
        <v/>
      </c>
      <c r="E613" s="166"/>
      <c r="F613" s="167"/>
      <c r="G613" s="334" t="str">
        <f t="shared" si="212"/>
        <v/>
      </c>
      <c r="H613" s="150" t="str">
        <f>IFERROR(VLOOKUP(F613,'Mahlzeit-Übernachtung'!C:AA,5,FALSE),"")</f>
        <v/>
      </c>
      <c r="I613" s="150" t="str">
        <f t="shared" si="213"/>
        <v/>
      </c>
      <c r="J613" s="221" t="str">
        <f>IFERROR(I613*Intern!H$2,"")</f>
        <v/>
      </c>
      <c r="K613" s="167"/>
      <c r="L613" s="331" t="str">
        <f t="shared" si="214"/>
        <v/>
      </c>
      <c r="M613" s="150" t="str">
        <f>IFERROR(VLOOKUP(K613,'Mahlzeit-Übernachtung'!C:AA,5,FALSE),"")</f>
        <v/>
      </c>
      <c r="N613" s="151" t="str">
        <f t="shared" si="215"/>
        <v/>
      </c>
      <c r="O613" s="221" t="str">
        <f>IFERROR(N613*Intern!H$2,"")</f>
        <v/>
      </c>
      <c r="P613" s="168"/>
      <c r="Q613" s="169"/>
      <c r="R613" s="169"/>
      <c r="S613" s="169"/>
      <c r="T613" s="151" t="str">
        <f t="shared" si="219"/>
        <v>---</v>
      </c>
      <c r="U613" s="331" t="e">
        <f>VLOOKUP(TEXT(T613,"@"),'Mahlzeit-Übernachtung'!A$30:G$111,7,FALSE)</f>
        <v>#N/A</v>
      </c>
      <c r="V613" s="151" t="str">
        <f t="shared" si="216"/>
        <v/>
      </c>
      <c r="W613" s="220" t="str">
        <f>IFERROR(V613*Intern!H$2,"")</f>
        <v/>
      </c>
      <c r="X613" s="167"/>
      <c r="Y613" s="170"/>
      <c r="Z613" s="164"/>
      <c r="AA613" s="151" t="str">
        <f>IFERROR(VLOOKUP(X613,Mobilität!A:I,7,FALSE),"")</f>
        <v/>
      </c>
      <c r="AB613" s="151" t="str">
        <f t="shared" si="217"/>
        <v/>
      </c>
      <c r="AC613" s="220" t="str">
        <f>IFERROR(AB613*Intern!H$2,"")</f>
        <v/>
      </c>
      <c r="AD613" s="167"/>
      <c r="AE613" s="170"/>
      <c r="AF613" s="164"/>
      <c r="AG613" s="151" t="str">
        <f>IFERROR(VLOOKUP(AD613,Mobilität!A:I,7,FALSE),"")</f>
        <v/>
      </c>
      <c r="AH613" s="151" t="str">
        <f t="shared" si="200"/>
        <v/>
      </c>
      <c r="AI613" s="220" t="str">
        <f>IFERROR(AH613*Intern!H$2,"")</f>
        <v/>
      </c>
      <c r="AJ613" s="171"/>
      <c r="AK613" s="219">
        <f t="shared" si="201"/>
        <v>0</v>
      </c>
      <c r="AL613" s="206"/>
      <c r="AM613" s="151" t="str">
        <f>IFERROR(VLOOKUP(AJ613,Mobilität!A:I,7,FALSE),"")</f>
        <v/>
      </c>
      <c r="AN613" s="151" t="str">
        <f t="shared" si="202"/>
        <v/>
      </c>
      <c r="AO613" s="154" t="str">
        <f>IFERROR(AN613*Intern!H$2,"")</f>
        <v/>
      </c>
      <c r="AP613" s="171"/>
      <c r="AQ613" s="151">
        <f t="shared" si="203"/>
        <v>0</v>
      </c>
      <c r="AR613" s="209"/>
      <c r="AS613" s="151" t="str">
        <f>IFERROR(VLOOKUP(AP613,Mobilität!A:I,7,FALSE),"")</f>
        <v/>
      </c>
      <c r="AT613" s="151" t="str">
        <f t="shared" si="218"/>
        <v/>
      </c>
      <c r="AU613" s="154" t="str">
        <f>IFERROR(AT613*Intern!H$2,"")</f>
        <v/>
      </c>
      <c r="AV613" s="171"/>
      <c r="AW613" s="151">
        <f t="shared" si="204"/>
        <v>0</v>
      </c>
      <c r="AX613" s="206"/>
      <c r="AY613" s="151" t="str">
        <f>IFERROR(VLOOKUP(AV613,Mobilität!A:O,7,FALSE),"")</f>
        <v/>
      </c>
      <c r="AZ613" s="151" t="str">
        <f t="shared" si="205"/>
        <v/>
      </c>
      <c r="BA613" s="220" t="str">
        <f>IFERROR(AZ613*Intern!H$2,"")</f>
        <v/>
      </c>
      <c r="BB613" s="338"/>
      <c r="BC613" s="339"/>
      <c r="BD613" s="340"/>
      <c r="BE613" s="222">
        <f t="shared" si="206"/>
        <v>0</v>
      </c>
      <c r="BF613" s="223">
        <f>IFERROR(BE613*Intern!H$2,"")</f>
        <v>0</v>
      </c>
      <c r="BG613" s="210">
        <f t="shared" si="207"/>
        <v>0</v>
      </c>
      <c r="BH613" s="226">
        <f t="shared" si="208"/>
        <v>0</v>
      </c>
      <c r="BI613" s="363"/>
      <c r="BJ613" s="210" t="e">
        <f t="shared" si="209"/>
        <v>#DIV/0!</v>
      </c>
      <c r="BK613" s="227" t="e">
        <f t="shared" si="210"/>
        <v>#DIV/0!</v>
      </c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</row>
    <row r="614" spans="1:128" s="153" customFormat="1">
      <c r="A614" s="164"/>
      <c r="B614" s="165"/>
      <c r="C614" s="165"/>
      <c r="D614" s="149" t="str">
        <f t="shared" si="211"/>
        <v/>
      </c>
      <c r="E614" s="166"/>
      <c r="F614" s="167"/>
      <c r="G614" s="334" t="str">
        <f t="shared" si="212"/>
        <v/>
      </c>
      <c r="H614" s="150" t="str">
        <f>IFERROR(VLOOKUP(F614,'Mahlzeit-Übernachtung'!C:AA,5,FALSE),"")</f>
        <v/>
      </c>
      <c r="I614" s="150" t="str">
        <f t="shared" si="213"/>
        <v/>
      </c>
      <c r="J614" s="221" t="str">
        <f>IFERROR(I614*Intern!H$2,"")</f>
        <v/>
      </c>
      <c r="K614" s="167"/>
      <c r="L614" s="331" t="str">
        <f t="shared" si="214"/>
        <v/>
      </c>
      <c r="M614" s="150" t="str">
        <f>IFERROR(VLOOKUP(K614,'Mahlzeit-Übernachtung'!C:AA,5,FALSE),"")</f>
        <v/>
      </c>
      <c r="N614" s="151" t="str">
        <f t="shared" si="215"/>
        <v/>
      </c>
      <c r="O614" s="221" t="str">
        <f>IFERROR(N614*Intern!H$2,"")</f>
        <v/>
      </c>
      <c r="P614" s="168"/>
      <c r="Q614" s="169"/>
      <c r="R614" s="169"/>
      <c r="S614" s="169"/>
      <c r="T614" s="151" t="str">
        <f t="shared" si="219"/>
        <v>---</v>
      </c>
      <c r="U614" s="331" t="e">
        <f>VLOOKUP(TEXT(T614,"@"),'Mahlzeit-Übernachtung'!A$30:G$111,7,FALSE)</f>
        <v>#N/A</v>
      </c>
      <c r="V614" s="151" t="str">
        <f t="shared" si="216"/>
        <v/>
      </c>
      <c r="W614" s="220" t="str">
        <f>IFERROR(V614*Intern!H$2,"")</f>
        <v/>
      </c>
      <c r="X614" s="167"/>
      <c r="Y614" s="170"/>
      <c r="Z614" s="164"/>
      <c r="AA614" s="151" t="str">
        <f>IFERROR(VLOOKUP(X614,Mobilität!A:I,7,FALSE),"")</f>
        <v/>
      </c>
      <c r="AB614" s="151" t="str">
        <f t="shared" si="217"/>
        <v/>
      </c>
      <c r="AC614" s="220" t="str">
        <f>IFERROR(AB614*Intern!H$2,"")</f>
        <v/>
      </c>
      <c r="AD614" s="167"/>
      <c r="AE614" s="170"/>
      <c r="AF614" s="164"/>
      <c r="AG614" s="151" t="str">
        <f>IFERROR(VLOOKUP(AD614,Mobilität!A:I,7,FALSE),"")</f>
        <v/>
      </c>
      <c r="AH614" s="151" t="str">
        <f t="shared" si="200"/>
        <v/>
      </c>
      <c r="AI614" s="220" t="str">
        <f>IFERROR(AH614*Intern!H$2,"")</f>
        <v/>
      </c>
      <c r="AJ614" s="171"/>
      <c r="AK614" s="219">
        <f t="shared" si="201"/>
        <v>0</v>
      </c>
      <c r="AL614" s="206"/>
      <c r="AM614" s="151" t="str">
        <f>IFERROR(VLOOKUP(AJ614,Mobilität!A:I,7,FALSE),"")</f>
        <v/>
      </c>
      <c r="AN614" s="151" t="str">
        <f t="shared" si="202"/>
        <v/>
      </c>
      <c r="AO614" s="154" t="str">
        <f>IFERROR(AN614*Intern!H$2,"")</f>
        <v/>
      </c>
      <c r="AP614" s="171"/>
      <c r="AQ614" s="151">
        <f t="shared" si="203"/>
        <v>0</v>
      </c>
      <c r="AR614" s="209"/>
      <c r="AS614" s="151" t="str">
        <f>IFERROR(VLOOKUP(AP614,Mobilität!A:I,7,FALSE),"")</f>
        <v/>
      </c>
      <c r="AT614" s="151" t="str">
        <f t="shared" si="218"/>
        <v/>
      </c>
      <c r="AU614" s="154" t="str">
        <f>IFERROR(AT614*Intern!H$2,"")</f>
        <v/>
      </c>
      <c r="AV614" s="171"/>
      <c r="AW614" s="151">
        <f t="shared" si="204"/>
        <v>0</v>
      </c>
      <c r="AX614" s="206"/>
      <c r="AY614" s="151" t="str">
        <f>IFERROR(VLOOKUP(AV614,Mobilität!A:O,7,FALSE),"")</f>
        <v/>
      </c>
      <c r="AZ614" s="151" t="str">
        <f t="shared" si="205"/>
        <v/>
      </c>
      <c r="BA614" s="220" t="str">
        <f>IFERROR(AZ614*Intern!H$2,"")</f>
        <v/>
      </c>
      <c r="BB614" s="338"/>
      <c r="BC614" s="339"/>
      <c r="BD614" s="340"/>
      <c r="BE614" s="222">
        <f t="shared" si="206"/>
        <v>0</v>
      </c>
      <c r="BF614" s="223">
        <f>IFERROR(BE614*Intern!H$2,"")</f>
        <v>0</v>
      </c>
      <c r="BG614" s="210">
        <f t="shared" si="207"/>
        <v>0</v>
      </c>
      <c r="BH614" s="226">
        <f t="shared" si="208"/>
        <v>0</v>
      </c>
      <c r="BI614" s="363"/>
      <c r="BJ614" s="210" t="e">
        <f t="shared" si="209"/>
        <v>#DIV/0!</v>
      </c>
      <c r="BK614" s="227" t="e">
        <f t="shared" si="210"/>
        <v>#DIV/0!</v>
      </c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</row>
    <row r="615" spans="1:128" s="153" customFormat="1">
      <c r="A615" s="164"/>
      <c r="B615" s="165"/>
      <c r="C615" s="165"/>
      <c r="D615" s="149" t="str">
        <f t="shared" si="211"/>
        <v/>
      </c>
      <c r="E615" s="166"/>
      <c r="F615" s="167"/>
      <c r="G615" s="334" t="str">
        <f t="shared" si="212"/>
        <v/>
      </c>
      <c r="H615" s="150" t="str">
        <f>IFERROR(VLOOKUP(F615,'Mahlzeit-Übernachtung'!C:AA,5,FALSE),"")</f>
        <v/>
      </c>
      <c r="I615" s="150" t="str">
        <f t="shared" si="213"/>
        <v/>
      </c>
      <c r="J615" s="221" t="str">
        <f>IFERROR(I615*Intern!H$2,"")</f>
        <v/>
      </c>
      <c r="K615" s="167"/>
      <c r="L615" s="331" t="str">
        <f t="shared" si="214"/>
        <v/>
      </c>
      <c r="M615" s="150" t="str">
        <f>IFERROR(VLOOKUP(K615,'Mahlzeit-Übernachtung'!C:AA,5,FALSE),"")</f>
        <v/>
      </c>
      <c r="N615" s="151" t="str">
        <f t="shared" si="215"/>
        <v/>
      </c>
      <c r="O615" s="221" t="str">
        <f>IFERROR(N615*Intern!H$2,"")</f>
        <v/>
      </c>
      <c r="P615" s="168"/>
      <c r="Q615" s="169"/>
      <c r="R615" s="169"/>
      <c r="S615" s="169"/>
      <c r="T615" s="151" t="str">
        <f t="shared" si="219"/>
        <v>---</v>
      </c>
      <c r="U615" s="331" t="e">
        <f>VLOOKUP(TEXT(T615,"@"),'Mahlzeit-Übernachtung'!A$30:G$111,7,FALSE)</f>
        <v>#N/A</v>
      </c>
      <c r="V615" s="151" t="str">
        <f t="shared" si="216"/>
        <v/>
      </c>
      <c r="W615" s="220" t="str">
        <f>IFERROR(V615*Intern!H$2,"")</f>
        <v/>
      </c>
      <c r="X615" s="167"/>
      <c r="Y615" s="170"/>
      <c r="Z615" s="164"/>
      <c r="AA615" s="151" t="str">
        <f>IFERROR(VLOOKUP(X615,Mobilität!A:I,7,FALSE),"")</f>
        <v/>
      </c>
      <c r="AB615" s="151" t="str">
        <f t="shared" si="217"/>
        <v/>
      </c>
      <c r="AC615" s="220" t="str">
        <f>IFERROR(AB615*Intern!H$2,"")</f>
        <v/>
      </c>
      <c r="AD615" s="167"/>
      <c r="AE615" s="170"/>
      <c r="AF615" s="164"/>
      <c r="AG615" s="151" t="str">
        <f>IFERROR(VLOOKUP(AD615,Mobilität!A:I,7,FALSE),"")</f>
        <v/>
      </c>
      <c r="AH615" s="151" t="str">
        <f t="shared" si="200"/>
        <v/>
      </c>
      <c r="AI615" s="220" t="str">
        <f>IFERROR(AH615*Intern!H$2,"")</f>
        <v/>
      </c>
      <c r="AJ615" s="171"/>
      <c r="AK615" s="219">
        <f t="shared" si="201"/>
        <v>0</v>
      </c>
      <c r="AL615" s="206"/>
      <c r="AM615" s="151" t="str">
        <f>IFERROR(VLOOKUP(AJ615,Mobilität!A:I,7,FALSE),"")</f>
        <v/>
      </c>
      <c r="AN615" s="151" t="str">
        <f t="shared" si="202"/>
        <v/>
      </c>
      <c r="AO615" s="154" t="str">
        <f>IFERROR(AN615*Intern!H$2,"")</f>
        <v/>
      </c>
      <c r="AP615" s="171"/>
      <c r="AQ615" s="151">
        <f t="shared" si="203"/>
        <v>0</v>
      </c>
      <c r="AR615" s="209"/>
      <c r="AS615" s="151" t="str">
        <f>IFERROR(VLOOKUP(AP615,Mobilität!A:I,7,FALSE),"")</f>
        <v/>
      </c>
      <c r="AT615" s="151" t="str">
        <f t="shared" si="218"/>
        <v/>
      </c>
      <c r="AU615" s="154" t="str">
        <f>IFERROR(AT615*Intern!H$2,"")</f>
        <v/>
      </c>
      <c r="AV615" s="171"/>
      <c r="AW615" s="151">
        <f t="shared" si="204"/>
        <v>0</v>
      </c>
      <c r="AX615" s="206"/>
      <c r="AY615" s="151" t="str">
        <f>IFERROR(VLOOKUP(AV615,Mobilität!A:O,7,FALSE),"")</f>
        <v/>
      </c>
      <c r="AZ615" s="151" t="str">
        <f t="shared" si="205"/>
        <v/>
      </c>
      <c r="BA615" s="220" t="str">
        <f>IFERROR(AZ615*Intern!H$2,"")</f>
        <v/>
      </c>
      <c r="BB615" s="338"/>
      <c r="BC615" s="339"/>
      <c r="BD615" s="340"/>
      <c r="BE615" s="222">
        <f t="shared" si="206"/>
        <v>0</v>
      </c>
      <c r="BF615" s="223">
        <f>IFERROR(BE615*Intern!H$2,"")</f>
        <v>0</v>
      </c>
      <c r="BG615" s="210">
        <f t="shared" si="207"/>
        <v>0</v>
      </c>
      <c r="BH615" s="226">
        <f t="shared" si="208"/>
        <v>0</v>
      </c>
      <c r="BI615" s="363"/>
      <c r="BJ615" s="210" t="e">
        <f t="shared" si="209"/>
        <v>#DIV/0!</v>
      </c>
      <c r="BK615" s="227" t="e">
        <f t="shared" si="210"/>
        <v>#DIV/0!</v>
      </c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</row>
    <row r="616" spans="1:128" s="153" customFormat="1">
      <c r="A616" s="164"/>
      <c r="B616" s="165"/>
      <c r="C616" s="165"/>
      <c r="D616" s="149" t="str">
        <f t="shared" si="211"/>
        <v/>
      </c>
      <c r="E616" s="166"/>
      <c r="F616" s="167"/>
      <c r="G616" s="334" t="str">
        <f t="shared" si="212"/>
        <v/>
      </c>
      <c r="H616" s="150" t="str">
        <f>IFERROR(VLOOKUP(F616,'Mahlzeit-Übernachtung'!C:AA,5,FALSE),"")</f>
        <v/>
      </c>
      <c r="I616" s="150" t="str">
        <f t="shared" si="213"/>
        <v/>
      </c>
      <c r="J616" s="221" t="str">
        <f>IFERROR(I616*Intern!H$2,"")</f>
        <v/>
      </c>
      <c r="K616" s="167"/>
      <c r="L616" s="331" t="str">
        <f t="shared" si="214"/>
        <v/>
      </c>
      <c r="M616" s="150" t="str">
        <f>IFERROR(VLOOKUP(K616,'Mahlzeit-Übernachtung'!C:AA,5,FALSE),"")</f>
        <v/>
      </c>
      <c r="N616" s="151" t="str">
        <f t="shared" si="215"/>
        <v/>
      </c>
      <c r="O616" s="221" t="str">
        <f>IFERROR(N616*Intern!H$2,"")</f>
        <v/>
      </c>
      <c r="P616" s="168"/>
      <c r="Q616" s="169"/>
      <c r="R616" s="169"/>
      <c r="S616" s="169"/>
      <c r="T616" s="151" t="str">
        <f t="shared" si="219"/>
        <v>---</v>
      </c>
      <c r="U616" s="331" t="e">
        <f>VLOOKUP(TEXT(T616,"@"),'Mahlzeit-Übernachtung'!A$30:G$111,7,FALSE)</f>
        <v>#N/A</v>
      </c>
      <c r="V616" s="151" t="str">
        <f t="shared" si="216"/>
        <v/>
      </c>
      <c r="W616" s="220" t="str">
        <f>IFERROR(V616*Intern!H$2,"")</f>
        <v/>
      </c>
      <c r="X616" s="167"/>
      <c r="Y616" s="170"/>
      <c r="Z616" s="164"/>
      <c r="AA616" s="151" t="str">
        <f>IFERROR(VLOOKUP(X616,Mobilität!A:I,7,FALSE),"")</f>
        <v/>
      </c>
      <c r="AB616" s="151" t="str">
        <f t="shared" si="217"/>
        <v/>
      </c>
      <c r="AC616" s="220" t="str">
        <f>IFERROR(AB616*Intern!H$2,"")</f>
        <v/>
      </c>
      <c r="AD616" s="167"/>
      <c r="AE616" s="170"/>
      <c r="AF616" s="164"/>
      <c r="AG616" s="151" t="str">
        <f>IFERROR(VLOOKUP(AD616,Mobilität!A:I,7,FALSE),"")</f>
        <v/>
      </c>
      <c r="AH616" s="151" t="str">
        <f t="shared" si="200"/>
        <v/>
      </c>
      <c r="AI616" s="220" t="str">
        <f>IFERROR(AH616*Intern!H$2,"")</f>
        <v/>
      </c>
      <c r="AJ616" s="171"/>
      <c r="AK616" s="219">
        <f t="shared" si="201"/>
        <v>0</v>
      </c>
      <c r="AL616" s="206"/>
      <c r="AM616" s="151" t="str">
        <f>IFERROR(VLOOKUP(AJ616,Mobilität!A:I,7,FALSE),"")</f>
        <v/>
      </c>
      <c r="AN616" s="151" t="str">
        <f t="shared" si="202"/>
        <v/>
      </c>
      <c r="AO616" s="154" t="str">
        <f>IFERROR(AN616*Intern!H$2,"")</f>
        <v/>
      </c>
      <c r="AP616" s="171"/>
      <c r="AQ616" s="151">
        <f t="shared" si="203"/>
        <v>0</v>
      </c>
      <c r="AR616" s="209"/>
      <c r="AS616" s="151" t="str">
        <f>IFERROR(VLOOKUP(AP616,Mobilität!A:I,7,FALSE),"")</f>
        <v/>
      </c>
      <c r="AT616" s="151" t="str">
        <f t="shared" si="218"/>
        <v/>
      </c>
      <c r="AU616" s="154" t="str">
        <f>IFERROR(AT616*Intern!H$2,"")</f>
        <v/>
      </c>
      <c r="AV616" s="171"/>
      <c r="AW616" s="151">
        <f t="shared" si="204"/>
        <v>0</v>
      </c>
      <c r="AX616" s="206"/>
      <c r="AY616" s="151" t="str">
        <f>IFERROR(VLOOKUP(AV616,Mobilität!A:O,7,FALSE),"")</f>
        <v/>
      </c>
      <c r="AZ616" s="151" t="str">
        <f t="shared" si="205"/>
        <v/>
      </c>
      <c r="BA616" s="220" t="str">
        <f>IFERROR(AZ616*Intern!H$2,"")</f>
        <v/>
      </c>
      <c r="BB616" s="338"/>
      <c r="BC616" s="339"/>
      <c r="BD616" s="340"/>
      <c r="BE616" s="222">
        <f t="shared" si="206"/>
        <v>0</v>
      </c>
      <c r="BF616" s="223">
        <f>IFERROR(BE616*Intern!H$2,"")</f>
        <v>0</v>
      </c>
      <c r="BG616" s="210">
        <f t="shared" si="207"/>
        <v>0</v>
      </c>
      <c r="BH616" s="226">
        <f t="shared" si="208"/>
        <v>0</v>
      </c>
      <c r="BI616" s="363"/>
      <c r="BJ616" s="210" t="e">
        <f t="shared" si="209"/>
        <v>#DIV/0!</v>
      </c>
      <c r="BK616" s="227" t="e">
        <f t="shared" si="210"/>
        <v>#DIV/0!</v>
      </c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</row>
    <row r="617" spans="1:128" s="153" customFormat="1">
      <c r="A617" s="164"/>
      <c r="B617" s="165"/>
      <c r="C617" s="165"/>
      <c r="D617" s="149" t="str">
        <f t="shared" si="211"/>
        <v/>
      </c>
      <c r="E617" s="166"/>
      <c r="F617" s="167"/>
      <c r="G617" s="334" t="str">
        <f t="shared" si="212"/>
        <v/>
      </c>
      <c r="H617" s="150" t="str">
        <f>IFERROR(VLOOKUP(F617,'Mahlzeit-Übernachtung'!C:AA,5,FALSE),"")</f>
        <v/>
      </c>
      <c r="I617" s="150" t="str">
        <f t="shared" si="213"/>
        <v/>
      </c>
      <c r="J617" s="221" t="str">
        <f>IFERROR(I617*Intern!H$2,"")</f>
        <v/>
      </c>
      <c r="K617" s="167"/>
      <c r="L617" s="331" t="str">
        <f t="shared" si="214"/>
        <v/>
      </c>
      <c r="M617" s="150" t="str">
        <f>IFERROR(VLOOKUP(K617,'Mahlzeit-Übernachtung'!C:AA,5,FALSE),"")</f>
        <v/>
      </c>
      <c r="N617" s="151" t="str">
        <f t="shared" si="215"/>
        <v/>
      </c>
      <c r="O617" s="221" t="str">
        <f>IFERROR(N617*Intern!H$2,"")</f>
        <v/>
      </c>
      <c r="P617" s="168"/>
      <c r="Q617" s="169"/>
      <c r="R617" s="169"/>
      <c r="S617" s="169"/>
      <c r="T617" s="151" t="str">
        <f t="shared" si="219"/>
        <v>---</v>
      </c>
      <c r="U617" s="331" t="e">
        <f>VLOOKUP(TEXT(T617,"@"),'Mahlzeit-Übernachtung'!A$30:G$111,7,FALSE)</f>
        <v>#N/A</v>
      </c>
      <c r="V617" s="151" t="str">
        <f t="shared" si="216"/>
        <v/>
      </c>
      <c r="W617" s="220" t="str">
        <f>IFERROR(V617*Intern!H$2,"")</f>
        <v/>
      </c>
      <c r="X617" s="167"/>
      <c r="Y617" s="170"/>
      <c r="Z617" s="164"/>
      <c r="AA617" s="151" t="str">
        <f>IFERROR(VLOOKUP(X617,Mobilität!A:I,7,FALSE),"")</f>
        <v/>
      </c>
      <c r="AB617" s="151" t="str">
        <f t="shared" si="217"/>
        <v/>
      </c>
      <c r="AC617" s="220" t="str">
        <f>IFERROR(AB617*Intern!H$2,"")</f>
        <v/>
      </c>
      <c r="AD617" s="167"/>
      <c r="AE617" s="170"/>
      <c r="AF617" s="164"/>
      <c r="AG617" s="151" t="str">
        <f>IFERROR(VLOOKUP(AD617,Mobilität!A:I,7,FALSE),"")</f>
        <v/>
      </c>
      <c r="AH617" s="151" t="str">
        <f t="shared" si="200"/>
        <v/>
      </c>
      <c r="AI617" s="220" t="str">
        <f>IFERROR(AH617*Intern!H$2,"")</f>
        <v/>
      </c>
      <c r="AJ617" s="171"/>
      <c r="AK617" s="219">
        <f t="shared" si="201"/>
        <v>0</v>
      </c>
      <c r="AL617" s="206"/>
      <c r="AM617" s="151" t="str">
        <f>IFERROR(VLOOKUP(AJ617,Mobilität!A:I,7,FALSE),"")</f>
        <v/>
      </c>
      <c r="AN617" s="151" t="str">
        <f t="shared" si="202"/>
        <v/>
      </c>
      <c r="AO617" s="154" t="str">
        <f>IFERROR(AN617*Intern!H$2,"")</f>
        <v/>
      </c>
      <c r="AP617" s="171"/>
      <c r="AQ617" s="151">
        <f t="shared" si="203"/>
        <v>0</v>
      </c>
      <c r="AR617" s="209"/>
      <c r="AS617" s="151" t="str">
        <f>IFERROR(VLOOKUP(AP617,Mobilität!A:I,7,FALSE),"")</f>
        <v/>
      </c>
      <c r="AT617" s="151" t="str">
        <f t="shared" si="218"/>
        <v/>
      </c>
      <c r="AU617" s="154" t="str">
        <f>IFERROR(AT617*Intern!H$2,"")</f>
        <v/>
      </c>
      <c r="AV617" s="171"/>
      <c r="AW617" s="151">
        <f t="shared" si="204"/>
        <v>0</v>
      </c>
      <c r="AX617" s="206"/>
      <c r="AY617" s="151" t="str">
        <f>IFERROR(VLOOKUP(AV617,Mobilität!A:O,7,FALSE),"")</f>
        <v/>
      </c>
      <c r="AZ617" s="151" t="str">
        <f t="shared" si="205"/>
        <v/>
      </c>
      <c r="BA617" s="220" t="str">
        <f>IFERROR(AZ617*Intern!H$2,"")</f>
        <v/>
      </c>
      <c r="BB617" s="338"/>
      <c r="BC617" s="339"/>
      <c r="BD617" s="340"/>
      <c r="BE617" s="222">
        <f t="shared" si="206"/>
        <v>0</v>
      </c>
      <c r="BF617" s="223">
        <f>IFERROR(BE617*Intern!H$2,"")</f>
        <v>0</v>
      </c>
      <c r="BG617" s="210">
        <f t="shared" si="207"/>
        <v>0</v>
      </c>
      <c r="BH617" s="226">
        <f t="shared" si="208"/>
        <v>0</v>
      </c>
      <c r="BI617" s="363"/>
      <c r="BJ617" s="210" t="e">
        <f t="shared" si="209"/>
        <v>#DIV/0!</v>
      </c>
      <c r="BK617" s="227" t="e">
        <f t="shared" si="210"/>
        <v>#DIV/0!</v>
      </c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</row>
    <row r="618" spans="1:128" s="153" customFormat="1">
      <c r="A618" s="164"/>
      <c r="B618" s="165"/>
      <c r="C618" s="165"/>
      <c r="D618" s="149" t="str">
        <f t="shared" si="211"/>
        <v/>
      </c>
      <c r="E618" s="166"/>
      <c r="F618" s="167"/>
      <c r="G618" s="334" t="str">
        <f t="shared" si="212"/>
        <v/>
      </c>
      <c r="H618" s="150" t="str">
        <f>IFERROR(VLOOKUP(F618,'Mahlzeit-Übernachtung'!C:AA,5,FALSE),"")</f>
        <v/>
      </c>
      <c r="I618" s="150" t="str">
        <f t="shared" si="213"/>
        <v/>
      </c>
      <c r="J618" s="221" t="str">
        <f>IFERROR(I618*Intern!H$2,"")</f>
        <v/>
      </c>
      <c r="K618" s="167"/>
      <c r="L618" s="331" t="str">
        <f t="shared" si="214"/>
        <v/>
      </c>
      <c r="M618" s="150" t="str">
        <f>IFERROR(VLOOKUP(K618,'Mahlzeit-Übernachtung'!C:AA,5,FALSE),"")</f>
        <v/>
      </c>
      <c r="N618" s="151" t="str">
        <f t="shared" si="215"/>
        <v/>
      </c>
      <c r="O618" s="221" t="str">
        <f>IFERROR(N618*Intern!H$2,"")</f>
        <v/>
      </c>
      <c r="P618" s="168"/>
      <c r="Q618" s="169"/>
      <c r="R618" s="169"/>
      <c r="S618" s="169"/>
      <c r="T618" s="151" t="str">
        <f t="shared" si="219"/>
        <v>---</v>
      </c>
      <c r="U618" s="331" t="e">
        <f>VLOOKUP(TEXT(T618,"@"),'Mahlzeit-Übernachtung'!A$30:G$111,7,FALSE)</f>
        <v>#N/A</v>
      </c>
      <c r="V618" s="151" t="str">
        <f t="shared" si="216"/>
        <v/>
      </c>
      <c r="W618" s="220" t="str">
        <f>IFERROR(V618*Intern!H$2,"")</f>
        <v/>
      </c>
      <c r="X618" s="167"/>
      <c r="Y618" s="170"/>
      <c r="Z618" s="164"/>
      <c r="AA618" s="151" t="str">
        <f>IFERROR(VLOOKUP(X618,Mobilität!A:I,7,FALSE),"")</f>
        <v/>
      </c>
      <c r="AB618" s="151" t="str">
        <f t="shared" si="217"/>
        <v/>
      </c>
      <c r="AC618" s="220" t="str">
        <f>IFERROR(AB618*Intern!H$2,"")</f>
        <v/>
      </c>
      <c r="AD618" s="167"/>
      <c r="AE618" s="170"/>
      <c r="AF618" s="164"/>
      <c r="AG618" s="151" t="str">
        <f>IFERROR(VLOOKUP(AD618,Mobilität!A:I,7,FALSE),"")</f>
        <v/>
      </c>
      <c r="AH618" s="151" t="str">
        <f t="shared" si="200"/>
        <v/>
      </c>
      <c r="AI618" s="220" t="str">
        <f>IFERROR(AH618*Intern!H$2,"")</f>
        <v/>
      </c>
      <c r="AJ618" s="171"/>
      <c r="AK618" s="219">
        <f t="shared" si="201"/>
        <v>0</v>
      </c>
      <c r="AL618" s="206"/>
      <c r="AM618" s="151" t="str">
        <f>IFERROR(VLOOKUP(AJ618,Mobilität!A:I,7,FALSE),"")</f>
        <v/>
      </c>
      <c r="AN618" s="151" t="str">
        <f t="shared" si="202"/>
        <v/>
      </c>
      <c r="AO618" s="154" t="str">
        <f>IFERROR(AN618*Intern!H$2,"")</f>
        <v/>
      </c>
      <c r="AP618" s="171"/>
      <c r="AQ618" s="151">
        <f t="shared" si="203"/>
        <v>0</v>
      </c>
      <c r="AR618" s="209"/>
      <c r="AS618" s="151" t="str">
        <f>IFERROR(VLOOKUP(AP618,Mobilität!A:I,7,FALSE),"")</f>
        <v/>
      </c>
      <c r="AT618" s="151" t="str">
        <f t="shared" si="218"/>
        <v/>
      </c>
      <c r="AU618" s="154" t="str">
        <f>IFERROR(AT618*Intern!H$2,"")</f>
        <v/>
      </c>
      <c r="AV618" s="171"/>
      <c r="AW618" s="151">
        <f t="shared" si="204"/>
        <v>0</v>
      </c>
      <c r="AX618" s="206"/>
      <c r="AY618" s="151" t="str">
        <f>IFERROR(VLOOKUP(AV618,Mobilität!A:O,7,FALSE),"")</f>
        <v/>
      </c>
      <c r="AZ618" s="151" t="str">
        <f t="shared" si="205"/>
        <v/>
      </c>
      <c r="BA618" s="220" t="str">
        <f>IFERROR(AZ618*Intern!H$2,"")</f>
        <v/>
      </c>
      <c r="BB618" s="338"/>
      <c r="BC618" s="339"/>
      <c r="BD618" s="340"/>
      <c r="BE618" s="222">
        <f t="shared" si="206"/>
        <v>0</v>
      </c>
      <c r="BF618" s="223">
        <f>IFERROR(BE618*Intern!H$2,"")</f>
        <v>0</v>
      </c>
      <c r="BG618" s="210">
        <f t="shared" si="207"/>
        <v>0</v>
      </c>
      <c r="BH618" s="226">
        <f t="shared" si="208"/>
        <v>0</v>
      </c>
      <c r="BI618" s="363"/>
      <c r="BJ618" s="210" t="e">
        <f t="shared" si="209"/>
        <v>#DIV/0!</v>
      </c>
      <c r="BK618" s="227" t="e">
        <f t="shared" si="210"/>
        <v>#DIV/0!</v>
      </c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</row>
    <row r="619" spans="1:128" s="153" customFormat="1">
      <c r="A619" s="164"/>
      <c r="B619" s="165"/>
      <c r="C619" s="165"/>
      <c r="D619" s="149" t="str">
        <f t="shared" si="211"/>
        <v/>
      </c>
      <c r="E619" s="166"/>
      <c r="F619" s="167"/>
      <c r="G619" s="334" t="str">
        <f t="shared" si="212"/>
        <v/>
      </c>
      <c r="H619" s="150" t="str">
        <f>IFERROR(VLOOKUP(F619,'Mahlzeit-Übernachtung'!C:AA,5,FALSE),"")</f>
        <v/>
      </c>
      <c r="I619" s="150" t="str">
        <f t="shared" si="213"/>
        <v/>
      </c>
      <c r="J619" s="221" t="str">
        <f>IFERROR(I619*Intern!H$2,"")</f>
        <v/>
      </c>
      <c r="K619" s="167"/>
      <c r="L619" s="331" t="str">
        <f t="shared" si="214"/>
        <v/>
      </c>
      <c r="M619" s="150" t="str">
        <f>IFERROR(VLOOKUP(K619,'Mahlzeit-Übernachtung'!C:AA,5,FALSE),"")</f>
        <v/>
      </c>
      <c r="N619" s="151" t="str">
        <f t="shared" si="215"/>
        <v/>
      </c>
      <c r="O619" s="221" t="str">
        <f>IFERROR(N619*Intern!H$2,"")</f>
        <v/>
      </c>
      <c r="P619" s="168"/>
      <c r="Q619" s="169"/>
      <c r="R619" s="169"/>
      <c r="S619" s="169"/>
      <c r="T619" s="151" t="str">
        <f t="shared" si="219"/>
        <v>---</v>
      </c>
      <c r="U619" s="331" t="e">
        <f>VLOOKUP(TEXT(T619,"@"),'Mahlzeit-Übernachtung'!A$30:G$111,7,FALSE)</f>
        <v>#N/A</v>
      </c>
      <c r="V619" s="151" t="str">
        <f t="shared" si="216"/>
        <v/>
      </c>
      <c r="W619" s="220" t="str">
        <f>IFERROR(V619*Intern!H$2,"")</f>
        <v/>
      </c>
      <c r="X619" s="167"/>
      <c r="Y619" s="170"/>
      <c r="Z619" s="164"/>
      <c r="AA619" s="151" t="str">
        <f>IFERROR(VLOOKUP(X619,Mobilität!A:I,7,FALSE),"")</f>
        <v/>
      </c>
      <c r="AB619" s="151" t="str">
        <f t="shared" si="217"/>
        <v/>
      </c>
      <c r="AC619" s="220" t="str">
        <f>IFERROR(AB619*Intern!H$2,"")</f>
        <v/>
      </c>
      <c r="AD619" s="167"/>
      <c r="AE619" s="170"/>
      <c r="AF619" s="164"/>
      <c r="AG619" s="151" t="str">
        <f>IFERROR(VLOOKUP(AD619,Mobilität!A:I,7,FALSE),"")</f>
        <v/>
      </c>
      <c r="AH619" s="151" t="str">
        <f t="shared" si="200"/>
        <v/>
      </c>
      <c r="AI619" s="220" t="str">
        <f>IFERROR(AH619*Intern!H$2,"")</f>
        <v/>
      </c>
      <c r="AJ619" s="171"/>
      <c r="AK619" s="219">
        <f t="shared" si="201"/>
        <v>0</v>
      </c>
      <c r="AL619" s="206"/>
      <c r="AM619" s="151" t="str">
        <f>IFERROR(VLOOKUP(AJ619,Mobilität!A:I,7,FALSE),"")</f>
        <v/>
      </c>
      <c r="AN619" s="151" t="str">
        <f t="shared" si="202"/>
        <v/>
      </c>
      <c r="AO619" s="154" t="str">
        <f>IFERROR(AN619*Intern!H$2,"")</f>
        <v/>
      </c>
      <c r="AP619" s="171"/>
      <c r="AQ619" s="151">
        <f t="shared" si="203"/>
        <v>0</v>
      </c>
      <c r="AR619" s="209"/>
      <c r="AS619" s="151" t="str">
        <f>IFERROR(VLOOKUP(AP619,Mobilität!A:I,7,FALSE),"")</f>
        <v/>
      </c>
      <c r="AT619" s="151" t="str">
        <f t="shared" si="218"/>
        <v/>
      </c>
      <c r="AU619" s="154" t="str">
        <f>IFERROR(AT619*Intern!H$2,"")</f>
        <v/>
      </c>
      <c r="AV619" s="171"/>
      <c r="AW619" s="151">
        <f t="shared" si="204"/>
        <v>0</v>
      </c>
      <c r="AX619" s="206"/>
      <c r="AY619" s="151" t="str">
        <f>IFERROR(VLOOKUP(AV619,Mobilität!A:O,7,FALSE),"")</f>
        <v/>
      </c>
      <c r="AZ619" s="151" t="str">
        <f t="shared" si="205"/>
        <v/>
      </c>
      <c r="BA619" s="220" t="str">
        <f>IFERROR(AZ619*Intern!H$2,"")</f>
        <v/>
      </c>
      <c r="BB619" s="338"/>
      <c r="BC619" s="339"/>
      <c r="BD619" s="340"/>
      <c r="BE619" s="222">
        <f t="shared" si="206"/>
        <v>0</v>
      </c>
      <c r="BF619" s="223">
        <f>IFERROR(BE619*Intern!H$2,"")</f>
        <v>0</v>
      </c>
      <c r="BG619" s="210">
        <f t="shared" si="207"/>
        <v>0</v>
      </c>
      <c r="BH619" s="226">
        <f t="shared" si="208"/>
        <v>0</v>
      </c>
      <c r="BI619" s="363"/>
      <c r="BJ619" s="210" t="e">
        <f t="shared" si="209"/>
        <v>#DIV/0!</v>
      </c>
      <c r="BK619" s="227" t="e">
        <f t="shared" si="210"/>
        <v>#DIV/0!</v>
      </c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</row>
    <row r="620" spans="1:128" s="153" customFormat="1">
      <c r="A620" s="164"/>
      <c r="B620" s="165"/>
      <c r="C620" s="165"/>
      <c r="D620" s="149" t="str">
        <f t="shared" si="211"/>
        <v/>
      </c>
      <c r="E620" s="166"/>
      <c r="F620" s="167"/>
      <c r="G620" s="334" t="str">
        <f t="shared" si="212"/>
        <v/>
      </c>
      <c r="H620" s="150" t="str">
        <f>IFERROR(VLOOKUP(F620,'Mahlzeit-Übernachtung'!C:AA,5,FALSE),"")</f>
        <v/>
      </c>
      <c r="I620" s="150" t="str">
        <f t="shared" si="213"/>
        <v/>
      </c>
      <c r="J620" s="221" t="str">
        <f>IFERROR(I620*Intern!H$2,"")</f>
        <v/>
      </c>
      <c r="K620" s="167"/>
      <c r="L620" s="331" t="str">
        <f t="shared" si="214"/>
        <v/>
      </c>
      <c r="M620" s="150" t="str">
        <f>IFERROR(VLOOKUP(K620,'Mahlzeit-Übernachtung'!C:AA,5,FALSE),"")</f>
        <v/>
      </c>
      <c r="N620" s="151" t="str">
        <f t="shared" si="215"/>
        <v/>
      </c>
      <c r="O620" s="221" t="str">
        <f>IFERROR(N620*Intern!H$2,"")</f>
        <v/>
      </c>
      <c r="P620" s="168"/>
      <c r="Q620" s="169"/>
      <c r="R620" s="169"/>
      <c r="S620" s="169"/>
      <c r="T620" s="151" t="str">
        <f t="shared" si="219"/>
        <v>---</v>
      </c>
      <c r="U620" s="331" t="e">
        <f>VLOOKUP(TEXT(T620,"@"),'Mahlzeit-Übernachtung'!A$30:G$111,7,FALSE)</f>
        <v>#N/A</v>
      </c>
      <c r="V620" s="151" t="str">
        <f t="shared" si="216"/>
        <v/>
      </c>
      <c r="W620" s="220" t="str">
        <f>IFERROR(V620*Intern!H$2,"")</f>
        <v/>
      </c>
      <c r="X620" s="167"/>
      <c r="Y620" s="170"/>
      <c r="Z620" s="164"/>
      <c r="AA620" s="151" t="str">
        <f>IFERROR(VLOOKUP(X620,Mobilität!A:I,7,FALSE),"")</f>
        <v/>
      </c>
      <c r="AB620" s="151" t="str">
        <f t="shared" si="217"/>
        <v/>
      </c>
      <c r="AC620" s="220" t="str">
        <f>IFERROR(AB620*Intern!H$2,"")</f>
        <v/>
      </c>
      <c r="AD620" s="167"/>
      <c r="AE620" s="170"/>
      <c r="AF620" s="164"/>
      <c r="AG620" s="151" t="str">
        <f>IFERROR(VLOOKUP(AD620,Mobilität!A:I,7,FALSE),"")</f>
        <v/>
      </c>
      <c r="AH620" s="151" t="str">
        <f t="shared" si="200"/>
        <v/>
      </c>
      <c r="AI620" s="220" t="str">
        <f>IFERROR(AH620*Intern!H$2,"")</f>
        <v/>
      </c>
      <c r="AJ620" s="171"/>
      <c r="AK620" s="219">
        <f t="shared" si="201"/>
        <v>0</v>
      </c>
      <c r="AL620" s="206"/>
      <c r="AM620" s="151" t="str">
        <f>IFERROR(VLOOKUP(AJ620,Mobilität!A:I,7,FALSE),"")</f>
        <v/>
      </c>
      <c r="AN620" s="151" t="str">
        <f t="shared" si="202"/>
        <v/>
      </c>
      <c r="AO620" s="154" t="str">
        <f>IFERROR(AN620*Intern!H$2,"")</f>
        <v/>
      </c>
      <c r="AP620" s="171"/>
      <c r="AQ620" s="151">
        <f t="shared" si="203"/>
        <v>0</v>
      </c>
      <c r="AR620" s="209"/>
      <c r="AS620" s="151" t="str">
        <f>IFERROR(VLOOKUP(AP620,Mobilität!A:I,7,FALSE),"")</f>
        <v/>
      </c>
      <c r="AT620" s="151" t="str">
        <f t="shared" si="218"/>
        <v/>
      </c>
      <c r="AU620" s="154" t="str">
        <f>IFERROR(AT620*Intern!H$2,"")</f>
        <v/>
      </c>
      <c r="AV620" s="171"/>
      <c r="AW620" s="151">
        <f t="shared" si="204"/>
        <v>0</v>
      </c>
      <c r="AX620" s="206"/>
      <c r="AY620" s="151" t="str">
        <f>IFERROR(VLOOKUP(AV620,Mobilität!A:O,7,FALSE),"")</f>
        <v/>
      </c>
      <c r="AZ620" s="151" t="str">
        <f t="shared" si="205"/>
        <v/>
      </c>
      <c r="BA620" s="220" t="str">
        <f>IFERROR(AZ620*Intern!H$2,"")</f>
        <v/>
      </c>
      <c r="BB620" s="338"/>
      <c r="BC620" s="339"/>
      <c r="BD620" s="340"/>
      <c r="BE620" s="222">
        <f t="shared" si="206"/>
        <v>0</v>
      </c>
      <c r="BF620" s="223">
        <f>IFERROR(BE620*Intern!H$2,"")</f>
        <v>0</v>
      </c>
      <c r="BG620" s="210">
        <f t="shared" si="207"/>
        <v>0</v>
      </c>
      <c r="BH620" s="226">
        <f t="shared" si="208"/>
        <v>0</v>
      </c>
      <c r="BI620" s="363"/>
      <c r="BJ620" s="210" t="e">
        <f t="shared" si="209"/>
        <v>#DIV/0!</v>
      </c>
      <c r="BK620" s="227" t="e">
        <f t="shared" si="210"/>
        <v>#DIV/0!</v>
      </c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</row>
    <row r="621" spans="1:128" s="153" customFormat="1">
      <c r="A621" s="164"/>
      <c r="B621" s="165"/>
      <c r="C621" s="165"/>
      <c r="D621" s="149" t="str">
        <f t="shared" si="211"/>
        <v/>
      </c>
      <c r="E621" s="166"/>
      <c r="F621" s="167"/>
      <c r="G621" s="334" t="str">
        <f t="shared" si="212"/>
        <v/>
      </c>
      <c r="H621" s="150" t="str">
        <f>IFERROR(VLOOKUP(F621,'Mahlzeit-Übernachtung'!C:AA,5,FALSE),"")</f>
        <v/>
      </c>
      <c r="I621" s="150" t="str">
        <f t="shared" si="213"/>
        <v/>
      </c>
      <c r="J621" s="221" t="str">
        <f>IFERROR(I621*Intern!H$2,"")</f>
        <v/>
      </c>
      <c r="K621" s="167"/>
      <c r="L621" s="331" t="str">
        <f t="shared" si="214"/>
        <v/>
      </c>
      <c r="M621" s="150" t="str">
        <f>IFERROR(VLOOKUP(K621,'Mahlzeit-Übernachtung'!C:AA,5,FALSE),"")</f>
        <v/>
      </c>
      <c r="N621" s="151" t="str">
        <f t="shared" si="215"/>
        <v/>
      </c>
      <c r="O621" s="221" t="str">
        <f>IFERROR(N621*Intern!H$2,"")</f>
        <v/>
      </c>
      <c r="P621" s="168"/>
      <c r="Q621" s="169"/>
      <c r="R621" s="169"/>
      <c r="S621" s="169"/>
      <c r="T621" s="151" t="str">
        <f t="shared" si="219"/>
        <v>---</v>
      </c>
      <c r="U621" s="331" t="e">
        <f>VLOOKUP(TEXT(T621,"@"),'Mahlzeit-Übernachtung'!A$30:G$111,7,FALSE)</f>
        <v>#N/A</v>
      </c>
      <c r="V621" s="151" t="str">
        <f t="shared" si="216"/>
        <v/>
      </c>
      <c r="W621" s="220" t="str">
        <f>IFERROR(V621*Intern!H$2,"")</f>
        <v/>
      </c>
      <c r="X621" s="167"/>
      <c r="Y621" s="170"/>
      <c r="Z621" s="164"/>
      <c r="AA621" s="151" t="str">
        <f>IFERROR(VLOOKUP(X621,Mobilität!A:I,7,FALSE),"")</f>
        <v/>
      </c>
      <c r="AB621" s="151" t="str">
        <f t="shared" si="217"/>
        <v/>
      </c>
      <c r="AC621" s="220" t="str">
        <f>IFERROR(AB621*Intern!H$2,"")</f>
        <v/>
      </c>
      <c r="AD621" s="167"/>
      <c r="AE621" s="170"/>
      <c r="AF621" s="164"/>
      <c r="AG621" s="151" t="str">
        <f>IFERROR(VLOOKUP(AD621,Mobilität!A:I,7,FALSE),"")</f>
        <v/>
      </c>
      <c r="AH621" s="151" t="str">
        <f t="shared" si="200"/>
        <v/>
      </c>
      <c r="AI621" s="220" t="str">
        <f>IFERROR(AH621*Intern!H$2,"")</f>
        <v/>
      </c>
      <c r="AJ621" s="171"/>
      <c r="AK621" s="219">
        <f t="shared" si="201"/>
        <v>0</v>
      </c>
      <c r="AL621" s="206"/>
      <c r="AM621" s="151" t="str">
        <f>IFERROR(VLOOKUP(AJ621,Mobilität!A:I,7,FALSE),"")</f>
        <v/>
      </c>
      <c r="AN621" s="151" t="str">
        <f t="shared" si="202"/>
        <v/>
      </c>
      <c r="AO621" s="154" t="str">
        <f>IFERROR(AN621*Intern!H$2,"")</f>
        <v/>
      </c>
      <c r="AP621" s="171"/>
      <c r="AQ621" s="151">
        <f t="shared" si="203"/>
        <v>0</v>
      </c>
      <c r="AR621" s="209"/>
      <c r="AS621" s="151" t="str">
        <f>IFERROR(VLOOKUP(AP621,Mobilität!A:I,7,FALSE),"")</f>
        <v/>
      </c>
      <c r="AT621" s="151" t="str">
        <f t="shared" si="218"/>
        <v/>
      </c>
      <c r="AU621" s="154" t="str">
        <f>IFERROR(AT621*Intern!H$2,"")</f>
        <v/>
      </c>
      <c r="AV621" s="171"/>
      <c r="AW621" s="151">
        <f t="shared" si="204"/>
        <v>0</v>
      </c>
      <c r="AX621" s="206"/>
      <c r="AY621" s="151" t="str">
        <f>IFERROR(VLOOKUP(AV621,Mobilität!A:O,7,FALSE),"")</f>
        <v/>
      </c>
      <c r="AZ621" s="151" t="str">
        <f t="shared" si="205"/>
        <v/>
      </c>
      <c r="BA621" s="220" t="str">
        <f>IFERROR(AZ621*Intern!H$2,"")</f>
        <v/>
      </c>
      <c r="BB621" s="338"/>
      <c r="BC621" s="339"/>
      <c r="BD621" s="340"/>
      <c r="BE621" s="222">
        <f t="shared" si="206"/>
        <v>0</v>
      </c>
      <c r="BF621" s="223">
        <f>IFERROR(BE621*Intern!H$2,"")</f>
        <v>0</v>
      </c>
      <c r="BG621" s="210">
        <f t="shared" si="207"/>
        <v>0</v>
      </c>
      <c r="BH621" s="226">
        <f t="shared" si="208"/>
        <v>0</v>
      </c>
      <c r="BI621" s="363"/>
      <c r="BJ621" s="210" t="e">
        <f t="shared" si="209"/>
        <v>#DIV/0!</v>
      </c>
      <c r="BK621" s="227" t="e">
        <f t="shared" si="210"/>
        <v>#DIV/0!</v>
      </c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</row>
    <row r="622" spans="1:128" s="153" customFormat="1">
      <c r="A622" s="164"/>
      <c r="B622" s="165"/>
      <c r="C622" s="165"/>
      <c r="D622" s="149" t="str">
        <f t="shared" si="211"/>
        <v/>
      </c>
      <c r="E622" s="166"/>
      <c r="F622" s="167"/>
      <c r="G622" s="334" t="str">
        <f t="shared" si="212"/>
        <v/>
      </c>
      <c r="H622" s="150" t="str">
        <f>IFERROR(VLOOKUP(F622,'Mahlzeit-Übernachtung'!C:AA,5,FALSE),"")</f>
        <v/>
      </c>
      <c r="I622" s="150" t="str">
        <f t="shared" si="213"/>
        <v/>
      </c>
      <c r="J622" s="221" t="str">
        <f>IFERROR(I622*Intern!H$2,"")</f>
        <v/>
      </c>
      <c r="K622" s="167"/>
      <c r="L622" s="331" t="str">
        <f t="shared" si="214"/>
        <v/>
      </c>
      <c r="M622" s="150" t="str">
        <f>IFERROR(VLOOKUP(K622,'Mahlzeit-Übernachtung'!C:AA,5,FALSE),"")</f>
        <v/>
      </c>
      <c r="N622" s="151" t="str">
        <f t="shared" si="215"/>
        <v/>
      </c>
      <c r="O622" s="221" t="str">
        <f>IFERROR(N622*Intern!H$2,"")</f>
        <v/>
      </c>
      <c r="P622" s="168"/>
      <c r="Q622" s="169"/>
      <c r="R622" s="169"/>
      <c r="S622" s="169"/>
      <c r="T622" s="151" t="str">
        <f t="shared" si="219"/>
        <v>---</v>
      </c>
      <c r="U622" s="331" t="e">
        <f>VLOOKUP(TEXT(T622,"@"),'Mahlzeit-Übernachtung'!A$30:G$111,7,FALSE)</f>
        <v>#N/A</v>
      </c>
      <c r="V622" s="151" t="str">
        <f t="shared" si="216"/>
        <v/>
      </c>
      <c r="W622" s="220" t="str">
        <f>IFERROR(V622*Intern!H$2,"")</f>
        <v/>
      </c>
      <c r="X622" s="167"/>
      <c r="Y622" s="170"/>
      <c r="Z622" s="164"/>
      <c r="AA622" s="151" t="str">
        <f>IFERROR(VLOOKUP(X622,Mobilität!A:I,7,FALSE),"")</f>
        <v/>
      </c>
      <c r="AB622" s="151" t="str">
        <f t="shared" si="217"/>
        <v/>
      </c>
      <c r="AC622" s="220" t="str">
        <f>IFERROR(AB622*Intern!H$2,"")</f>
        <v/>
      </c>
      <c r="AD622" s="167"/>
      <c r="AE622" s="170"/>
      <c r="AF622" s="164"/>
      <c r="AG622" s="151" t="str">
        <f>IFERROR(VLOOKUP(AD622,Mobilität!A:I,7,FALSE),"")</f>
        <v/>
      </c>
      <c r="AH622" s="151" t="str">
        <f t="shared" si="200"/>
        <v/>
      </c>
      <c r="AI622" s="220" t="str">
        <f>IFERROR(AH622*Intern!H$2,"")</f>
        <v/>
      </c>
      <c r="AJ622" s="171"/>
      <c r="AK622" s="219">
        <f t="shared" si="201"/>
        <v>0</v>
      </c>
      <c r="AL622" s="206"/>
      <c r="AM622" s="151" t="str">
        <f>IFERROR(VLOOKUP(AJ622,Mobilität!A:I,7,FALSE),"")</f>
        <v/>
      </c>
      <c r="AN622" s="151" t="str">
        <f t="shared" si="202"/>
        <v/>
      </c>
      <c r="AO622" s="154" t="str">
        <f>IFERROR(AN622*Intern!H$2,"")</f>
        <v/>
      </c>
      <c r="AP622" s="171"/>
      <c r="AQ622" s="151">
        <f t="shared" si="203"/>
        <v>0</v>
      </c>
      <c r="AR622" s="209"/>
      <c r="AS622" s="151" t="str">
        <f>IFERROR(VLOOKUP(AP622,Mobilität!A:I,7,FALSE),"")</f>
        <v/>
      </c>
      <c r="AT622" s="151" t="str">
        <f t="shared" si="218"/>
        <v/>
      </c>
      <c r="AU622" s="154" t="str">
        <f>IFERROR(AT622*Intern!H$2,"")</f>
        <v/>
      </c>
      <c r="AV622" s="171"/>
      <c r="AW622" s="151">
        <f t="shared" si="204"/>
        <v>0</v>
      </c>
      <c r="AX622" s="206"/>
      <c r="AY622" s="151" t="str">
        <f>IFERROR(VLOOKUP(AV622,Mobilität!A:O,7,FALSE),"")</f>
        <v/>
      </c>
      <c r="AZ622" s="151" t="str">
        <f t="shared" si="205"/>
        <v/>
      </c>
      <c r="BA622" s="220" t="str">
        <f>IFERROR(AZ622*Intern!H$2,"")</f>
        <v/>
      </c>
      <c r="BB622" s="338"/>
      <c r="BC622" s="339"/>
      <c r="BD622" s="340"/>
      <c r="BE622" s="222">
        <f t="shared" si="206"/>
        <v>0</v>
      </c>
      <c r="BF622" s="223">
        <f>IFERROR(BE622*Intern!H$2,"")</f>
        <v>0</v>
      </c>
      <c r="BG622" s="210">
        <f t="shared" si="207"/>
        <v>0</v>
      </c>
      <c r="BH622" s="226">
        <f t="shared" si="208"/>
        <v>0</v>
      </c>
      <c r="BI622" s="363"/>
      <c r="BJ622" s="210" t="e">
        <f t="shared" si="209"/>
        <v>#DIV/0!</v>
      </c>
      <c r="BK622" s="227" t="e">
        <f t="shared" si="210"/>
        <v>#DIV/0!</v>
      </c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</row>
    <row r="623" spans="1:128" s="153" customFormat="1">
      <c r="A623" s="164"/>
      <c r="B623" s="165"/>
      <c r="C623" s="165"/>
      <c r="D623" s="149" t="str">
        <f t="shared" si="211"/>
        <v/>
      </c>
      <c r="E623" s="166"/>
      <c r="F623" s="167"/>
      <c r="G623" s="334" t="str">
        <f t="shared" si="212"/>
        <v/>
      </c>
      <c r="H623" s="150" t="str">
        <f>IFERROR(VLOOKUP(F623,'Mahlzeit-Übernachtung'!C:AA,5,FALSE),"")</f>
        <v/>
      </c>
      <c r="I623" s="150" t="str">
        <f t="shared" si="213"/>
        <v/>
      </c>
      <c r="J623" s="221" t="str">
        <f>IFERROR(I623*Intern!H$2,"")</f>
        <v/>
      </c>
      <c r="K623" s="167"/>
      <c r="L623" s="331" t="str">
        <f t="shared" si="214"/>
        <v/>
      </c>
      <c r="M623" s="150" t="str">
        <f>IFERROR(VLOOKUP(K623,'Mahlzeit-Übernachtung'!C:AA,5,FALSE),"")</f>
        <v/>
      </c>
      <c r="N623" s="151" t="str">
        <f t="shared" si="215"/>
        <v/>
      </c>
      <c r="O623" s="221" t="str">
        <f>IFERROR(N623*Intern!H$2,"")</f>
        <v/>
      </c>
      <c r="P623" s="168"/>
      <c r="Q623" s="169"/>
      <c r="R623" s="169"/>
      <c r="S623" s="169"/>
      <c r="T623" s="151" t="str">
        <f t="shared" si="219"/>
        <v>---</v>
      </c>
      <c r="U623" s="331" t="e">
        <f>VLOOKUP(TEXT(T623,"@"),'Mahlzeit-Übernachtung'!A$30:G$111,7,FALSE)</f>
        <v>#N/A</v>
      </c>
      <c r="V623" s="151" t="str">
        <f t="shared" si="216"/>
        <v/>
      </c>
      <c r="W623" s="220" t="str">
        <f>IFERROR(V623*Intern!H$2,"")</f>
        <v/>
      </c>
      <c r="X623" s="167"/>
      <c r="Y623" s="170"/>
      <c r="Z623" s="164"/>
      <c r="AA623" s="151" t="str">
        <f>IFERROR(VLOOKUP(X623,Mobilität!A:I,7,FALSE),"")</f>
        <v/>
      </c>
      <c r="AB623" s="151" t="str">
        <f t="shared" si="217"/>
        <v/>
      </c>
      <c r="AC623" s="220" t="str">
        <f>IFERROR(AB623*Intern!H$2,"")</f>
        <v/>
      </c>
      <c r="AD623" s="167"/>
      <c r="AE623" s="170"/>
      <c r="AF623" s="164"/>
      <c r="AG623" s="151" t="str">
        <f>IFERROR(VLOOKUP(AD623,Mobilität!A:I,7,FALSE),"")</f>
        <v/>
      </c>
      <c r="AH623" s="151" t="str">
        <f t="shared" si="200"/>
        <v/>
      </c>
      <c r="AI623" s="220" t="str">
        <f>IFERROR(AH623*Intern!H$2,"")</f>
        <v/>
      </c>
      <c r="AJ623" s="171"/>
      <c r="AK623" s="219">
        <f t="shared" si="201"/>
        <v>0</v>
      </c>
      <c r="AL623" s="206"/>
      <c r="AM623" s="151" t="str">
        <f>IFERROR(VLOOKUP(AJ623,Mobilität!A:I,7,FALSE),"")</f>
        <v/>
      </c>
      <c r="AN623" s="151" t="str">
        <f t="shared" si="202"/>
        <v/>
      </c>
      <c r="AO623" s="154" t="str">
        <f>IFERROR(AN623*Intern!H$2,"")</f>
        <v/>
      </c>
      <c r="AP623" s="171"/>
      <c r="AQ623" s="151">
        <f t="shared" si="203"/>
        <v>0</v>
      </c>
      <c r="AR623" s="209"/>
      <c r="AS623" s="151" t="str">
        <f>IFERROR(VLOOKUP(AP623,Mobilität!A:I,7,FALSE),"")</f>
        <v/>
      </c>
      <c r="AT623" s="151" t="str">
        <f t="shared" si="218"/>
        <v/>
      </c>
      <c r="AU623" s="154" t="str">
        <f>IFERROR(AT623*Intern!H$2,"")</f>
        <v/>
      </c>
      <c r="AV623" s="171"/>
      <c r="AW623" s="151">
        <f t="shared" si="204"/>
        <v>0</v>
      </c>
      <c r="AX623" s="206"/>
      <c r="AY623" s="151" t="str">
        <f>IFERROR(VLOOKUP(AV623,Mobilität!A:O,7,FALSE),"")</f>
        <v/>
      </c>
      <c r="AZ623" s="151" t="str">
        <f t="shared" si="205"/>
        <v/>
      </c>
      <c r="BA623" s="220" t="str">
        <f>IFERROR(AZ623*Intern!H$2,"")</f>
        <v/>
      </c>
      <c r="BB623" s="338"/>
      <c r="BC623" s="339"/>
      <c r="BD623" s="340"/>
      <c r="BE623" s="222">
        <f t="shared" si="206"/>
        <v>0</v>
      </c>
      <c r="BF623" s="223">
        <f>IFERROR(BE623*Intern!H$2,"")</f>
        <v>0</v>
      </c>
      <c r="BG623" s="210">
        <f t="shared" si="207"/>
        <v>0</v>
      </c>
      <c r="BH623" s="226">
        <f t="shared" si="208"/>
        <v>0</v>
      </c>
      <c r="BI623" s="363"/>
      <c r="BJ623" s="210" t="e">
        <f t="shared" si="209"/>
        <v>#DIV/0!</v>
      </c>
      <c r="BK623" s="227" t="e">
        <f t="shared" si="210"/>
        <v>#DIV/0!</v>
      </c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</row>
    <row r="624" spans="1:128" s="153" customFormat="1">
      <c r="A624" s="164"/>
      <c r="B624" s="165"/>
      <c r="C624" s="165"/>
      <c r="D624" s="149" t="str">
        <f t="shared" si="211"/>
        <v/>
      </c>
      <c r="E624" s="166"/>
      <c r="F624" s="167"/>
      <c r="G624" s="334" t="str">
        <f t="shared" si="212"/>
        <v/>
      </c>
      <c r="H624" s="150" t="str">
        <f>IFERROR(VLOOKUP(F624,'Mahlzeit-Übernachtung'!C:AA,5,FALSE),"")</f>
        <v/>
      </c>
      <c r="I624" s="150" t="str">
        <f t="shared" si="213"/>
        <v/>
      </c>
      <c r="J624" s="221" t="str">
        <f>IFERROR(I624*Intern!H$2,"")</f>
        <v/>
      </c>
      <c r="K624" s="167"/>
      <c r="L624" s="331" t="str">
        <f t="shared" si="214"/>
        <v/>
      </c>
      <c r="M624" s="150" t="str">
        <f>IFERROR(VLOOKUP(K624,'Mahlzeit-Übernachtung'!C:AA,5,FALSE),"")</f>
        <v/>
      </c>
      <c r="N624" s="151" t="str">
        <f t="shared" si="215"/>
        <v/>
      </c>
      <c r="O624" s="221" t="str">
        <f>IFERROR(N624*Intern!H$2,"")</f>
        <v/>
      </c>
      <c r="P624" s="168"/>
      <c r="Q624" s="169"/>
      <c r="R624" s="169"/>
      <c r="S624" s="169"/>
      <c r="T624" s="151" t="str">
        <f t="shared" si="219"/>
        <v>---</v>
      </c>
      <c r="U624" s="331" t="e">
        <f>VLOOKUP(TEXT(T624,"@"),'Mahlzeit-Übernachtung'!A$30:G$111,7,FALSE)</f>
        <v>#N/A</v>
      </c>
      <c r="V624" s="151" t="str">
        <f t="shared" si="216"/>
        <v/>
      </c>
      <c r="W624" s="220" t="str">
        <f>IFERROR(V624*Intern!H$2,"")</f>
        <v/>
      </c>
      <c r="X624" s="167"/>
      <c r="Y624" s="170"/>
      <c r="Z624" s="164"/>
      <c r="AA624" s="151" t="str">
        <f>IFERROR(VLOOKUP(X624,Mobilität!A:I,7,FALSE),"")</f>
        <v/>
      </c>
      <c r="AB624" s="151" t="str">
        <f t="shared" si="217"/>
        <v/>
      </c>
      <c r="AC624" s="220" t="str">
        <f>IFERROR(AB624*Intern!H$2,"")</f>
        <v/>
      </c>
      <c r="AD624" s="167"/>
      <c r="AE624" s="170"/>
      <c r="AF624" s="164"/>
      <c r="AG624" s="151" t="str">
        <f>IFERROR(VLOOKUP(AD624,Mobilität!A:I,7,FALSE),"")</f>
        <v/>
      </c>
      <c r="AH624" s="151" t="str">
        <f t="shared" si="200"/>
        <v/>
      </c>
      <c r="AI624" s="220" t="str">
        <f>IFERROR(AH624*Intern!H$2,"")</f>
        <v/>
      </c>
      <c r="AJ624" s="171"/>
      <c r="AK624" s="219">
        <f t="shared" si="201"/>
        <v>0</v>
      </c>
      <c r="AL624" s="206"/>
      <c r="AM624" s="151" t="str">
        <f>IFERROR(VLOOKUP(AJ624,Mobilität!A:I,7,FALSE),"")</f>
        <v/>
      </c>
      <c r="AN624" s="151" t="str">
        <f t="shared" si="202"/>
        <v/>
      </c>
      <c r="AO624" s="154" t="str">
        <f>IFERROR(AN624*Intern!H$2,"")</f>
        <v/>
      </c>
      <c r="AP624" s="171"/>
      <c r="AQ624" s="151">
        <f t="shared" si="203"/>
        <v>0</v>
      </c>
      <c r="AR624" s="209"/>
      <c r="AS624" s="151" t="str">
        <f>IFERROR(VLOOKUP(AP624,Mobilität!A:I,7,FALSE),"")</f>
        <v/>
      </c>
      <c r="AT624" s="151" t="str">
        <f t="shared" si="218"/>
        <v/>
      </c>
      <c r="AU624" s="154" t="str">
        <f>IFERROR(AT624*Intern!H$2,"")</f>
        <v/>
      </c>
      <c r="AV624" s="171"/>
      <c r="AW624" s="151">
        <f t="shared" si="204"/>
        <v>0</v>
      </c>
      <c r="AX624" s="206"/>
      <c r="AY624" s="151" t="str">
        <f>IFERROR(VLOOKUP(AV624,Mobilität!A:O,7,FALSE),"")</f>
        <v/>
      </c>
      <c r="AZ624" s="151" t="str">
        <f t="shared" si="205"/>
        <v/>
      </c>
      <c r="BA624" s="220" t="str">
        <f>IFERROR(AZ624*Intern!H$2,"")</f>
        <v/>
      </c>
      <c r="BB624" s="338"/>
      <c r="BC624" s="339"/>
      <c r="BD624" s="340"/>
      <c r="BE624" s="222">
        <f t="shared" si="206"/>
        <v>0</v>
      </c>
      <c r="BF624" s="223">
        <f>IFERROR(BE624*Intern!H$2,"")</f>
        <v>0</v>
      </c>
      <c r="BG624" s="210">
        <f t="shared" si="207"/>
        <v>0</v>
      </c>
      <c r="BH624" s="226">
        <f t="shared" si="208"/>
        <v>0</v>
      </c>
      <c r="BI624" s="363"/>
      <c r="BJ624" s="210" t="e">
        <f t="shared" si="209"/>
        <v>#DIV/0!</v>
      </c>
      <c r="BK624" s="227" t="e">
        <f t="shared" si="210"/>
        <v>#DIV/0!</v>
      </c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</row>
    <row r="625" spans="1:128" s="153" customFormat="1">
      <c r="A625" s="164"/>
      <c r="B625" s="165"/>
      <c r="C625" s="165"/>
      <c r="D625" s="149" t="str">
        <f t="shared" si="211"/>
        <v/>
      </c>
      <c r="E625" s="166"/>
      <c r="F625" s="167"/>
      <c r="G625" s="334" t="str">
        <f t="shared" si="212"/>
        <v/>
      </c>
      <c r="H625" s="150" t="str">
        <f>IFERROR(VLOOKUP(F625,'Mahlzeit-Übernachtung'!C:AA,5,FALSE),"")</f>
        <v/>
      </c>
      <c r="I625" s="150" t="str">
        <f t="shared" si="213"/>
        <v/>
      </c>
      <c r="J625" s="221" t="str">
        <f>IFERROR(I625*Intern!H$2,"")</f>
        <v/>
      </c>
      <c r="K625" s="167"/>
      <c r="L625" s="331" t="str">
        <f t="shared" si="214"/>
        <v/>
      </c>
      <c r="M625" s="150" t="str">
        <f>IFERROR(VLOOKUP(K625,'Mahlzeit-Übernachtung'!C:AA,5,FALSE),"")</f>
        <v/>
      </c>
      <c r="N625" s="151" t="str">
        <f t="shared" si="215"/>
        <v/>
      </c>
      <c r="O625" s="221" t="str">
        <f>IFERROR(N625*Intern!H$2,"")</f>
        <v/>
      </c>
      <c r="P625" s="168"/>
      <c r="Q625" s="169"/>
      <c r="R625" s="169"/>
      <c r="S625" s="169"/>
      <c r="T625" s="151" t="str">
        <f t="shared" si="219"/>
        <v>---</v>
      </c>
      <c r="U625" s="331" t="e">
        <f>VLOOKUP(TEXT(T625,"@"),'Mahlzeit-Übernachtung'!A$30:G$111,7,FALSE)</f>
        <v>#N/A</v>
      </c>
      <c r="V625" s="151" t="str">
        <f t="shared" si="216"/>
        <v/>
      </c>
      <c r="W625" s="220" t="str">
        <f>IFERROR(V625*Intern!H$2,"")</f>
        <v/>
      </c>
      <c r="X625" s="167"/>
      <c r="Y625" s="170"/>
      <c r="Z625" s="164"/>
      <c r="AA625" s="151" t="str">
        <f>IFERROR(VLOOKUP(X625,Mobilität!A:I,7,FALSE),"")</f>
        <v/>
      </c>
      <c r="AB625" s="151" t="str">
        <f t="shared" si="217"/>
        <v/>
      </c>
      <c r="AC625" s="220" t="str">
        <f>IFERROR(AB625*Intern!H$2,"")</f>
        <v/>
      </c>
      <c r="AD625" s="167"/>
      <c r="AE625" s="170"/>
      <c r="AF625" s="164"/>
      <c r="AG625" s="151" t="str">
        <f>IFERROR(VLOOKUP(AD625,Mobilität!A:I,7,FALSE),"")</f>
        <v/>
      </c>
      <c r="AH625" s="151" t="str">
        <f t="shared" si="200"/>
        <v/>
      </c>
      <c r="AI625" s="220" t="str">
        <f>IFERROR(AH625*Intern!H$2,"")</f>
        <v/>
      </c>
      <c r="AJ625" s="171"/>
      <c r="AK625" s="219">
        <f t="shared" si="201"/>
        <v>0</v>
      </c>
      <c r="AL625" s="206"/>
      <c r="AM625" s="151" t="str">
        <f>IFERROR(VLOOKUP(AJ625,Mobilität!A:I,7,FALSE),"")</f>
        <v/>
      </c>
      <c r="AN625" s="151" t="str">
        <f t="shared" si="202"/>
        <v/>
      </c>
      <c r="AO625" s="154" t="str">
        <f>IFERROR(AN625*Intern!H$2,"")</f>
        <v/>
      </c>
      <c r="AP625" s="171"/>
      <c r="AQ625" s="151">
        <f t="shared" si="203"/>
        <v>0</v>
      </c>
      <c r="AR625" s="209"/>
      <c r="AS625" s="151" t="str">
        <f>IFERROR(VLOOKUP(AP625,Mobilität!A:I,7,FALSE),"")</f>
        <v/>
      </c>
      <c r="AT625" s="151" t="str">
        <f t="shared" si="218"/>
        <v/>
      </c>
      <c r="AU625" s="154" t="str">
        <f>IFERROR(AT625*Intern!H$2,"")</f>
        <v/>
      </c>
      <c r="AV625" s="171"/>
      <c r="AW625" s="151">
        <f t="shared" si="204"/>
        <v>0</v>
      </c>
      <c r="AX625" s="206"/>
      <c r="AY625" s="151" t="str">
        <f>IFERROR(VLOOKUP(AV625,Mobilität!A:O,7,FALSE),"")</f>
        <v/>
      </c>
      <c r="AZ625" s="151" t="str">
        <f t="shared" si="205"/>
        <v/>
      </c>
      <c r="BA625" s="220" t="str">
        <f>IFERROR(AZ625*Intern!H$2,"")</f>
        <v/>
      </c>
      <c r="BB625" s="338"/>
      <c r="BC625" s="339"/>
      <c r="BD625" s="340"/>
      <c r="BE625" s="222">
        <f t="shared" si="206"/>
        <v>0</v>
      </c>
      <c r="BF625" s="223">
        <f>IFERROR(BE625*Intern!H$2,"")</f>
        <v>0</v>
      </c>
      <c r="BG625" s="210">
        <f t="shared" si="207"/>
        <v>0</v>
      </c>
      <c r="BH625" s="226">
        <f t="shared" si="208"/>
        <v>0</v>
      </c>
      <c r="BI625" s="363"/>
      <c r="BJ625" s="210" t="e">
        <f t="shared" si="209"/>
        <v>#DIV/0!</v>
      </c>
      <c r="BK625" s="227" t="e">
        <f t="shared" si="210"/>
        <v>#DIV/0!</v>
      </c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</row>
    <row r="626" spans="1:128" s="153" customFormat="1">
      <c r="A626" s="164"/>
      <c r="B626" s="165"/>
      <c r="C626" s="165"/>
      <c r="D626" s="149" t="str">
        <f t="shared" si="211"/>
        <v/>
      </c>
      <c r="E626" s="166"/>
      <c r="F626" s="167"/>
      <c r="G626" s="334" t="str">
        <f t="shared" si="212"/>
        <v/>
      </c>
      <c r="H626" s="150" t="str">
        <f>IFERROR(VLOOKUP(F626,'Mahlzeit-Übernachtung'!C:AA,5,FALSE),"")</f>
        <v/>
      </c>
      <c r="I626" s="150" t="str">
        <f t="shared" si="213"/>
        <v/>
      </c>
      <c r="J626" s="221" t="str">
        <f>IFERROR(I626*Intern!H$2,"")</f>
        <v/>
      </c>
      <c r="K626" s="167"/>
      <c r="L626" s="331" t="str">
        <f t="shared" si="214"/>
        <v/>
      </c>
      <c r="M626" s="150" t="str">
        <f>IFERROR(VLOOKUP(K626,'Mahlzeit-Übernachtung'!C:AA,5,FALSE),"")</f>
        <v/>
      </c>
      <c r="N626" s="151" t="str">
        <f t="shared" si="215"/>
        <v/>
      </c>
      <c r="O626" s="221" t="str">
        <f>IFERROR(N626*Intern!H$2,"")</f>
        <v/>
      </c>
      <c r="P626" s="168"/>
      <c r="Q626" s="169"/>
      <c r="R626" s="169"/>
      <c r="S626" s="169"/>
      <c r="T626" s="151" t="str">
        <f t="shared" si="219"/>
        <v>---</v>
      </c>
      <c r="U626" s="331" t="e">
        <f>VLOOKUP(TEXT(T626,"@"),'Mahlzeit-Übernachtung'!A$30:G$111,7,FALSE)</f>
        <v>#N/A</v>
      </c>
      <c r="V626" s="151" t="str">
        <f t="shared" si="216"/>
        <v/>
      </c>
      <c r="W626" s="220" t="str">
        <f>IFERROR(V626*Intern!H$2,"")</f>
        <v/>
      </c>
      <c r="X626" s="167"/>
      <c r="Y626" s="170"/>
      <c r="Z626" s="164"/>
      <c r="AA626" s="151" t="str">
        <f>IFERROR(VLOOKUP(X626,Mobilität!A:I,7,FALSE),"")</f>
        <v/>
      </c>
      <c r="AB626" s="151" t="str">
        <f t="shared" si="217"/>
        <v/>
      </c>
      <c r="AC626" s="220" t="str">
        <f>IFERROR(AB626*Intern!H$2,"")</f>
        <v/>
      </c>
      <c r="AD626" s="167"/>
      <c r="AE626" s="170"/>
      <c r="AF626" s="164"/>
      <c r="AG626" s="151" t="str">
        <f>IFERROR(VLOOKUP(AD626,Mobilität!A:I,7,FALSE),"")</f>
        <v/>
      </c>
      <c r="AH626" s="151" t="str">
        <f t="shared" si="200"/>
        <v/>
      </c>
      <c r="AI626" s="220" t="str">
        <f>IFERROR(AH626*Intern!H$2,"")</f>
        <v/>
      </c>
      <c r="AJ626" s="171"/>
      <c r="AK626" s="219">
        <f t="shared" si="201"/>
        <v>0</v>
      </c>
      <c r="AL626" s="206"/>
      <c r="AM626" s="151" t="str">
        <f>IFERROR(VLOOKUP(AJ626,Mobilität!A:I,7,FALSE),"")</f>
        <v/>
      </c>
      <c r="AN626" s="151" t="str">
        <f t="shared" si="202"/>
        <v/>
      </c>
      <c r="AO626" s="154" t="str">
        <f>IFERROR(AN626*Intern!H$2,"")</f>
        <v/>
      </c>
      <c r="AP626" s="171"/>
      <c r="AQ626" s="151">
        <f t="shared" si="203"/>
        <v>0</v>
      </c>
      <c r="AR626" s="209"/>
      <c r="AS626" s="151" t="str">
        <f>IFERROR(VLOOKUP(AP626,Mobilität!A:I,7,FALSE),"")</f>
        <v/>
      </c>
      <c r="AT626" s="151" t="str">
        <f t="shared" si="218"/>
        <v/>
      </c>
      <c r="AU626" s="154" t="str">
        <f>IFERROR(AT626*Intern!H$2,"")</f>
        <v/>
      </c>
      <c r="AV626" s="171"/>
      <c r="AW626" s="151">
        <f t="shared" si="204"/>
        <v>0</v>
      </c>
      <c r="AX626" s="206"/>
      <c r="AY626" s="151" t="str">
        <f>IFERROR(VLOOKUP(AV626,Mobilität!A:O,7,FALSE),"")</f>
        <v/>
      </c>
      <c r="AZ626" s="151" t="str">
        <f t="shared" si="205"/>
        <v/>
      </c>
      <c r="BA626" s="220" t="str">
        <f>IFERROR(AZ626*Intern!H$2,"")</f>
        <v/>
      </c>
      <c r="BB626" s="338"/>
      <c r="BC626" s="339"/>
      <c r="BD626" s="340"/>
      <c r="BE626" s="222">
        <f t="shared" si="206"/>
        <v>0</v>
      </c>
      <c r="BF626" s="223">
        <f>IFERROR(BE626*Intern!H$2,"")</f>
        <v>0</v>
      </c>
      <c r="BG626" s="210">
        <f t="shared" si="207"/>
        <v>0</v>
      </c>
      <c r="BH626" s="226">
        <f t="shared" si="208"/>
        <v>0</v>
      </c>
      <c r="BI626" s="363"/>
      <c r="BJ626" s="210" t="e">
        <f t="shared" si="209"/>
        <v>#DIV/0!</v>
      </c>
      <c r="BK626" s="227" t="e">
        <f t="shared" si="210"/>
        <v>#DIV/0!</v>
      </c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</row>
    <row r="627" spans="1:128" s="153" customFormat="1">
      <c r="A627" s="164"/>
      <c r="B627" s="165"/>
      <c r="C627" s="165"/>
      <c r="D627" s="149" t="str">
        <f t="shared" si="211"/>
        <v/>
      </c>
      <c r="E627" s="166"/>
      <c r="F627" s="167"/>
      <c r="G627" s="334" t="str">
        <f t="shared" si="212"/>
        <v/>
      </c>
      <c r="H627" s="150" t="str">
        <f>IFERROR(VLOOKUP(F627,'Mahlzeit-Übernachtung'!C:AA,5,FALSE),"")</f>
        <v/>
      </c>
      <c r="I627" s="150" t="str">
        <f t="shared" si="213"/>
        <v/>
      </c>
      <c r="J627" s="221" t="str">
        <f>IFERROR(I627*Intern!H$2,"")</f>
        <v/>
      </c>
      <c r="K627" s="167"/>
      <c r="L627" s="331" t="str">
        <f t="shared" si="214"/>
        <v/>
      </c>
      <c r="M627" s="150" t="str">
        <f>IFERROR(VLOOKUP(K627,'Mahlzeit-Übernachtung'!C:AA,5,FALSE),"")</f>
        <v/>
      </c>
      <c r="N627" s="151" t="str">
        <f t="shared" si="215"/>
        <v/>
      </c>
      <c r="O627" s="221" t="str">
        <f>IFERROR(N627*Intern!H$2,"")</f>
        <v/>
      </c>
      <c r="P627" s="168"/>
      <c r="Q627" s="169"/>
      <c r="R627" s="169"/>
      <c r="S627" s="169"/>
      <c r="T627" s="151" t="str">
        <f t="shared" si="219"/>
        <v>---</v>
      </c>
      <c r="U627" s="331" t="e">
        <f>VLOOKUP(TEXT(T627,"@"),'Mahlzeit-Übernachtung'!A$30:G$111,7,FALSE)</f>
        <v>#N/A</v>
      </c>
      <c r="V627" s="151" t="str">
        <f t="shared" si="216"/>
        <v/>
      </c>
      <c r="W627" s="220" t="str">
        <f>IFERROR(V627*Intern!H$2,"")</f>
        <v/>
      </c>
      <c r="X627" s="167"/>
      <c r="Y627" s="170"/>
      <c r="Z627" s="164"/>
      <c r="AA627" s="151" t="str">
        <f>IFERROR(VLOOKUP(X627,Mobilität!A:I,7,FALSE),"")</f>
        <v/>
      </c>
      <c r="AB627" s="151" t="str">
        <f t="shared" si="217"/>
        <v/>
      </c>
      <c r="AC627" s="220" t="str">
        <f>IFERROR(AB627*Intern!H$2,"")</f>
        <v/>
      </c>
      <c r="AD627" s="167"/>
      <c r="AE627" s="170"/>
      <c r="AF627" s="164"/>
      <c r="AG627" s="151" t="str">
        <f>IFERROR(VLOOKUP(AD627,Mobilität!A:I,7,FALSE),"")</f>
        <v/>
      </c>
      <c r="AH627" s="151" t="str">
        <f t="shared" si="200"/>
        <v/>
      </c>
      <c r="AI627" s="220" t="str">
        <f>IFERROR(AH627*Intern!H$2,"")</f>
        <v/>
      </c>
      <c r="AJ627" s="171"/>
      <c r="AK627" s="219">
        <f t="shared" si="201"/>
        <v>0</v>
      </c>
      <c r="AL627" s="206"/>
      <c r="AM627" s="151" t="str">
        <f>IFERROR(VLOOKUP(AJ627,Mobilität!A:I,7,FALSE),"")</f>
        <v/>
      </c>
      <c r="AN627" s="151" t="str">
        <f t="shared" si="202"/>
        <v/>
      </c>
      <c r="AO627" s="154" t="str">
        <f>IFERROR(AN627*Intern!H$2,"")</f>
        <v/>
      </c>
      <c r="AP627" s="171"/>
      <c r="AQ627" s="151">
        <f t="shared" si="203"/>
        <v>0</v>
      </c>
      <c r="AR627" s="209"/>
      <c r="AS627" s="151" t="str">
        <f>IFERROR(VLOOKUP(AP627,Mobilität!A:I,7,FALSE),"")</f>
        <v/>
      </c>
      <c r="AT627" s="151" t="str">
        <f t="shared" si="218"/>
        <v/>
      </c>
      <c r="AU627" s="154" t="str">
        <f>IFERROR(AT627*Intern!H$2,"")</f>
        <v/>
      </c>
      <c r="AV627" s="171"/>
      <c r="AW627" s="151">
        <f t="shared" si="204"/>
        <v>0</v>
      </c>
      <c r="AX627" s="206"/>
      <c r="AY627" s="151" t="str">
        <f>IFERROR(VLOOKUP(AV627,Mobilität!A:O,7,FALSE),"")</f>
        <v/>
      </c>
      <c r="AZ627" s="151" t="str">
        <f t="shared" si="205"/>
        <v/>
      </c>
      <c r="BA627" s="220" t="str">
        <f>IFERROR(AZ627*Intern!H$2,"")</f>
        <v/>
      </c>
      <c r="BB627" s="338"/>
      <c r="BC627" s="339"/>
      <c r="BD627" s="340"/>
      <c r="BE627" s="222">
        <f t="shared" si="206"/>
        <v>0</v>
      </c>
      <c r="BF627" s="223">
        <f>IFERROR(BE627*Intern!H$2,"")</f>
        <v>0</v>
      </c>
      <c r="BG627" s="210">
        <f t="shared" si="207"/>
        <v>0</v>
      </c>
      <c r="BH627" s="226">
        <f t="shared" si="208"/>
        <v>0</v>
      </c>
      <c r="BI627" s="363"/>
      <c r="BJ627" s="210" t="e">
        <f t="shared" si="209"/>
        <v>#DIV/0!</v>
      </c>
      <c r="BK627" s="227" t="e">
        <f t="shared" si="210"/>
        <v>#DIV/0!</v>
      </c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</row>
    <row r="628" spans="1:128" s="153" customFormat="1">
      <c r="A628" s="164"/>
      <c r="B628" s="165"/>
      <c r="C628" s="165"/>
      <c r="D628" s="149" t="str">
        <f t="shared" si="211"/>
        <v/>
      </c>
      <c r="E628" s="166"/>
      <c r="F628" s="167"/>
      <c r="G628" s="334" t="str">
        <f t="shared" si="212"/>
        <v/>
      </c>
      <c r="H628" s="150" t="str">
        <f>IFERROR(VLOOKUP(F628,'Mahlzeit-Übernachtung'!C:AA,5,FALSE),"")</f>
        <v/>
      </c>
      <c r="I628" s="150" t="str">
        <f t="shared" si="213"/>
        <v/>
      </c>
      <c r="J628" s="221" t="str">
        <f>IFERROR(I628*Intern!H$2,"")</f>
        <v/>
      </c>
      <c r="K628" s="167"/>
      <c r="L628" s="331" t="str">
        <f t="shared" si="214"/>
        <v/>
      </c>
      <c r="M628" s="150" t="str">
        <f>IFERROR(VLOOKUP(K628,'Mahlzeit-Übernachtung'!C:AA,5,FALSE),"")</f>
        <v/>
      </c>
      <c r="N628" s="151" t="str">
        <f t="shared" si="215"/>
        <v/>
      </c>
      <c r="O628" s="221" t="str">
        <f>IFERROR(N628*Intern!H$2,"")</f>
        <v/>
      </c>
      <c r="P628" s="168"/>
      <c r="Q628" s="169"/>
      <c r="R628" s="169"/>
      <c r="S628" s="169"/>
      <c r="T628" s="151" t="str">
        <f t="shared" si="219"/>
        <v>---</v>
      </c>
      <c r="U628" s="331" t="e">
        <f>VLOOKUP(TEXT(T628,"@"),'Mahlzeit-Übernachtung'!A$30:G$111,7,FALSE)</f>
        <v>#N/A</v>
      </c>
      <c r="V628" s="151" t="str">
        <f t="shared" si="216"/>
        <v/>
      </c>
      <c r="W628" s="220" t="str">
        <f>IFERROR(V628*Intern!H$2,"")</f>
        <v/>
      </c>
      <c r="X628" s="167"/>
      <c r="Y628" s="170"/>
      <c r="Z628" s="164"/>
      <c r="AA628" s="151" t="str">
        <f>IFERROR(VLOOKUP(X628,Mobilität!A:I,7,FALSE),"")</f>
        <v/>
      </c>
      <c r="AB628" s="151" t="str">
        <f t="shared" si="217"/>
        <v/>
      </c>
      <c r="AC628" s="220" t="str">
        <f>IFERROR(AB628*Intern!H$2,"")</f>
        <v/>
      </c>
      <c r="AD628" s="167"/>
      <c r="AE628" s="170"/>
      <c r="AF628" s="164"/>
      <c r="AG628" s="151" t="str">
        <f>IFERROR(VLOOKUP(AD628,Mobilität!A:I,7,FALSE),"")</f>
        <v/>
      </c>
      <c r="AH628" s="151" t="str">
        <f t="shared" si="200"/>
        <v/>
      </c>
      <c r="AI628" s="220" t="str">
        <f>IFERROR(AH628*Intern!H$2,"")</f>
        <v/>
      </c>
      <c r="AJ628" s="171"/>
      <c r="AK628" s="219">
        <f t="shared" si="201"/>
        <v>0</v>
      </c>
      <c r="AL628" s="206"/>
      <c r="AM628" s="151" t="str">
        <f>IFERROR(VLOOKUP(AJ628,Mobilität!A:I,7,FALSE),"")</f>
        <v/>
      </c>
      <c r="AN628" s="151" t="str">
        <f t="shared" si="202"/>
        <v/>
      </c>
      <c r="AO628" s="154" t="str">
        <f>IFERROR(AN628*Intern!H$2,"")</f>
        <v/>
      </c>
      <c r="AP628" s="171"/>
      <c r="AQ628" s="151">
        <f t="shared" si="203"/>
        <v>0</v>
      </c>
      <c r="AR628" s="209"/>
      <c r="AS628" s="151" t="str">
        <f>IFERROR(VLOOKUP(AP628,Mobilität!A:I,7,FALSE),"")</f>
        <v/>
      </c>
      <c r="AT628" s="151" t="str">
        <f t="shared" si="218"/>
        <v/>
      </c>
      <c r="AU628" s="154" t="str">
        <f>IFERROR(AT628*Intern!H$2,"")</f>
        <v/>
      </c>
      <c r="AV628" s="171"/>
      <c r="AW628" s="151">
        <f t="shared" si="204"/>
        <v>0</v>
      </c>
      <c r="AX628" s="206"/>
      <c r="AY628" s="151" t="str">
        <f>IFERROR(VLOOKUP(AV628,Mobilität!A:O,7,FALSE),"")</f>
        <v/>
      </c>
      <c r="AZ628" s="151" t="str">
        <f t="shared" si="205"/>
        <v/>
      </c>
      <c r="BA628" s="220" t="str">
        <f>IFERROR(AZ628*Intern!H$2,"")</f>
        <v/>
      </c>
      <c r="BB628" s="338"/>
      <c r="BC628" s="339"/>
      <c r="BD628" s="340"/>
      <c r="BE628" s="222">
        <f t="shared" si="206"/>
        <v>0</v>
      </c>
      <c r="BF628" s="223">
        <f>IFERROR(BE628*Intern!H$2,"")</f>
        <v>0</v>
      </c>
      <c r="BG628" s="210">
        <f t="shared" si="207"/>
        <v>0</v>
      </c>
      <c r="BH628" s="226">
        <f t="shared" si="208"/>
        <v>0</v>
      </c>
      <c r="BI628" s="363"/>
      <c r="BJ628" s="210" t="e">
        <f t="shared" si="209"/>
        <v>#DIV/0!</v>
      </c>
      <c r="BK628" s="227" t="e">
        <f t="shared" si="210"/>
        <v>#DIV/0!</v>
      </c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</row>
    <row r="629" spans="1:128" s="153" customFormat="1">
      <c r="A629" s="164"/>
      <c r="B629" s="165"/>
      <c r="C629" s="165"/>
      <c r="D629" s="149" t="str">
        <f t="shared" si="211"/>
        <v/>
      </c>
      <c r="E629" s="166"/>
      <c r="F629" s="167"/>
      <c r="G629" s="334" t="str">
        <f t="shared" si="212"/>
        <v/>
      </c>
      <c r="H629" s="150" t="str">
        <f>IFERROR(VLOOKUP(F629,'Mahlzeit-Übernachtung'!C:AA,5,FALSE),"")</f>
        <v/>
      </c>
      <c r="I629" s="150" t="str">
        <f t="shared" si="213"/>
        <v/>
      </c>
      <c r="J629" s="221" t="str">
        <f>IFERROR(I629*Intern!H$2,"")</f>
        <v/>
      </c>
      <c r="K629" s="167"/>
      <c r="L629" s="331" t="str">
        <f t="shared" si="214"/>
        <v/>
      </c>
      <c r="M629" s="150" t="str">
        <f>IFERROR(VLOOKUP(K629,'Mahlzeit-Übernachtung'!C:AA,5,FALSE),"")</f>
        <v/>
      </c>
      <c r="N629" s="151" t="str">
        <f t="shared" si="215"/>
        <v/>
      </c>
      <c r="O629" s="221" t="str">
        <f>IFERROR(N629*Intern!H$2,"")</f>
        <v/>
      </c>
      <c r="P629" s="168"/>
      <c r="Q629" s="169"/>
      <c r="R629" s="169"/>
      <c r="S629" s="169"/>
      <c r="T629" s="151" t="str">
        <f t="shared" si="219"/>
        <v>---</v>
      </c>
      <c r="U629" s="331" t="e">
        <f>VLOOKUP(TEXT(T629,"@"),'Mahlzeit-Übernachtung'!A$30:G$111,7,FALSE)</f>
        <v>#N/A</v>
      </c>
      <c r="V629" s="151" t="str">
        <f t="shared" si="216"/>
        <v/>
      </c>
      <c r="W629" s="220" t="str">
        <f>IFERROR(V629*Intern!H$2,"")</f>
        <v/>
      </c>
      <c r="X629" s="167"/>
      <c r="Y629" s="170"/>
      <c r="Z629" s="164"/>
      <c r="AA629" s="151" t="str">
        <f>IFERROR(VLOOKUP(X629,Mobilität!A:I,7,FALSE),"")</f>
        <v/>
      </c>
      <c r="AB629" s="151" t="str">
        <f t="shared" si="217"/>
        <v/>
      </c>
      <c r="AC629" s="220" t="str">
        <f>IFERROR(AB629*Intern!H$2,"")</f>
        <v/>
      </c>
      <c r="AD629" s="167"/>
      <c r="AE629" s="170"/>
      <c r="AF629" s="164"/>
      <c r="AG629" s="151" t="str">
        <f>IFERROR(VLOOKUP(AD629,Mobilität!A:I,7,FALSE),"")</f>
        <v/>
      </c>
      <c r="AH629" s="151" t="str">
        <f t="shared" si="200"/>
        <v/>
      </c>
      <c r="AI629" s="220" t="str">
        <f>IFERROR(AH629*Intern!H$2,"")</f>
        <v/>
      </c>
      <c r="AJ629" s="171"/>
      <c r="AK629" s="219">
        <f t="shared" si="201"/>
        <v>0</v>
      </c>
      <c r="AL629" s="206"/>
      <c r="AM629" s="151" t="str">
        <f>IFERROR(VLOOKUP(AJ629,Mobilität!A:I,7,FALSE),"")</f>
        <v/>
      </c>
      <c r="AN629" s="151" t="str">
        <f t="shared" si="202"/>
        <v/>
      </c>
      <c r="AO629" s="154" t="str">
        <f>IFERROR(AN629*Intern!H$2,"")</f>
        <v/>
      </c>
      <c r="AP629" s="171"/>
      <c r="AQ629" s="151">
        <f t="shared" si="203"/>
        <v>0</v>
      </c>
      <c r="AR629" s="209"/>
      <c r="AS629" s="151" t="str">
        <f>IFERROR(VLOOKUP(AP629,Mobilität!A:I,7,FALSE),"")</f>
        <v/>
      </c>
      <c r="AT629" s="151" t="str">
        <f t="shared" si="218"/>
        <v/>
      </c>
      <c r="AU629" s="154" t="str">
        <f>IFERROR(AT629*Intern!H$2,"")</f>
        <v/>
      </c>
      <c r="AV629" s="171"/>
      <c r="AW629" s="151">
        <f t="shared" si="204"/>
        <v>0</v>
      </c>
      <c r="AX629" s="206"/>
      <c r="AY629" s="151" t="str">
        <f>IFERROR(VLOOKUP(AV629,Mobilität!A:O,7,FALSE),"")</f>
        <v/>
      </c>
      <c r="AZ629" s="151" t="str">
        <f t="shared" si="205"/>
        <v/>
      </c>
      <c r="BA629" s="220" t="str">
        <f>IFERROR(AZ629*Intern!H$2,"")</f>
        <v/>
      </c>
      <c r="BB629" s="338"/>
      <c r="BC629" s="339"/>
      <c r="BD629" s="340"/>
      <c r="BE629" s="222">
        <f t="shared" si="206"/>
        <v>0</v>
      </c>
      <c r="BF629" s="223">
        <f>IFERROR(BE629*Intern!H$2,"")</f>
        <v>0</v>
      </c>
      <c r="BG629" s="210">
        <f t="shared" si="207"/>
        <v>0</v>
      </c>
      <c r="BH629" s="226">
        <f t="shared" si="208"/>
        <v>0</v>
      </c>
      <c r="BI629" s="363"/>
      <c r="BJ629" s="210" t="e">
        <f t="shared" si="209"/>
        <v>#DIV/0!</v>
      </c>
      <c r="BK629" s="227" t="e">
        <f t="shared" si="210"/>
        <v>#DIV/0!</v>
      </c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</row>
    <row r="630" spans="1:128" s="153" customFormat="1">
      <c r="A630" s="164"/>
      <c r="B630" s="165"/>
      <c r="C630" s="165"/>
      <c r="D630" s="149" t="str">
        <f t="shared" si="211"/>
        <v/>
      </c>
      <c r="E630" s="166"/>
      <c r="F630" s="167"/>
      <c r="G630" s="334" t="str">
        <f t="shared" si="212"/>
        <v/>
      </c>
      <c r="H630" s="150" t="str">
        <f>IFERROR(VLOOKUP(F630,'Mahlzeit-Übernachtung'!C:AA,5,FALSE),"")</f>
        <v/>
      </c>
      <c r="I630" s="150" t="str">
        <f t="shared" si="213"/>
        <v/>
      </c>
      <c r="J630" s="221" t="str">
        <f>IFERROR(I630*Intern!H$2,"")</f>
        <v/>
      </c>
      <c r="K630" s="167"/>
      <c r="L630" s="331" t="str">
        <f t="shared" si="214"/>
        <v/>
      </c>
      <c r="M630" s="150" t="str">
        <f>IFERROR(VLOOKUP(K630,'Mahlzeit-Übernachtung'!C:AA,5,FALSE),"")</f>
        <v/>
      </c>
      <c r="N630" s="151" t="str">
        <f t="shared" si="215"/>
        <v/>
      </c>
      <c r="O630" s="221" t="str">
        <f>IFERROR(N630*Intern!H$2,"")</f>
        <v/>
      </c>
      <c r="P630" s="168"/>
      <c r="Q630" s="169"/>
      <c r="R630" s="169"/>
      <c r="S630" s="169"/>
      <c r="T630" s="151" t="str">
        <f t="shared" si="219"/>
        <v>---</v>
      </c>
      <c r="U630" s="331" t="e">
        <f>VLOOKUP(TEXT(T630,"@"),'Mahlzeit-Übernachtung'!A$30:G$111,7,FALSE)</f>
        <v>#N/A</v>
      </c>
      <c r="V630" s="151" t="str">
        <f t="shared" si="216"/>
        <v/>
      </c>
      <c r="W630" s="220" t="str">
        <f>IFERROR(V630*Intern!H$2,"")</f>
        <v/>
      </c>
      <c r="X630" s="167"/>
      <c r="Y630" s="170"/>
      <c r="Z630" s="164"/>
      <c r="AA630" s="151" t="str">
        <f>IFERROR(VLOOKUP(X630,Mobilität!A:I,7,FALSE),"")</f>
        <v/>
      </c>
      <c r="AB630" s="151" t="str">
        <f t="shared" si="217"/>
        <v/>
      </c>
      <c r="AC630" s="220" t="str">
        <f>IFERROR(AB630*Intern!H$2,"")</f>
        <v/>
      </c>
      <c r="AD630" s="167"/>
      <c r="AE630" s="170"/>
      <c r="AF630" s="164"/>
      <c r="AG630" s="151" t="str">
        <f>IFERROR(VLOOKUP(AD630,Mobilität!A:I,7,FALSE),"")</f>
        <v/>
      </c>
      <c r="AH630" s="151" t="str">
        <f t="shared" si="200"/>
        <v/>
      </c>
      <c r="AI630" s="220" t="str">
        <f>IFERROR(AH630*Intern!H$2,"")</f>
        <v/>
      </c>
      <c r="AJ630" s="171"/>
      <c r="AK630" s="219">
        <f t="shared" si="201"/>
        <v>0</v>
      </c>
      <c r="AL630" s="206"/>
      <c r="AM630" s="151" t="str">
        <f>IFERROR(VLOOKUP(AJ630,Mobilität!A:I,7,FALSE),"")</f>
        <v/>
      </c>
      <c r="AN630" s="151" t="str">
        <f t="shared" si="202"/>
        <v/>
      </c>
      <c r="AO630" s="154" t="str">
        <f>IFERROR(AN630*Intern!H$2,"")</f>
        <v/>
      </c>
      <c r="AP630" s="171"/>
      <c r="AQ630" s="151">
        <f t="shared" si="203"/>
        <v>0</v>
      </c>
      <c r="AR630" s="209"/>
      <c r="AS630" s="151" t="str">
        <f>IFERROR(VLOOKUP(AP630,Mobilität!A:I,7,FALSE),"")</f>
        <v/>
      </c>
      <c r="AT630" s="151" t="str">
        <f t="shared" si="218"/>
        <v/>
      </c>
      <c r="AU630" s="154" t="str">
        <f>IFERROR(AT630*Intern!H$2,"")</f>
        <v/>
      </c>
      <c r="AV630" s="171"/>
      <c r="AW630" s="151">
        <f t="shared" si="204"/>
        <v>0</v>
      </c>
      <c r="AX630" s="206"/>
      <c r="AY630" s="151" t="str">
        <f>IFERROR(VLOOKUP(AV630,Mobilität!A:O,7,FALSE),"")</f>
        <v/>
      </c>
      <c r="AZ630" s="151" t="str">
        <f t="shared" si="205"/>
        <v/>
      </c>
      <c r="BA630" s="220" t="str">
        <f>IFERROR(AZ630*Intern!H$2,"")</f>
        <v/>
      </c>
      <c r="BB630" s="338"/>
      <c r="BC630" s="339"/>
      <c r="BD630" s="340"/>
      <c r="BE630" s="222">
        <f t="shared" si="206"/>
        <v>0</v>
      </c>
      <c r="BF630" s="223">
        <f>IFERROR(BE630*Intern!H$2,"")</f>
        <v>0</v>
      </c>
      <c r="BG630" s="210">
        <f t="shared" si="207"/>
        <v>0</v>
      </c>
      <c r="BH630" s="226">
        <f t="shared" si="208"/>
        <v>0</v>
      </c>
      <c r="BI630" s="363"/>
      <c r="BJ630" s="210" t="e">
        <f t="shared" si="209"/>
        <v>#DIV/0!</v>
      </c>
      <c r="BK630" s="227" t="e">
        <f t="shared" si="210"/>
        <v>#DIV/0!</v>
      </c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</row>
    <row r="631" spans="1:128" s="153" customFormat="1">
      <c r="A631" s="164"/>
      <c r="B631" s="165"/>
      <c r="C631" s="165"/>
      <c r="D631" s="149" t="str">
        <f t="shared" si="211"/>
        <v/>
      </c>
      <c r="E631" s="166"/>
      <c r="F631" s="167"/>
      <c r="G631" s="334" t="str">
        <f t="shared" si="212"/>
        <v/>
      </c>
      <c r="H631" s="150" t="str">
        <f>IFERROR(VLOOKUP(F631,'Mahlzeit-Übernachtung'!C:AA,5,FALSE),"")</f>
        <v/>
      </c>
      <c r="I631" s="150" t="str">
        <f t="shared" si="213"/>
        <v/>
      </c>
      <c r="J631" s="221" t="str">
        <f>IFERROR(I631*Intern!H$2,"")</f>
        <v/>
      </c>
      <c r="K631" s="167"/>
      <c r="L631" s="331" t="str">
        <f t="shared" si="214"/>
        <v/>
      </c>
      <c r="M631" s="150" t="str">
        <f>IFERROR(VLOOKUP(K631,'Mahlzeit-Übernachtung'!C:AA,5,FALSE),"")</f>
        <v/>
      </c>
      <c r="N631" s="151" t="str">
        <f t="shared" si="215"/>
        <v/>
      </c>
      <c r="O631" s="221" t="str">
        <f>IFERROR(N631*Intern!H$2,"")</f>
        <v/>
      </c>
      <c r="P631" s="168"/>
      <c r="Q631" s="169"/>
      <c r="R631" s="169"/>
      <c r="S631" s="169"/>
      <c r="T631" s="151" t="str">
        <f t="shared" si="219"/>
        <v>---</v>
      </c>
      <c r="U631" s="331" t="e">
        <f>VLOOKUP(TEXT(T631,"@"),'Mahlzeit-Übernachtung'!A$30:G$111,7,FALSE)</f>
        <v>#N/A</v>
      </c>
      <c r="V631" s="151" t="str">
        <f t="shared" si="216"/>
        <v/>
      </c>
      <c r="W631" s="220" t="str">
        <f>IFERROR(V631*Intern!H$2,"")</f>
        <v/>
      </c>
      <c r="X631" s="167"/>
      <c r="Y631" s="170"/>
      <c r="Z631" s="164"/>
      <c r="AA631" s="151" t="str">
        <f>IFERROR(VLOOKUP(X631,Mobilität!A:I,7,FALSE),"")</f>
        <v/>
      </c>
      <c r="AB631" s="151" t="str">
        <f t="shared" si="217"/>
        <v/>
      </c>
      <c r="AC631" s="220" t="str">
        <f>IFERROR(AB631*Intern!H$2,"")</f>
        <v/>
      </c>
      <c r="AD631" s="167"/>
      <c r="AE631" s="170"/>
      <c r="AF631" s="164"/>
      <c r="AG631" s="151" t="str">
        <f>IFERROR(VLOOKUP(AD631,Mobilität!A:I,7,FALSE),"")</f>
        <v/>
      </c>
      <c r="AH631" s="151" t="str">
        <f t="shared" si="200"/>
        <v/>
      </c>
      <c r="AI631" s="220" t="str">
        <f>IFERROR(AH631*Intern!H$2,"")</f>
        <v/>
      </c>
      <c r="AJ631" s="171"/>
      <c r="AK631" s="219">
        <f t="shared" si="201"/>
        <v>0</v>
      </c>
      <c r="AL631" s="206"/>
      <c r="AM631" s="151" t="str">
        <f>IFERROR(VLOOKUP(AJ631,Mobilität!A:I,7,FALSE),"")</f>
        <v/>
      </c>
      <c r="AN631" s="151" t="str">
        <f t="shared" si="202"/>
        <v/>
      </c>
      <c r="AO631" s="154" t="str">
        <f>IFERROR(AN631*Intern!H$2,"")</f>
        <v/>
      </c>
      <c r="AP631" s="171"/>
      <c r="AQ631" s="151">
        <f t="shared" si="203"/>
        <v>0</v>
      </c>
      <c r="AR631" s="209"/>
      <c r="AS631" s="151" t="str">
        <f>IFERROR(VLOOKUP(AP631,Mobilität!A:I,7,FALSE),"")</f>
        <v/>
      </c>
      <c r="AT631" s="151" t="str">
        <f t="shared" si="218"/>
        <v/>
      </c>
      <c r="AU631" s="154" t="str">
        <f>IFERROR(AT631*Intern!H$2,"")</f>
        <v/>
      </c>
      <c r="AV631" s="171"/>
      <c r="AW631" s="151">
        <f t="shared" si="204"/>
        <v>0</v>
      </c>
      <c r="AX631" s="206"/>
      <c r="AY631" s="151" t="str">
        <f>IFERROR(VLOOKUP(AV631,Mobilität!A:O,7,FALSE),"")</f>
        <v/>
      </c>
      <c r="AZ631" s="151" t="str">
        <f t="shared" si="205"/>
        <v/>
      </c>
      <c r="BA631" s="220" t="str">
        <f>IFERROR(AZ631*Intern!H$2,"")</f>
        <v/>
      </c>
      <c r="BB631" s="338"/>
      <c r="BC631" s="339"/>
      <c r="BD631" s="340"/>
      <c r="BE631" s="222">
        <f t="shared" si="206"/>
        <v>0</v>
      </c>
      <c r="BF631" s="223">
        <f>IFERROR(BE631*Intern!H$2,"")</f>
        <v>0</v>
      </c>
      <c r="BG631" s="210">
        <f t="shared" si="207"/>
        <v>0</v>
      </c>
      <c r="BH631" s="226">
        <f t="shared" si="208"/>
        <v>0</v>
      </c>
      <c r="BI631" s="363"/>
      <c r="BJ631" s="210" t="e">
        <f t="shared" si="209"/>
        <v>#DIV/0!</v>
      </c>
      <c r="BK631" s="227" t="e">
        <f t="shared" si="210"/>
        <v>#DIV/0!</v>
      </c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</row>
    <row r="632" spans="1:128" s="153" customFormat="1">
      <c r="A632" s="164"/>
      <c r="B632" s="165"/>
      <c r="C632" s="165"/>
      <c r="D632" s="149" t="str">
        <f t="shared" si="211"/>
        <v/>
      </c>
      <c r="E632" s="166"/>
      <c r="F632" s="167"/>
      <c r="G632" s="334" t="str">
        <f t="shared" si="212"/>
        <v/>
      </c>
      <c r="H632" s="150" t="str">
        <f>IFERROR(VLOOKUP(F632,'Mahlzeit-Übernachtung'!C:AA,5,FALSE),"")</f>
        <v/>
      </c>
      <c r="I632" s="150" t="str">
        <f t="shared" si="213"/>
        <v/>
      </c>
      <c r="J632" s="221" t="str">
        <f>IFERROR(I632*Intern!H$2,"")</f>
        <v/>
      </c>
      <c r="K632" s="167"/>
      <c r="L632" s="331" t="str">
        <f t="shared" si="214"/>
        <v/>
      </c>
      <c r="M632" s="150" t="str">
        <f>IFERROR(VLOOKUP(K632,'Mahlzeit-Übernachtung'!C:AA,5,FALSE),"")</f>
        <v/>
      </c>
      <c r="N632" s="151" t="str">
        <f t="shared" si="215"/>
        <v/>
      </c>
      <c r="O632" s="221" t="str">
        <f>IFERROR(N632*Intern!H$2,"")</f>
        <v/>
      </c>
      <c r="P632" s="168"/>
      <c r="Q632" s="169"/>
      <c r="R632" s="169"/>
      <c r="S632" s="169"/>
      <c r="T632" s="151" t="str">
        <f t="shared" si="219"/>
        <v>---</v>
      </c>
      <c r="U632" s="331" t="e">
        <f>VLOOKUP(TEXT(T632,"@"),'Mahlzeit-Übernachtung'!A$30:G$111,7,FALSE)</f>
        <v>#N/A</v>
      </c>
      <c r="V632" s="151" t="str">
        <f t="shared" si="216"/>
        <v/>
      </c>
      <c r="W632" s="220" t="str">
        <f>IFERROR(V632*Intern!H$2,"")</f>
        <v/>
      </c>
      <c r="X632" s="167"/>
      <c r="Y632" s="170"/>
      <c r="Z632" s="164"/>
      <c r="AA632" s="151" t="str">
        <f>IFERROR(VLOOKUP(X632,Mobilität!A:I,7,FALSE),"")</f>
        <v/>
      </c>
      <c r="AB632" s="151" t="str">
        <f t="shared" si="217"/>
        <v/>
      </c>
      <c r="AC632" s="220" t="str">
        <f>IFERROR(AB632*Intern!H$2,"")</f>
        <v/>
      </c>
      <c r="AD632" s="167"/>
      <c r="AE632" s="170"/>
      <c r="AF632" s="164"/>
      <c r="AG632" s="151" t="str">
        <f>IFERROR(VLOOKUP(AD632,Mobilität!A:I,7,FALSE),"")</f>
        <v/>
      </c>
      <c r="AH632" s="151" t="str">
        <f t="shared" si="200"/>
        <v/>
      </c>
      <c r="AI632" s="220" t="str">
        <f>IFERROR(AH632*Intern!H$2,"")</f>
        <v/>
      </c>
      <c r="AJ632" s="171"/>
      <c r="AK632" s="219">
        <f t="shared" si="201"/>
        <v>0</v>
      </c>
      <c r="AL632" s="206"/>
      <c r="AM632" s="151" t="str">
        <f>IFERROR(VLOOKUP(AJ632,Mobilität!A:I,7,FALSE),"")</f>
        <v/>
      </c>
      <c r="AN632" s="151" t="str">
        <f t="shared" si="202"/>
        <v/>
      </c>
      <c r="AO632" s="154" t="str">
        <f>IFERROR(AN632*Intern!H$2,"")</f>
        <v/>
      </c>
      <c r="AP632" s="171"/>
      <c r="AQ632" s="151">
        <f t="shared" si="203"/>
        <v>0</v>
      </c>
      <c r="AR632" s="209"/>
      <c r="AS632" s="151" t="str">
        <f>IFERROR(VLOOKUP(AP632,Mobilität!A:I,7,FALSE),"")</f>
        <v/>
      </c>
      <c r="AT632" s="151" t="str">
        <f t="shared" si="218"/>
        <v/>
      </c>
      <c r="AU632" s="154" t="str">
        <f>IFERROR(AT632*Intern!H$2,"")</f>
        <v/>
      </c>
      <c r="AV632" s="171"/>
      <c r="AW632" s="151">
        <f t="shared" si="204"/>
        <v>0</v>
      </c>
      <c r="AX632" s="206"/>
      <c r="AY632" s="151" t="str">
        <f>IFERROR(VLOOKUP(AV632,Mobilität!A:O,7,FALSE),"")</f>
        <v/>
      </c>
      <c r="AZ632" s="151" t="str">
        <f t="shared" si="205"/>
        <v/>
      </c>
      <c r="BA632" s="220" t="str">
        <f>IFERROR(AZ632*Intern!H$2,"")</f>
        <v/>
      </c>
      <c r="BB632" s="338"/>
      <c r="BC632" s="339"/>
      <c r="BD632" s="340"/>
      <c r="BE632" s="222">
        <f t="shared" si="206"/>
        <v>0</v>
      </c>
      <c r="BF632" s="223">
        <f>IFERROR(BE632*Intern!H$2,"")</f>
        <v>0</v>
      </c>
      <c r="BG632" s="210">
        <f t="shared" si="207"/>
        <v>0</v>
      </c>
      <c r="BH632" s="226">
        <f t="shared" si="208"/>
        <v>0</v>
      </c>
      <c r="BI632" s="363"/>
      <c r="BJ632" s="210" t="e">
        <f t="shared" si="209"/>
        <v>#DIV/0!</v>
      </c>
      <c r="BK632" s="227" t="e">
        <f t="shared" si="210"/>
        <v>#DIV/0!</v>
      </c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</row>
    <row r="633" spans="1:128" s="153" customFormat="1">
      <c r="A633" s="164"/>
      <c r="B633" s="165"/>
      <c r="C633" s="165"/>
      <c r="D633" s="149" t="str">
        <f t="shared" si="211"/>
        <v/>
      </c>
      <c r="E633" s="166"/>
      <c r="F633" s="167"/>
      <c r="G633" s="334" t="str">
        <f t="shared" si="212"/>
        <v/>
      </c>
      <c r="H633" s="150" t="str">
        <f>IFERROR(VLOOKUP(F633,'Mahlzeit-Übernachtung'!C:AA,5,FALSE),"")</f>
        <v/>
      </c>
      <c r="I633" s="150" t="str">
        <f t="shared" si="213"/>
        <v/>
      </c>
      <c r="J633" s="221" t="str">
        <f>IFERROR(I633*Intern!H$2,"")</f>
        <v/>
      </c>
      <c r="K633" s="167"/>
      <c r="L633" s="331" t="str">
        <f t="shared" si="214"/>
        <v/>
      </c>
      <c r="M633" s="150" t="str">
        <f>IFERROR(VLOOKUP(K633,'Mahlzeit-Übernachtung'!C:AA,5,FALSE),"")</f>
        <v/>
      </c>
      <c r="N633" s="151" t="str">
        <f t="shared" si="215"/>
        <v/>
      </c>
      <c r="O633" s="221" t="str">
        <f>IFERROR(N633*Intern!H$2,"")</f>
        <v/>
      </c>
      <c r="P633" s="168"/>
      <c r="Q633" s="169"/>
      <c r="R633" s="169"/>
      <c r="S633" s="169"/>
      <c r="T633" s="151" t="str">
        <f t="shared" si="219"/>
        <v>---</v>
      </c>
      <c r="U633" s="331" t="e">
        <f>VLOOKUP(TEXT(T633,"@"),'Mahlzeit-Übernachtung'!A$30:G$111,7,FALSE)</f>
        <v>#N/A</v>
      </c>
      <c r="V633" s="151" t="str">
        <f t="shared" si="216"/>
        <v/>
      </c>
      <c r="W633" s="220" t="str">
        <f>IFERROR(V633*Intern!H$2,"")</f>
        <v/>
      </c>
      <c r="X633" s="167"/>
      <c r="Y633" s="170"/>
      <c r="Z633" s="164"/>
      <c r="AA633" s="151" t="str">
        <f>IFERROR(VLOOKUP(X633,Mobilität!A:I,7,FALSE),"")</f>
        <v/>
      </c>
      <c r="AB633" s="151" t="str">
        <f t="shared" si="217"/>
        <v/>
      </c>
      <c r="AC633" s="220" t="str">
        <f>IFERROR(AB633*Intern!H$2,"")</f>
        <v/>
      </c>
      <c r="AD633" s="167"/>
      <c r="AE633" s="170"/>
      <c r="AF633" s="164"/>
      <c r="AG633" s="151" t="str">
        <f>IFERROR(VLOOKUP(AD633,Mobilität!A:I,7,FALSE),"")</f>
        <v/>
      </c>
      <c r="AH633" s="151" t="str">
        <f t="shared" si="200"/>
        <v/>
      </c>
      <c r="AI633" s="220" t="str">
        <f>IFERROR(AH633*Intern!H$2,"")</f>
        <v/>
      </c>
      <c r="AJ633" s="171"/>
      <c r="AK633" s="219">
        <f t="shared" si="201"/>
        <v>0</v>
      </c>
      <c r="AL633" s="206"/>
      <c r="AM633" s="151" t="str">
        <f>IFERROR(VLOOKUP(AJ633,Mobilität!A:I,7,FALSE),"")</f>
        <v/>
      </c>
      <c r="AN633" s="151" t="str">
        <f t="shared" si="202"/>
        <v/>
      </c>
      <c r="AO633" s="154" t="str">
        <f>IFERROR(AN633*Intern!H$2,"")</f>
        <v/>
      </c>
      <c r="AP633" s="171"/>
      <c r="AQ633" s="151">
        <f t="shared" si="203"/>
        <v>0</v>
      </c>
      <c r="AR633" s="209"/>
      <c r="AS633" s="151" t="str">
        <f>IFERROR(VLOOKUP(AP633,Mobilität!A:I,7,FALSE),"")</f>
        <v/>
      </c>
      <c r="AT633" s="151" t="str">
        <f t="shared" si="218"/>
        <v/>
      </c>
      <c r="AU633" s="154" t="str">
        <f>IFERROR(AT633*Intern!H$2,"")</f>
        <v/>
      </c>
      <c r="AV633" s="171"/>
      <c r="AW633" s="151">
        <f t="shared" si="204"/>
        <v>0</v>
      </c>
      <c r="AX633" s="206"/>
      <c r="AY633" s="151" t="str">
        <f>IFERROR(VLOOKUP(AV633,Mobilität!A:O,7,FALSE),"")</f>
        <v/>
      </c>
      <c r="AZ633" s="151" t="str">
        <f t="shared" si="205"/>
        <v/>
      </c>
      <c r="BA633" s="220" t="str">
        <f>IFERROR(AZ633*Intern!H$2,"")</f>
        <v/>
      </c>
      <c r="BB633" s="338"/>
      <c r="BC633" s="339"/>
      <c r="BD633" s="340"/>
      <c r="BE633" s="222">
        <f t="shared" si="206"/>
        <v>0</v>
      </c>
      <c r="BF633" s="223">
        <f>IFERROR(BE633*Intern!H$2,"")</f>
        <v>0</v>
      </c>
      <c r="BG633" s="210">
        <f t="shared" si="207"/>
        <v>0</v>
      </c>
      <c r="BH633" s="226">
        <f t="shared" si="208"/>
        <v>0</v>
      </c>
      <c r="BI633" s="363"/>
      <c r="BJ633" s="210" t="e">
        <f t="shared" si="209"/>
        <v>#DIV/0!</v>
      </c>
      <c r="BK633" s="227" t="e">
        <f t="shared" si="210"/>
        <v>#DIV/0!</v>
      </c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</row>
    <row r="634" spans="1:128" s="153" customFormat="1">
      <c r="A634" s="164"/>
      <c r="B634" s="165"/>
      <c r="C634" s="165"/>
      <c r="D634" s="149" t="str">
        <f t="shared" si="211"/>
        <v/>
      </c>
      <c r="E634" s="166"/>
      <c r="F634" s="167"/>
      <c r="G634" s="334" t="str">
        <f t="shared" si="212"/>
        <v/>
      </c>
      <c r="H634" s="150" t="str">
        <f>IFERROR(VLOOKUP(F634,'Mahlzeit-Übernachtung'!C:AA,5,FALSE),"")</f>
        <v/>
      </c>
      <c r="I634" s="150" t="str">
        <f t="shared" si="213"/>
        <v/>
      </c>
      <c r="J634" s="221" t="str">
        <f>IFERROR(I634*Intern!H$2,"")</f>
        <v/>
      </c>
      <c r="K634" s="167"/>
      <c r="L634" s="331" t="str">
        <f t="shared" si="214"/>
        <v/>
      </c>
      <c r="M634" s="150" t="str">
        <f>IFERROR(VLOOKUP(K634,'Mahlzeit-Übernachtung'!C:AA,5,FALSE),"")</f>
        <v/>
      </c>
      <c r="N634" s="151" t="str">
        <f t="shared" si="215"/>
        <v/>
      </c>
      <c r="O634" s="221" t="str">
        <f>IFERROR(N634*Intern!H$2,"")</f>
        <v/>
      </c>
      <c r="P634" s="168"/>
      <c r="Q634" s="169"/>
      <c r="R634" s="169"/>
      <c r="S634" s="169"/>
      <c r="T634" s="151" t="str">
        <f t="shared" si="219"/>
        <v>---</v>
      </c>
      <c r="U634" s="331" t="e">
        <f>VLOOKUP(TEXT(T634,"@"),'Mahlzeit-Übernachtung'!A$30:G$111,7,FALSE)</f>
        <v>#N/A</v>
      </c>
      <c r="V634" s="151" t="str">
        <f t="shared" si="216"/>
        <v/>
      </c>
      <c r="W634" s="220" t="str">
        <f>IFERROR(V634*Intern!H$2,"")</f>
        <v/>
      </c>
      <c r="X634" s="167"/>
      <c r="Y634" s="170"/>
      <c r="Z634" s="164"/>
      <c r="AA634" s="151" t="str">
        <f>IFERROR(VLOOKUP(X634,Mobilität!A:I,7,FALSE),"")</f>
        <v/>
      </c>
      <c r="AB634" s="151" t="str">
        <f t="shared" si="217"/>
        <v/>
      </c>
      <c r="AC634" s="220" t="str">
        <f>IFERROR(AB634*Intern!H$2,"")</f>
        <v/>
      </c>
      <c r="AD634" s="167"/>
      <c r="AE634" s="170"/>
      <c r="AF634" s="164"/>
      <c r="AG634" s="151" t="str">
        <f>IFERROR(VLOOKUP(AD634,Mobilität!A:I,7,FALSE),"")</f>
        <v/>
      </c>
      <c r="AH634" s="151" t="str">
        <f t="shared" si="200"/>
        <v/>
      </c>
      <c r="AI634" s="220" t="str">
        <f>IFERROR(AH634*Intern!H$2,"")</f>
        <v/>
      </c>
      <c r="AJ634" s="171"/>
      <c r="AK634" s="219">
        <f t="shared" si="201"/>
        <v>0</v>
      </c>
      <c r="AL634" s="206"/>
      <c r="AM634" s="151" t="str">
        <f>IFERROR(VLOOKUP(AJ634,Mobilität!A:I,7,FALSE),"")</f>
        <v/>
      </c>
      <c r="AN634" s="151" t="str">
        <f t="shared" si="202"/>
        <v/>
      </c>
      <c r="AO634" s="154" t="str">
        <f>IFERROR(AN634*Intern!H$2,"")</f>
        <v/>
      </c>
      <c r="AP634" s="171"/>
      <c r="AQ634" s="151">
        <f t="shared" si="203"/>
        <v>0</v>
      </c>
      <c r="AR634" s="209"/>
      <c r="AS634" s="151" t="str">
        <f>IFERROR(VLOOKUP(AP634,Mobilität!A:I,7,FALSE),"")</f>
        <v/>
      </c>
      <c r="AT634" s="151" t="str">
        <f t="shared" si="218"/>
        <v/>
      </c>
      <c r="AU634" s="154" t="str">
        <f>IFERROR(AT634*Intern!H$2,"")</f>
        <v/>
      </c>
      <c r="AV634" s="171"/>
      <c r="AW634" s="151">
        <f t="shared" si="204"/>
        <v>0</v>
      </c>
      <c r="AX634" s="206"/>
      <c r="AY634" s="151" t="str">
        <f>IFERROR(VLOOKUP(AV634,Mobilität!A:O,7,FALSE),"")</f>
        <v/>
      </c>
      <c r="AZ634" s="151" t="str">
        <f t="shared" si="205"/>
        <v/>
      </c>
      <c r="BA634" s="220" t="str">
        <f>IFERROR(AZ634*Intern!H$2,"")</f>
        <v/>
      </c>
      <c r="BB634" s="338"/>
      <c r="BC634" s="339"/>
      <c r="BD634" s="340"/>
      <c r="BE634" s="222">
        <f t="shared" si="206"/>
        <v>0</v>
      </c>
      <c r="BF634" s="223">
        <f>IFERROR(BE634*Intern!H$2,"")</f>
        <v>0</v>
      </c>
      <c r="BG634" s="210">
        <f t="shared" si="207"/>
        <v>0</v>
      </c>
      <c r="BH634" s="226">
        <f t="shared" si="208"/>
        <v>0</v>
      </c>
      <c r="BI634" s="363"/>
      <c r="BJ634" s="210" t="e">
        <f t="shared" si="209"/>
        <v>#DIV/0!</v>
      </c>
      <c r="BK634" s="227" t="e">
        <f t="shared" si="210"/>
        <v>#DIV/0!</v>
      </c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</row>
    <row r="635" spans="1:128" s="153" customFormat="1">
      <c r="A635" s="164"/>
      <c r="B635" s="165"/>
      <c r="C635" s="165"/>
      <c r="D635" s="149" t="str">
        <f t="shared" si="211"/>
        <v/>
      </c>
      <c r="E635" s="166"/>
      <c r="F635" s="167"/>
      <c r="G635" s="334" t="str">
        <f t="shared" si="212"/>
        <v/>
      </c>
      <c r="H635" s="150" t="str">
        <f>IFERROR(VLOOKUP(F635,'Mahlzeit-Übernachtung'!C:AA,5,FALSE),"")</f>
        <v/>
      </c>
      <c r="I635" s="150" t="str">
        <f t="shared" si="213"/>
        <v/>
      </c>
      <c r="J635" s="221" t="str">
        <f>IFERROR(I635*Intern!H$2,"")</f>
        <v/>
      </c>
      <c r="K635" s="167"/>
      <c r="L635" s="331" t="str">
        <f t="shared" si="214"/>
        <v/>
      </c>
      <c r="M635" s="150" t="str">
        <f>IFERROR(VLOOKUP(K635,'Mahlzeit-Übernachtung'!C:AA,5,FALSE),"")</f>
        <v/>
      </c>
      <c r="N635" s="151" t="str">
        <f t="shared" si="215"/>
        <v/>
      </c>
      <c r="O635" s="221" t="str">
        <f>IFERROR(N635*Intern!H$2,"")</f>
        <v/>
      </c>
      <c r="P635" s="168"/>
      <c r="Q635" s="169"/>
      <c r="R635" s="169"/>
      <c r="S635" s="169"/>
      <c r="T635" s="151" t="str">
        <f t="shared" si="219"/>
        <v>---</v>
      </c>
      <c r="U635" s="331" t="e">
        <f>VLOOKUP(TEXT(T635,"@"),'Mahlzeit-Übernachtung'!A$30:G$111,7,FALSE)</f>
        <v>#N/A</v>
      </c>
      <c r="V635" s="151" t="str">
        <f t="shared" si="216"/>
        <v/>
      </c>
      <c r="W635" s="220" t="str">
        <f>IFERROR(V635*Intern!H$2,"")</f>
        <v/>
      </c>
      <c r="X635" s="167"/>
      <c r="Y635" s="170"/>
      <c r="Z635" s="164"/>
      <c r="AA635" s="151" t="str">
        <f>IFERROR(VLOOKUP(X635,Mobilität!A:I,7,FALSE),"")</f>
        <v/>
      </c>
      <c r="AB635" s="151" t="str">
        <f t="shared" si="217"/>
        <v/>
      </c>
      <c r="AC635" s="220" t="str">
        <f>IFERROR(AB635*Intern!H$2,"")</f>
        <v/>
      </c>
      <c r="AD635" s="167"/>
      <c r="AE635" s="170"/>
      <c r="AF635" s="164"/>
      <c r="AG635" s="151" t="str">
        <f>IFERROR(VLOOKUP(AD635,Mobilität!A:I,7,FALSE),"")</f>
        <v/>
      </c>
      <c r="AH635" s="151" t="str">
        <f t="shared" si="200"/>
        <v/>
      </c>
      <c r="AI635" s="220" t="str">
        <f>IFERROR(AH635*Intern!H$2,"")</f>
        <v/>
      </c>
      <c r="AJ635" s="171"/>
      <c r="AK635" s="219">
        <f t="shared" si="201"/>
        <v>0</v>
      </c>
      <c r="AL635" s="206"/>
      <c r="AM635" s="151" t="str">
        <f>IFERROR(VLOOKUP(AJ635,Mobilität!A:I,7,FALSE),"")</f>
        <v/>
      </c>
      <c r="AN635" s="151" t="str">
        <f t="shared" si="202"/>
        <v/>
      </c>
      <c r="AO635" s="154" t="str">
        <f>IFERROR(AN635*Intern!H$2,"")</f>
        <v/>
      </c>
      <c r="AP635" s="171"/>
      <c r="AQ635" s="151">
        <f t="shared" si="203"/>
        <v>0</v>
      </c>
      <c r="AR635" s="209"/>
      <c r="AS635" s="151" t="str">
        <f>IFERROR(VLOOKUP(AP635,Mobilität!A:I,7,FALSE),"")</f>
        <v/>
      </c>
      <c r="AT635" s="151" t="str">
        <f t="shared" si="218"/>
        <v/>
      </c>
      <c r="AU635" s="154" t="str">
        <f>IFERROR(AT635*Intern!H$2,"")</f>
        <v/>
      </c>
      <c r="AV635" s="171"/>
      <c r="AW635" s="151">
        <f t="shared" si="204"/>
        <v>0</v>
      </c>
      <c r="AX635" s="206"/>
      <c r="AY635" s="151" t="str">
        <f>IFERROR(VLOOKUP(AV635,Mobilität!A:O,7,FALSE),"")</f>
        <v/>
      </c>
      <c r="AZ635" s="151" t="str">
        <f t="shared" si="205"/>
        <v/>
      </c>
      <c r="BA635" s="220" t="str">
        <f>IFERROR(AZ635*Intern!H$2,"")</f>
        <v/>
      </c>
      <c r="BB635" s="338"/>
      <c r="BC635" s="339"/>
      <c r="BD635" s="340"/>
      <c r="BE635" s="222">
        <f t="shared" si="206"/>
        <v>0</v>
      </c>
      <c r="BF635" s="223">
        <f>IFERROR(BE635*Intern!H$2,"")</f>
        <v>0</v>
      </c>
      <c r="BG635" s="210">
        <f t="shared" si="207"/>
        <v>0</v>
      </c>
      <c r="BH635" s="226">
        <f t="shared" si="208"/>
        <v>0</v>
      </c>
      <c r="BI635" s="363"/>
      <c r="BJ635" s="210" t="e">
        <f t="shared" si="209"/>
        <v>#DIV/0!</v>
      </c>
      <c r="BK635" s="227" t="e">
        <f t="shared" si="210"/>
        <v>#DIV/0!</v>
      </c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</row>
    <row r="636" spans="1:128" s="153" customFormat="1">
      <c r="A636" s="164"/>
      <c r="B636" s="165"/>
      <c r="C636" s="165"/>
      <c r="D636" s="149" t="str">
        <f t="shared" si="211"/>
        <v/>
      </c>
      <c r="E636" s="166"/>
      <c r="F636" s="167"/>
      <c r="G636" s="334" t="str">
        <f t="shared" si="212"/>
        <v/>
      </c>
      <c r="H636" s="150" t="str">
        <f>IFERROR(VLOOKUP(F636,'Mahlzeit-Übernachtung'!C:AA,5,FALSE),"")</f>
        <v/>
      </c>
      <c r="I636" s="150" t="str">
        <f t="shared" si="213"/>
        <v/>
      </c>
      <c r="J636" s="221" t="str">
        <f>IFERROR(I636*Intern!H$2,"")</f>
        <v/>
      </c>
      <c r="K636" s="167"/>
      <c r="L636" s="331" t="str">
        <f t="shared" si="214"/>
        <v/>
      </c>
      <c r="M636" s="150" t="str">
        <f>IFERROR(VLOOKUP(K636,'Mahlzeit-Übernachtung'!C:AA,5,FALSE),"")</f>
        <v/>
      </c>
      <c r="N636" s="151" t="str">
        <f t="shared" si="215"/>
        <v/>
      </c>
      <c r="O636" s="221" t="str">
        <f>IFERROR(N636*Intern!H$2,"")</f>
        <v/>
      </c>
      <c r="P636" s="168"/>
      <c r="Q636" s="169"/>
      <c r="R636" s="169"/>
      <c r="S636" s="169"/>
      <c r="T636" s="151" t="str">
        <f t="shared" si="219"/>
        <v>---</v>
      </c>
      <c r="U636" s="331" t="e">
        <f>VLOOKUP(TEXT(T636,"@"),'Mahlzeit-Übernachtung'!A$30:G$111,7,FALSE)</f>
        <v>#N/A</v>
      </c>
      <c r="V636" s="151" t="str">
        <f t="shared" si="216"/>
        <v/>
      </c>
      <c r="W636" s="220" t="str">
        <f>IFERROR(V636*Intern!H$2,"")</f>
        <v/>
      </c>
      <c r="X636" s="167"/>
      <c r="Y636" s="170"/>
      <c r="Z636" s="164"/>
      <c r="AA636" s="151" t="str">
        <f>IFERROR(VLOOKUP(X636,Mobilität!A:I,7,FALSE),"")</f>
        <v/>
      </c>
      <c r="AB636" s="151" t="str">
        <f t="shared" si="217"/>
        <v/>
      </c>
      <c r="AC636" s="220" t="str">
        <f>IFERROR(AB636*Intern!H$2,"")</f>
        <v/>
      </c>
      <c r="AD636" s="167"/>
      <c r="AE636" s="170"/>
      <c r="AF636" s="164"/>
      <c r="AG636" s="151" t="str">
        <f>IFERROR(VLOOKUP(AD636,Mobilität!A:I,7,FALSE),"")</f>
        <v/>
      </c>
      <c r="AH636" s="151" t="str">
        <f t="shared" si="200"/>
        <v/>
      </c>
      <c r="AI636" s="220" t="str">
        <f>IFERROR(AH636*Intern!H$2,"")</f>
        <v/>
      </c>
      <c r="AJ636" s="171"/>
      <c r="AK636" s="219">
        <f t="shared" si="201"/>
        <v>0</v>
      </c>
      <c r="AL636" s="206"/>
      <c r="AM636" s="151" t="str">
        <f>IFERROR(VLOOKUP(AJ636,Mobilität!A:I,7,FALSE),"")</f>
        <v/>
      </c>
      <c r="AN636" s="151" t="str">
        <f t="shared" si="202"/>
        <v/>
      </c>
      <c r="AO636" s="154" t="str">
        <f>IFERROR(AN636*Intern!H$2,"")</f>
        <v/>
      </c>
      <c r="AP636" s="171"/>
      <c r="AQ636" s="151">
        <f t="shared" si="203"/>
        <v>0</v>
      </c>
      <c r="AR636" s="209"/>
      <c r="AS636" s="151" t="str">
        <f>IFERROR(VLOOKUP(AP636,Mobilität!A:I,7,FALSE),"")</f>
        <v/>
      </c>
      <c r="AT636" s="151" t="str">
        <f t="shared" si="218"/>
        <v/>
      </c>
      <c r="AU636" s="154" t="str">
        <f>IFERROR(AT636*Intern!H$2,"")</f>
        <v/>
      </c>
      <c r="AV636" s="171"/>
      <c r="AW636" s="151">
        <f t="shared" si="204"/>
        <v>0</v>
      </c>
      <c r="AX636" s="206"/>
      <c r="AY636" s="151" t="str">
        <f>IFERROR(VLOOKUP(AV636,Mobilität!A:O,7,FALSE),"")</f>
        <v/>
      </c>
      <c r="AZ636" s="151" t="str">
        <f t="shared" si="205"/>
        <v/>
      </c>
      <c r="BA636" s="220" t="str">
        <f>IFERROR(AZ636*Intern!H$2,"")</f>
        <v/>
      </c>
      <c r="BB636" s="338"/>
      <c r="BC636" s="339"/>
      <c r="BD636" s="340"/>
      <c r="BE636" s="222">
        <f t="shared" si="206"/>
        <v>0</v>
      </c>
      <c r="BF636" s="223">
        <f>IFERROR(BE636*Intern!H$2,"")</f>
        <v>0</v>
      </c>
      <c r="BG636" s="210">
        <f t="shared" si="207"/>
        <v>0</v>
      </c>
      <c r="BH636" s="226">
        <f t="shared" si="208"/>
        <v>0</v>
      </c>
      <c r="BI636" s="363"/>
      <c r="BJ636" s="210" t="e">
        <f t="shared" si="209"/>
        <v>#DIV/0!</v>
      </c>
      <c r="BK636" s="227" t="e">
        <f t="shared" si="210"/>
        <v>#DIV/0!</v>
      </c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</row>
    <row r="637" spans="1:128" s="153" customFormat="1">
      <c r="A637" s="164"/>
      <c r="B637" s="165"/>
      <c r="C637" s="165"/>
      <c r="D637" s="149" t="str">
        <f t="shared" si="211"/>
        <v/>
      </c>
      <c r="E637" s="166"/>
      <c r="F637" s="167"/>
      <c r="G637" s="334" t="str">
        <f t="shared" si="212"/>
        <v/>
      </c>
      <c r="H637" s="150" t="str">
        <f>IFERROR(VLOOKUP(F637,'Mahlzeit-Übernachtung'!C:AA,5,FALSE),"")</f>
        <v/>
      </c>
      <c r="I637" s="150" t="str">
        <f t="shared" si="213"/>
        <v/>
      </c>
      <c r="J637" s="221" t="str">
        <f>IFERROR(I637*Intern!H$2,"")</f>
        <v/>
      </c>
      <c r="K637" s="167"/>
      <c r="L637" s="331" t="str">
        <f t="shared" si="214"/>
        <v/>
      </c>
      <c r="M637" s="150" t="str">
        <f>IFERROR(VLOOKUP(K637,'Mahlzeit-Übernachtung'!C:AA,5,FALSE),"")</f>
        <v/>
      </c>
      <c r="N637" s="151" t="str">
        <f t="shared" si="215"/>
        <v/>
      </c>
      <c r="O637" s="221" t="str">
        <f>IFERROR(N637*Intern!H$2,"")</f>
        <v/>
      </c>
      <c r="P637" s="168"/>
      <c r="Q637" s="169"/>
      <c r="R637" s="169"/>
      <c r="S637" s="169"/>
      <c r="T637" s="151" t="str">
        <f t="shared" si="219"/>
        <v>---</v>
      </c>
      <c r="U637" s="331" t="e">
        <f>VLOOKUP(TEXT(T637,"@"),'Mahlzeit-Übernachtung'!A$30:G$111,7,FALSE)</f>
        <v>#N/A</v>
      </c>
      <c r="V637" s="151" t="str">
        <f t="shared" si="216"/>
        <v/>
      </c>
      <c r="W637" s="220" t="str">
        <f>IFERROR(V637*Intern!H$2,"")</f>
        <v/>
      </c>
      <c r="X637" s="167"/>
      <c r="Y637" s="170"/>
      <c r="Z637" s="164"/>
      <c r="AA637" s="151" t="str">
        <f>IFERROR(VLOOKUP(X637,Mobilität!A:I,7,FALSE),"")</f>
        <v/>
      </c>
      <c r="AB637" s="151" t="str">
        <f t="shared" si="217"/>
        <v/>
      </c>
      <c r="AC637" s="220" t="str">
        <f>IFERROR(AB637*Intern!H$2,"")</f>
        <v/>
      </c>
      <c r="AD637" s="167"/>
      <c r="AE637" s="170"/>
      <c r="AF637" s="164"/>
      <c r="AG637" s="151" t="str">
        <f>IFERROR(VLOOKUP(AD637,Mobilität!A:I,7,FALSE),"")</f>
        <v/>
      </c>
      <c r="AH637" s="151" t="str">
        <f t="shared" si="200"/>
        <v/>
      </c>
      <c r="AI637" s="220" t="str">
        <f>IFERROR(AH637*Intern!H$2,"")</f>
        <v/>
      </c>
      <c r="AJ637" s="171"/>
      <c r="AK637" s="219">
        <f t="shared" si="201"/>
        <v>0</v>
      </c>
      <c r="AL637" s="206"/>
      <c r="AM637" s="151" t="str">
        <f>IFERROR(VLOOKUP(AJ637,Mobilität!A:I,7,FALSE),"")</f>
        <v/>
      </c>
      <c r="AN637" s="151" t="str">
        <f t="shared" si="202"/>
        <v/>
      </c>
      <c r="AO637" s="154" t="str">
        <f>IFERROR(AN637*Intern!H$2,"")</f>
        <v/>
      </c>
      <c r="AP637" s="171"/>
      <c r="AQ637" s="151">
        <f t="shared" si="203"/>
        <v>0</v>
      </c>
      <c r="AR637" s="209"/>
      <c r="AS637" s="151" t="str">
        <f>IFERROR(VLOOKUP(AP637,Mobilität!A:I,7,FALSE),"")</f>
        <v/>
      </c>
      <c r="AT637" s="151" t="str">
        <f t="shared" si="218"/>
        <v/>
      </c>
      <c r="AU637" s="154" t="str">
        <f>IFERROR(AT637*Intern!H$2,"")</f>
        <v/>
      </c>
      <c r="AV637" s="171"/>
      <c r="AW637" s="151">
        <f t="shared" si="204"/>
        <v>0</v>
      </c>
      <c r="AX637" s="206"/>
      <c r="AY637" s="151" t="str">
        <f>IFERROR(VLOOKUP(AV637,Mobilität!A:O,7,FALSE),"")</f>
        <v/>
      </c>
      <c r="AZ637" s="151" t="str">
        <f t="shared" si="205"/>
        <v/>
      </c>
      <c r="BA637" s="220" t="str">
        <f>IFERROR(AZ637*Intern!H$2,"")</f>
        <v/>
      </c>
      <c r="BB637" s="338"/>
      <c r="BC637" s="339"/>
      <c r="BD637" s="340"/>
      <c r="BE637" s="222">
        <f t="shared" si="206"/>
        <v>0</v>
      </c>
      <c r="BF637" s="223">
        <f>IFERROR(BE637*Intern!H$2,"")</f>
        <v>0</v>
      </c>
      <c r="BG637" s="210">
        <f t="shared" si="207"/>
        <v>0</v>
      </c>
      <c r="BH637" s="226">
        <f t="shared" si="208"/>
        <v>0</v>
      </c>
      <c r="BI637" s="363"/>
      <c r="BJ637" s="210" t="e">
        <f t="shared" si="209"/>
        <v>#DIV/0!</v>
      </c>
      <c r="BK637" s="227" t="e">
        <f t="shared" si="210"/>
        <v>#DIV/0!</v>
      </c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</row>
    <row r="638" spans="1:128" s="153" customFormat="1">
      <c r="A638" s="164"/>
      <c r="B638" s="165"/>
      <c r="C638" s="165"/>
      <c r="D638" s="149" t="str">
        <f t="shared" si="211"/>
        <v/>
      </c>
      <c r="E638" s="166"/>
      <c r="F638" s="167"/>
      <c r="G638" s="334" t="str">
        <f t="shared" si="212"/>
        <v/>
      </c>
      <c r="H638" s="150" t="str">
        <f>IFERROR(VLOOKUP(F638,'Mahlzeit-Übernachtung'!C:AA,5,FALSE),"")</f>
        <v/>
      </c>
      <c r="I638" s="150" t="str">
        <f t="shared" si="213"/>
        <v/>
      </c>
      <c r="J638" s="221" t="str">
        <f>IFERROR(I638*Intern!H$2,"")</f>
        <v/>
      </c>
      <c r="K638" s="167"/>
      <c r="L638" s="331" t="str">
        <f t="shared" si="214"/>
        <v/>
      </c>
      <c r="M638" s="150" t="str">
        <f>IFERROR(VLOOKUP(K638,'Mahlzeit-Übernachtung'!C:AA,5,FALSE),"")</f>
        <v/>
      </c>
      <c r="N638" s="151" t="str">
        <f t="shared" si="215"/>
        <v/>
      </c>
      <c r="O638" s="221" t="str">
        <f>IFERROR(N638*Intern!H$2,"")</f>
        <v/>
      </c>
      <c r="P638" s="168"/>
      <c r="Q638" s="169"/>
      <c r="R638" s="169"/>
      <c r="S638" s="169"/>
      <c r="T638" s="151" t="str">
        <f t="shared" si="219"/>
        <v>---</v>
      </c>
      <c r="U638" s="331" t="e">
        <f>VLOOKUP(TEXT(T638,"@"),'Mahlzeit-Übernachtung'!A$30:G$111,7,FALSE)</f>
        <v>#N/A</v>
      </c>
      <c r="V638" s="151" t="str">
        <f t="shared" si="216"/>
        <v/>
      </c>
      <c r="W638" s="220" t="str">
        <f>IFERROR(V638*Intern!H$2,"")</f>
        <v/>
      </c>
      <c r="X638" s="167"/>
      <c r="Y638" s="170"/>
      <c r="Z638" s="164"/>
      <c r="AA638" s="151" t="str">
        <f>IFERROR(VLOOKUP(X638,Mobilität!A:I,7,FALSE),"")</f>
        <v/>
      </c>
      <c r="AB638" s="151" t="str">
        <f t="shared" si="217"/>
        <v/>
      </c>
      <c r="AC638" s="220" t="str">
        <f>IFERROR(AB638*Intern!H$2,"")</f>
        <v/>
      </c>
      <c r="AD638" s="167"/>
      <c r="AE638" s="170"/>
      <c r="AF638" s="164"/>
      <c r="AG638" s="151" t="str">
        <f>IFERROR(VLOOKUP(AD638,Mobilität!A:I,7,FALSE),"")</f>
        <v/>
      </c>
      <c r="AH638" s="151" t="str">
        <f t="shared" si="200"/>
        <v/>
      </c>
      <c r="AI638" s="220" t="str">
        <f>IFERROR(AH638*Intern!H$2,"")</f>
        <v/>
      </c>
      <c r="AJ638" s="171"/>
      <c r="AK638" s="219">
        <f t="shared" si="201"/>
        <v>0</v>
      </c>
      <c r="AL638" s="206"/>
      <c r="AM638" s="151" t="str">
        <f>IFERROR(VLOOKUP(AJ638,Mobilität!A:I,7,FALSE),"")</f>
        <v/>
      </c>
      <c r="AN638" s="151" t="str">
        <f t="shared" si="202"/>
        <v/>
      </c>
      <c r="AO638" s="154" t="str">
        <f>IFERROR(AN638*Intern!H$2,"")</f>
        <v/>
      </c>
      <c r="AP638" s="171"/>
      <c r="AQ638" s="151">
        <f t="shared" si="203"/>
        <v>0</v>
      </c>
      <c r="AR638" s="209"/>
      <c r="AS638" s="151" t="str">
        <f>IFERROR(VLOOKUP(AP638,Mobilität!A:I,7,FALSE),"")</f>
        <v/>
      </c>
      <c r="AT638" s="151" t="str">
        <f t="shared" si="218"/>
        <v/>
      </c>
      <c r="AU638" s="154" t="str">
        <f>IFERROR(AT638*Intern!H$2,"")</f>
        <v/>
      </c>
      <c r="AV638" s="171"/>
      <c r="AW638" s="151">
        <f t="shared" si="204"/>
        <v>0</v>
      </c>
      <c r="AX638" s="206"/>
      <c r="AY638" s="151" t="str">
        <f>IFERROR(VLOOKUP(AV638,Mobilität!A:O,7,FALSE),"")</f>
        <v/>
      </c>
      <c r="AZ638" s="151" t="str">
        <f t="shared" si="205"/>
        <v/>
      </c>
      <c r="BA638" s="220" t="str">
        <f>IFERROR(AZ638*Intern!H$2,"")</f>
        <v/>
      </c>
      <c r="BB638" s="338"/>
      <c r="BC638" s="339"/>
      <c r="BD638" s="340"/>
      <c r="BE638" s="222">
        <f t="shared" si="206"/>
        <v>0</v>
      </c>
      <c r="BF638" s="223">
        <f>IFERROR(BE638*Intern!H$2,"")</f>
        <v>0</v>
      </c>
      <c r="BG638" s="210">
        <f t="shared" si="207"/>
        <v>0</v>
      </c>
      <c r="BH638" s="226">
        <f t="shared" si="208"/>
        <v>0</v>
      </c>
      <c r="BI638" s="363"/>
      <c r="BJ638" s="210" t="e">
        <f t="shared" si="209"/>
        <v>#DIV/0!</v>
      </c>
      <c r="BK638" s="227" t="e">
        <f t="shared" si="210"/>
        <v>#DIV/0!</v>
      </c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</row>
    <row r="639" spans="1:128" s="153" customFormat="1">
      <c r="A639" s="164"/>
      <c r="B639" s="165"/>
      <c r="C639" s="165"/>
      <c r="D639" s="149" t="str">
        <f t="shared" si="211"/>
        <v/>
      </c>
      <c r="E639" s="166"/>
      <c r="F639" s="167"/>
      <c r="G639" s="334" t="str">
        <f t="shared" si="212"/>
        <v/>
      </c>
      <c r="H639" s="150" t="str">
        <f>IFERROR(VLOOKUP(F639,'Mahlzeit-Übernachtung'!C:AA,5,FALSE),"")</f>
        <v/>
      </c>
      <c r="I639" s="150" t="str">
        <f t="shared" si="213"/>
        <v/>
      </c>
      <c r="J639" s="221" t="str">
        <f>IFERROR(I639*Intern!H$2,"")</f>
        <v/>
      </c>
      <c r="K639" s="167"/>
      <c r="L639" s="331" t="str">
        <f t="shared" si="214"/>
        <v/>
      </c>
      <c r="M639" s="150" t="str">
        <f>IFERROR(VLOOKUP(K639,'Mahlzeit-Übernachtung'!C:AA,5,FALSE),"")</f>
        <v/>
      </c>
      <c r="N639" s="151" t="str">
        <f t="shared" si="215"/>
        <v/>
      </c>
      <c r="O639" s="221" t="str">
        <f>IFERROR(N639*Intern!H$2,"")</f>
        <v/>
      </c>
      <c r="P639" s="168"/>
      <c r="Q639" s="169"/>
      <c r="R639" s="169"/>
      <c r="S639" s="169"/>
      <c r="T639" s="151" t="str">
        <f t="shared" si="219"/>
        <v>---</v>
      </c>
      <c r="U639" s="331" t="e">
        <f>VLOOKUP(TEXT(T639,"@"),'Mahlzeit-Übernachtung'!A$30:G$111,7,FALSE)</f>
        <v>#N/A</v>
      </c>
      <c r="V639" s="151" t="str">
        <f t="shared" si="216"/>
        <v/>
      </c>
      <c r="W639" s="220" t="str">
        <f>IFERROR(V639*Intern!H$2,"")</f>
        <v/>
      </c>
      <c r="X639" s="167"/>
      <c r="Y639" s="170"/>
      <c r="Z639" s="164"/>
      <c r="AA639" s="151" t="str">
        <f>IFERROR(VLOOKUP(X639,Mobilität!A:I,7,FALSE),"")</f>
        <v/>
      </c>
      <c r="AB639" s="151" t="str">
        <f t="shared" si="217"/>
        <v/>
      </c>
      <c r="AC639" s="220" t="str">
        <f>IFERROR(AB639*Intern!H$2,"")</f>
        <v/>
      </c>
      <c r="AD639" s="167"/>
      <c r="AE639" s="170"/>
      <c r="AF639" s="164"/>
      <c r="AG639" s="151" t="str">
        <f>IFERROR(VLOOKUP(AD639,Mobilität!A:I,7,FALSE),"")</f>
        <v/>
      </c>
      <c r="AH639" s="151" t="str">
        <f t="shared" si="200"/>
        <v/>
      </c>
      <c r="AI639" s="220" t="str">
        <f>IFERROR(AH639*Intern!H$2,"")</f>
        <v/>
      </c>
      <c r="AJ639" s="171"/>
      <c r="AK639" s="219">
        <f t="shared" si="201"/>
        <v>0</v>
      </c>
      <c r="AL639" s="206"/>
      <c r="AM639" s="151" t="str">
        <f>IFERROR(VLOOKUP(AJ639,Mobilität!A:I,7,FALSE),"")</f>
        <v/>
      </c>
      <c r="AN639" s="151" t="str">
        <f t="shared" si="202"/>
        <v/>
      </c>
      <c r="AO639" s="154" t="str">
        <f>IFERROR(AN639*Intern!H$2,"")</f>
        <v/>
      </c>
      <c r="AP639" s="171"/>
      <c r="AQ639" s="151">
        <f t="shared" si="203"/>
        <v>0</v>
      </c>
      <c r="AR639" s="209"/>
      <c r="AS639" s="151" t="str">
        <f>IFERROR(VLOOKUP(AP639,Mobilität!A:I,7,FALSE),"")</f>
        <v/>
      </c>
      <c r="AT639" s="151" t="str">
        <f t="shared" si="218"/>
        <v/>
      </c>
      <c r="AU639" s="154" t="str">
        <f>IFERROR(AT639*Intern!H$2,"")</f>
        <v/>
      </c>
      <c r="AV639" s="171"/>
      <c r="AW639" s="151">
        <f t="shared" si="204"/>
        <v>0</v>
      </c>
      <c r="AX639" s="206"/>
      <c r="AY639" s="151" t="str">
        <f>IFERROR(VLOOKUP(AV639,Mobilität!A:O,7,FALSE),"")</f>
        <v/>
      </c>
      <c r="AZ639" s="151" t="str">
        <f t="shared" si="205"/>
        <v/>
      </c>
      <c r="BA639" s="220" t="str">
        <f>IFERROR(AZ639*Intern!H$2,"")</f>
        <v/>
      </c>
      <c r="BB639" s="338"/>
      <c r="BC639" s="339"/>
      <c r="BD639" s="340"/>
      <c r="BE639" s="222">
        <f t="shared" si="206"/>
        <v>0</v>
      </c>
      <c r="BF639" s="223">
        <f>IFERROR(BE639*Intern!H$2,"")</f>
        <v>0</v>
      </c>
      <c r="BG639" s="210">
        <f t="shared" si="207"/>
        <v>0</v>
      </c>
      <c r="BH639" s="226">
        <f t="shared" si="208"/>
        <v>0</v>
      </c>
      <c r="BI639" s="363"/>
      <c r="BJ639" s="210" t="e">
        <f t="shared" si="209"/>
        <v>#DIV/0!</v>
      </c>
      <c r="BK639" s="227" t="e">
        <f t="shared" si="210"/>
        <v>#DIV/0!</v>
      </c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</row>
    <row r="640" spans="1:128" s="153" customFormat="1">
      <c r="A640" s="164"/>
      <c r="B640" s="165"/>
      <c r="C640" s="165"/>
      <c r="D640" s="149" t="str">
        <f t="shared" si="211"/>
        <v/>
      </c>
      <c r="E640" s="166"/>
      <c r="F640" s="167"/>
      <c r="G640" s="334" t="str">
        <f t="shared" si="212"/>
        <v/>
      </c>
      <c r="H640" s="150" t="str">
        <f>IFERROR(VLOOKUP(F640,'Mahlzeit-Übernachtung'!C:AA,5,FALSE),"")</f>
        <v/>
      </c>
      <c r="I640" s="150" t="str">
        <f t="shared" si="213"/>
        <v/>
      </c>
      <c r="J640" s="221" t="str">
        <f>IFERROR(I640*Intern!H$2,"")</f>
        <v/>
      </c>
      <c r="K640" s="167"/>
      <c r="L640" s="331" t="str">
        <f t="shared" si="214"/>
        <v/>
      </c>
      <c r="M640" s="150" t="str">
        <f>IFERROR(VLOOKUP(K640,'Mahlzeit-Übernachtung'!C:AA,5,FALSE),"")</f>
        <v/>
      </c>
      <c r="N640" s="151" t="str">
        <f t="shared" si="215"/>
        <v/>
      </c>
      <c r="O640" s="221" t="str">
        <f>IFERROR(N640*Intern!H$2,"")</f>
        <v/>
      </c>
      <c r="P640" s="168"/>
      <c r="Q640" s="169"/>
      <c r="R640" s="169"/>
      <c r="S640" s="169"/>
      <c r="T640" s="151" t="str">
        <f t="shared" si="219"/>
        <v>---</v>
      </c>
      <c r="U640" s="331" t="e">
        <f>VLOOKUP(TEXT(T640,"@"),'Mahlzeit-Übernachtung'!A$30:G$111,7,FALSE)</f>
        <v>#N/A</v>
      </c>
      <c r="V640" s="151" t="str">
        <f t="shared" si="216"/>
        <v/>
      </c>
      <c r="W640" s="220" t="str">
        <f>IFERROR(V640*Intern!H$2,"")</f>
        <v/>
      </c>
      <c r="X640" s="167"/>
      <c r="Y640" s="170"/>
      <c r="Z640" s="164"/>
      <c r="AA640" s="151" t="str">
        <f>IFERROR(VLOOKUP(X640,Mobilität!A:I,7,FALSE),"")</f>
        <v/>
      </c>
      <c r="AB640" s="151" t="str">
        <f t="shared" si="217"/>
        <v/>
      </c>
      <c r="AC640" s="220" t="str">
        <f>IFERROR(AB640*Intern!H$2,"")</f>
        <v/>
      </c>
      <c r="AD640" s="167"/>
      <c r="AE640" s="170"/>
      <c r="AF640" s="164"/>
      <c r="AG640" s="151" t="str">
        <f>IFERROR(VLOOKUP(AD640,Mobilität!A:I,7,FALSE),"")</f>
        <v/>
      </c>
      <c r="AH640" s="151" t="str">
        <f t="shared" si="200"/>
        <v/>
      </c>
      <c r="AI640" s="220" t="str">
        <f>IFERROR(AH640*Intern!H$2,"")</f>
        <v/>
      </c>
      <c r="AJ640" s="171"/>
      <c r="AK640" s="219">
        <f t="shared" si="201"/>
        <v>0</v>
      </c>
      <c r="AL640" s="206"/>
      <c r="AM640" s="151" t="str">
        <f>IFERROR(VLOOKUP(AJ640,Mobilität!A:I,7,FALSE),"")</f>
        <v/>
      </c>
      <c r="AN640" s="151" t="str">
        <f t="shared" si="202"/>
        <v/>
      </c>
      <c r="AO640" s="154" t="str">
        <f>IFERROR(AN640*Intern!H$2,"")</f>
        <v/>
      </c>
      <c r="AP640" s="171"/>
      <c r="AQ640" s="151">
        <f t="shared" si="203"/>
        <v>0</v>
      </c>
      <c r="AR640" s="209"/>
      <c r="AS640" s="151" t="str">
        <f>IFERROR(VLOOKUP(AP640,Mobilität!A:I,7,FALSE),"")</f>
        <v/>
      </c>
      <c r="AT640" s="151" t="str">
        <f t="shared" si="218"/>
        <v/>
      </c>
      <c r="AU640" s="154" t="str">
        <f>IFERROR(AT640*Intern!H$2,"")</f>
        <v/>
      </c>
      <c r="AV640" s="171"/>
      <c r="AW640" s="151">
        <f t="shared" si="204"/>
        <v>0</v>
      </c>
      <c r="AX640" s="206"/>
      <c r="AY640" s="151" t="str">
        <f>IFERROR(VLOOKUP(AV640,Mobilität!A:O,7,FALSE),"")</f>
        <v/>
      </c>
      <c r="AZ640" s="151" t="str">
        <f t="shared" si="205"/>
        <v/>
      </c>
      <c r="BA640" s="220" t="str">
        <f>IFERROR(AZ640*Intern!H$2,"")</f>
        <v/>
      </c>
      <c r="BB640" s="338"/>
      <c r="BC640" s="339"/>
      <c r="BD640" s="340"/>
      <c r="BE640" s="222">
        <f t="shared" si="206"/>
        <v>0</v>
      </c>
      <c r="BF640" s="223">
        <f>IFERROR(BE640*Intern!H$2,"")</f>
        <v>0</v>
      </c>
      <c r="BG640" s="210">
        <f t="shared" si="207"/>
        <v>0</v>
      </c>
      <c r="BH640" s="226">
        <f t="shared" si="208"/>
        <v>0</v>
      </c>
      <c r="BI640" s="363"/>
      <c r="BJ640" s="210" t="e">
        <f t="shared" si="209"/>
        <v>#DIV/0!</v>
      </c>
      <c r="BK640" s="227" t="e">
        <f t="shared" si="210"/>
        <v>#DIV/0!</v>
      </c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</row>
    <row r="641" spans="1:128" s="153" customFormat="1">
      <c r="A641" s="164"/>
      <c r="B641" s="165"/>
      <c r="C641" s="165"/>
      <c r="D641" s="149" t="str">
        <f t="shared" si="211"/>
        <v/>
      </c>
      <c r="E641" s="166"/>
      <c r="F641" s="167"/>
      <c r="G641" s="334" t="str">
        <f t="shared" si="212"/>
        <v/>
      </c>
      <c r="H641" s="150" t="str">
        <f>IFERROR(VLOOKUP(F641,'Mahlzeit-Übernachtung'!C:AA,5,FALSE),"")</f>
        <v/>
      </c>
      <c r="I641" s="150" t="str">
        <f t="shared" si="213"/>
        <v/>
      </c>
      <c r="J641" s="221" t="str">
        <f>IFERROR(I641*Intern!H$2,"")</f>
        <v/>
      </c>
      <c r="K641" s="167"/>
      <c r="L641" s="331" t="str">
        <f t="shared" si="214"/>
        <v/>
      </c>
      <c r="M641" s="150" t="str">
        <f>IFERROR(VLOOKUP(K641,'Mahlzeit-Übernachtung'!C:AA,5,FALSE),"")</f>
        <v/>
      </c>
      <c r="N641" s="151" t="str">
        <f t="shared" si="215"/>
        <v/>
      </c>
      <c r="O641" s="221" t="str">
        <f>IFERROR(N641*Intern!H$2,"")</f>
        <v/>
      </c>
      <c r="P641" s="168"/>
      <c r="Q641" s="169"/>
      <c r="R641" s="169"/>
      <c r="S641" s="169"/>
      <c r="T641" s="151" t="str">
        <f t="shared" si="219"/>
        <v>---</v>
      </c>
      <c r="U641" s="331" t="e">
        <f>VLOOKUP(TEXT(T641,"@"),'Mahlzeit-Übernachtung'!A$30:G$111,7,FALSE)</f>
        <v>#N/A</v>
      </c>
      <c r="V641" s="151" t="str">
        <f t="shared" si="216"/>
        <v/>
      </c>
      <c r="W641" s="220" t="str">
        <f>IFERROR(V641*Intern!H$2,"")</f>
        <v/>
      </c>
      <c r="X641" s="167"/>
      <c r="Y641" s="170"/>
      <c r="Z641" s="164"/>
      <c r="AA641" s="151" t="str">
        <f>IFERROR(VLOOKUP(X641,Mobilität!A:I,7,FALSE),"")</f>
        <v/>
      </c>
      <c r="AB641" s="151" t="str">
        <f t="shared" si="217"/>
        <v/>
      </c>
      <c r="AC641" s="220" t="str">
        <f>IFERROR(AB641*Intern!H$2,"")</f>
        <v/>
      </c>
      <c r="AD641" s="167"/>
      <c r="AE641" s="170"/>
      <c r="AF641" s="164"/>
      <c r="AG641" s="151" t="str">
        <f>IFERROR(VLOOKUP(AD641,Mobilität!A:I,7,FALSE),"")</f>
        <v/>
      </c>
      <c r="AH641" s="151" t="str">
        <f t="shared" si="200"/>
        <v/>
      </c>
      <c r="AI641" s="220" t="str">
        <f>IFERROR(AH641*Intern!H$2,"")</f>
        <v/>
      </c>
      <c r="AJ641" s="171"/>
      <c r="AK641" s="219">
        <f t="shared" si="201"/>
        <v>0</v>
      </c>
      <c r="AL641" s="206"/>
      <c r="AM641" s="151" t="str">
        <f>IFERROR(VLOOKUP(AJ641,Mobilität!A:I,7,FALSE),"")</f>
        <v/>
      </c>
      <c r="AN641" s="151" t="str">
        <f t="shared" si="202"/>
        <v/>
      </c>
      <c r="AO641" s="154" t="str">
        <f>IFERROR(AN641*Intern!H$2,"")</f>
        <v/>
      </c>
      <c r="AP641" s="171"/>
      <c r="AQ641" s="151">
        <f t="shared" si="203"/>
        <v>0</v>
      </c>
      <c r="AR641" s="209"/>
      <c r="AS641" s="151" t="str">
        <f>IFERROR(VLOOKUP(AP641,Mobilität!A:I,7,FALSE),"")</f>
        <v/>
      </c>
      <c r="AT641" s="151" t="str">
        <f t="shared" si="218"/>
        <v/>
      </c>
      <c r="AU641" s="154" t="str">
        <f>IFERROR(AT641*Intern!H$2,"")</f>
        <v/>
      </c>
      <c r="AV641" s="171"/>
      <c r="AW641" s="151">
        <f t="shared" si="204"/>
        <v>0</v>
      </c>
      <c r="AX641" s="206"/>
      <c r="AY641" s="151" t="str">
        <f>IFERROR(VLOOKUP(AV641,Mobilität!A:O,7,FALSE),"")</f>
        <v/>
      </c>
      <c r="AZ641" s="151" t="str">
        <f t="shared" si="205"/>
        <v/>
      </c>
      <c r="BA641" s="220" t="str">
        <f>IFERROR(AZ641*Intern!H$2,"")</f>
        <v/>
      </c>
      <c r="BB641" s="338"/>
      <c r="BC641" s="339"/>
      <c r="BD641" s="340"/>
      <c r="BE641" s="222">
        <f t="shared" si="206"/>
        <v>0</v>
      </c>
      <c r="BF641" s="223">
        <f>IFERROR(BE641*Intern!H$2,"")</f>
        <v>0</v>
      </c>
      <c r="BG641" s="210">
        <f t="shared" si="207"/>
        <v>0</v>
      </c>
      <c r="BH641" s="226">
        <f t="shared" si="208"/>
        <v>0</v>
      </c>
      <c r="BI641" s="363"/>
      <c r="BJ641" s="210" t="e">
        <f t="shared" si="209"/>
        <v>#DIV/0!</v>
      </c>
      <c r="BK641" s="227" t="e">
        <f t="shared" si="210"/>
        <v>#DIV/0!</v>
      </c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</row>
    <row r="642" spans="1:128" s="153" customFormat="1">
      <c r="A642" s="164"/>
      <c r="B642" s="165"/>
      <c r="C642" s="165"/>
      <c r="D642" s="149" t="str">
        <f t="shared" si="211"/>
        <v/>
      </c>
      <c r="E642" s="166"/>
      <c r="F642" s="167"/>
      <c r="G642" s="334" t="str">
        <f t="shared" si="212"/>
        <v/>
      </c>
      <c r="H642" s="150" t="str">
        <f>IFERROR(VLOOKUP(F642,'Mahlzeit-Übernachtung'!C:AA,5,FALSE),"")</f>
        <v/>
      </c>
      <c r="I642" s="150" t="str">
        <f t="shared" si="213"/>
        <v/>
      </c>
      <c r="J642" s="221" t="str">
        <f>IFERROR(I642*Intern!H$2,"")</f>
        <v/>
      </c>
      <c r="K642" s="167"/>
      <c r="L642" s="331" t="str">
        <f t="shared" si="214"/>
        <v/>
      </c>
      <c r="M642" s="150" t="str">
        <f>IFERROR(VLOOKUP(K642,'Mahlzeit-Übernachtung'!C:AA,5,FALSE),"")</f>
        <v/>
      </c>
      <c r="N642" s="151" t="str">
        <f t="shared" si="215"/>
        <v/>
      </c>
      <c r="O642" s="221" t="str">
        <f>IFERROR(N642*Intern!H$2,"")</f>
        <v/>
      </c>
      <c r="P642" s="168"/>
      <c r="Q642" s="169"/>
      <c r="R642" s="169"/>
      <c r="S642" s="169"/>
      <c r="T642" s="151" t="str">
        <f t="shared" si="219"/>
        <v>---</v>
      </c>
      <c r="U642" s="331" t="e">
        <f>VLOOKUP(TEXT(T642,"@"),'Mahlzeit-Übernachtung'!A$30:G$111,7,FALSE)</f>
        <v>#N/A</v>
      </c>
      <c r="V642" s="151" t="str">
        <f t="shared" si="216"/>
        <v/>
      </c>
      <c r="W642" s="220" t="str">
        <f>IFERROR(V642*Intern!H$2,"")</f>
        <v/>
      </c>
      <c r="X642" s="167"/>
      <c r="Y642" s="170"/>
      <c r="Z642" s="164"/>
      <c r="AA642" s="151" t="str">
        <f>IFERROR(VLOOKUP(X642,Mobilität!A:I,7,FALSE),"")</f>
        <v/>
      </c>
      <c r="AB642" s="151" t="str">
        <f t="shared" si="217"/>
        <v/>
      </c>
      <c r="AC642" s="220" t="str">
        <f>IFERROR(AB642*Intern!H$2,"")</f>
        <v/>
      </c>
      <c r="AD642" s="167"/>
      <c r="AE642" s="170"/>
      <c r="AF642" s="164"/>
      <c r="AG642" s="151" t="str">
        <f>IFERROR(VLOOKUP(AD642,Mobilität!A:I,7,FALSE),"")</f>
        <v/>
      </c>
      <c r="AH642" s="151" t="str">
        <f t="shared" si="200"/>
        <v/>
      </c>
      <c r="AI642" s="220" t="str">
        <f>IFERROR(AH642*Intern!H$2,"")</f>
        <v/>
      </c>
      <c r="AJ642" s="171"/>
      <c r="AK642" s="219">
        <f t="shared" si="201"/>
        <v>0</v>
      </c>
      <c r="AL642" s="206"/>
      <c r="AM642" s="151" t="str">
        <f>IFERROR(VLOOKUP(AJ642,Mobilität!A:I,7,FALSE),"")</f>
        <v/>
      </c>
      <c r="AN642" s="151" t="str">
        <f t="shared" si="202"/>
        <v/>
      </c>
      <c r="AO642" s="154" t="str">
        <f>IFERROR(AN642*Intern!H$2,"")</f>
        <v/>
      </c>
      <c r="AP642" s="171"/>
      <c r="AQ642" s="151">
        <f t="shared" si="203"/>
        <v>0</v>
      </c>
      <c r="AR642" s="209"/>
      <c r="AS642" s="151" t="str">
        <f>IFERROR(VLOOKUP(AP642,Mobilität!A:I,7,FALSE),"")</f>
        <v/>
      </c>
      <c r="AT642" s="151" t="str">
        <f t="shared" si="218"/>
        <v/>
      </c>
      <c r="AU642" s="154" t="str">
        <f>IFERROR(AT642*Intern!H$2,"")</f>
        <v/>
      </c>
      <c r="AV642" s="171"/>
      <c r="AW642" s="151">
        <f t="shared" si="204"/>
        <v>0</v>
      </c>
      <c r="AX642" s="206"/>
      <c r="AY642" s="151" t="str">
        <f>IFERROR(VLOOKUP(AV642,Mobilität!A:O,7,FALSE),"")</f>
        <v/>
      </c>
      <c r="AZ642" s="151" t="str">
        <f t="shared" si="205"/>
        <v/>
      </c>
      <c r="BA642" s="220" t="str">
        <f>IFERROR(AZ642*Intern!H$2,"")</f>
        <v/>
      </c>
      <c r="BB642" s="338"/>
      <c r="BC642" s="339"/>
      <c r="BD642" s="340"/>
      <c r="BE642" s="222">
        <f t="shared" si="206"/>
        <v>0</v>
      </c>
      <c r="BF642" s="223">
        <f>IFERROR(BE642*Intern!H$2,"")</f>
        <v>0</v>
      </c>
      <c r="BG642" s="210">
        <f t="shared" si="207"/>
        <v>0</v>
      </c>
      <c r="BH642" s="226">
        <f t="shared" si="208"/>
        <v>0</v>
      </c>
      <c r="BI642" s="363"/>
      <c r="BJ642" s="210" t="e">
        <f t="shared" si="209"/>
        <v>#DIV/0!</v>
      </c>
      <c r="BK642" s="227" t="e">
        <f t="shared" si="210"/>
        <v>#DIV/0!</v>
      </c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</row>
    <row r="643" spans="1:128" s="153" customFormat="1">
      <c r="A643" s="164"/>
      <c r="B643" s="165"/>
      <c r="C643" s="165"/>
      <c r="D643" s="149" t="str">
        <f t="shared" si="211"/>
        <v/>
      </c>
      <c r="E643" s="166"/>
      <c r="F643" s="167"/>
      <c r="G643" s="334" t="str">
        <f t="shared" si="212"/>
        <v/>
      </c>
      <c r="H643" s="150" t="str">
        <f>IFERROR(VLOOKUP(F643,'Mahlzeit-Übernachtung'!C:AA,5,FALSE),"")</f>
        <v/>
      </c>
      <c r="I643" s="150" t="str">
        <f t="shared" si="213"/>
        <v/>
      </c>
      <c r="J643" s="221" t="str">
        <f>IFERROR(I643*Intern!H$2,"")</f>
        <v/>
      </c>
      <c r="K643" s="167"/>
      <c r="L643" s="331" t="str">
        <f t="shared" si="214"/>
        <v/>
      </c>
      <c r="M643" s="150" t="str">
        <f>IFERROR(VLOOKUP(K643,'Mahlzeit-Übernachtung'!C:AA,5,FALSE),"")</f>
        <v/>
      </c>
      <c r="N643" s="151" t="str">
        <f t="shared" si="215"/>
        <v/>
      </c>
      <c r="O643" s="221" t="str">
        <f>IFERROR(N643*Intern!H$2,"")</f>
        <v/>
      </c>
      <c r="P643" s="168"/>
      <c r="Q643" s="169"/>
      <c r="R643" s="169"/>
      <c r="S643" s="169"/>
      <c r="T643" s="151" t="str">
        <f t="shared" si="219"/>
        <v>---</v>
      </c>
      <c r="U643" s="331" t="e">
        <f>VLOOKUP(TEXT(T643,"@"),'Mahlzeit-Übernachtung'!A$30:G$111,7,FALSE)</f>
        <v>#N/A</v>
      </c>
      <c r="V643" s="151" t="str">
        <f t="shared" si="216"/>
        <v/>
      </c>
      <c r="W643" s="220" t="str">
        <f>IFERROR(V643*Intern!H$2,"")</f>
        <v/>
      </c>
      <c r="X643" s="167"/>
      <c r="Y643" s="170"/>
      <c r="Z643" s="164"/>
      <c r="AA643" s="151" t="str">
        <f>IFERROR(VLOOKUP(X643,Mobilität!A:I,7,FALSE),"")</f>
        <v/>
      </c>
      <c r="AB643" s="151" t="str">
        <f t="shared" si="217"/>
        <v/>
      </c>
      <c r="AC643" s="220" t="str">
        <f>IFERROR(AB643*Intern!H$2,"")</f>
        <v/>
      </c>
      <c r="AD643" s="167"/>
      <c r="AE643" s="170"/>
      <c r="AF643" s="164"/>
      <c r="AG643" s="151" t="str">
        <f>IFERROR(VLOOKUP(AD643,Mobilität!A:I,7,FALSE),"")</f>
        <v/>
      </c>
      <c r="AH643" s="151" t="str">
        <f t="shared" si="200"/>
        <v/>
      </c>
      <c r="AI643" s="220" t="str">
        <f>IFERROR(AH643*Intern!H$2,"")</f>
        <v/>
      </c>
      <c r="AJ643" s="171"/>
      <c r="AK643" s="219">
        <f t="shared" si="201"/>
        <v>0</v>
      </c>
      <c r="AL643" s="206"/>
      <c r="AM643" s="151" t="str">
        <f>IFERROR(VLOOKUP(AJ643,Mobilität!A:I,7,FALSE),"")</f>
        <v/>
      </c>
      <c r="AN643" s="151" t="str">
        <f t="shared" si="202"/>
        <v/>
      </c>
      <c r="AO643" s="154" t="str">
        <f>IFERROR(AN643*Intern!H$2,"")</f>
        <v/>
      </c>
      <c r="AP643" s="171"/>
      <c r="AQ643" s="151">
        <f t="shared" si="203"/>
        <v>0</v>
      </c>
      <c r="AR643" s="209"/>
      <c r="AS643" s="151" t="str">
        <f>IFERROR(VLOOKUP(AP643,Mobilität!A:I,7,FALSE),"")</f>
        <v/>
      </c>
      <c r="AT643" s="151" t="str">
        <f t="shared" si="218"/>
        <v/>
      </c>
      <c r="AU643" s="154" t="str">
        <f>IFERROR(AT643*Intern!H$2,"")</f>
        <v/>
      </c>
      <c r="AV643" s="171"/>
      <c r="AW643" s="151">
        <f t="shared" si="204"/>
        <v>0</v>
      </c>
      <c r="AX643" s="206"/>
      <c r="AY643" s="151" t="str">
        <f>IFERROR(VLOOKUP(AV643,Mobilität!A:O,7,FALSE),"")</f>
        <v/>
      </c>
      <c r="AZ643" s="151" t="str">
        <f t="shared" si="205"/>
        <v/>
      </c>
      <c r="BA643" s="220" t="str">
        <f>IFERROR(AZ643*Intern!H$2,"")</f>
        <v/>
      </c>
      <c r="BB643" s="338"/>
      <c r="BC643" s="339"/>
      <c r="BD643" s="340"/>
      <c r="BE643" s="222">
        <f t="shared" si="206"/>
        <v>0</v>
      </c>
      <c r="BF643" s="223">
        <f>IFERROR(BE643*Intern!H$2,"")</f>
        <v>0</v>
      </c>
      <c r="BG643" s="210">
        <f t="shared" si="207"/>
        <v>0</v>
      </c>
      <c r="BH643" s="226">
        <f t="shared" si="208"/>
        <v>0</v>
      </c>
      <c r="BI643" s="363"/>
      <c r="BJ643" s="210" t="e">
        <f t="shared" si="209"/>
        <v>#DIV/0!</v>
      </c>
      <c r="BK643" s="227" t="e">
        <f t="shared" si="210"/>
        <v>#DIV/0!</v>
      </c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</row>
    <row r="644" spans="1:128" s="153" customFormat="1">
      <c r="A644" s="164"/>
      <c r="B644" s="165"/>
      <c r="C644" s="165"/>
      <c r="D644" s="149" t="str">
        <f t="shared" si="211"/>
        <v/>
      </c>
      <c r="E644" s="166"/>
      <c r="F644" s="167"/>
      <c r="G644" s="334" t="str">
        <f t="shared" si="212"/>
        <v/>
      </c>
      <c r="H644" s="150" t="str">
        <f>IFERROR(VLOOKUP(F644,'Mahlzeit-Übernachtung'!C:AA,5,FALSE),"")</f>
        <v/>
      </c>
      <c r="I644" s="150" t="str">
        <f t="shared" si="213"/>
        <v/>
      </c>
      <c r="J644" s="221" t="str">
        <f>IFERROR(I644*Intern!H$2,"")</f>
        <v/>
      </c>
      <c r="K644" s="167"/>
      <c r="L644" s="331" t="str">
        <f t="shared" si="214"/>
        <v/>
      </c>
      <c r="M644" s="150" t="str">
        <f>IFERROR(VLOOKUP(K644,'Mahlzeit-Übernachtung'!C:AA,5,FALSE),"")</f>
        <v/>
      </c>
      <c r="N644" s="151" t="str">
        <f t="shared" si="215"/>
        <v/>
      </c>
      <c r="O644" s="221" t="str">
        <f>IFERROR(N644*Intern!H$2,"")</f>
        <v/>
      </c>
      <c r="P644" s="168"/>
      <c r="Q644" s="169"/>
      <c r="R644" s="169"/>
      <c r="S644" s="169"/>
      <c r="T644" s="151" t="str">
        <f t="shared" si="219"/>
        <v>---</v>
      </c>
      <c r="U644" s="331" t="e">
        <f>VLOOKUP(TEXT(T644,"@"),'Mahlzeit-Übernachtung'!A$30:G$111,7,FALSE)</f>
        <v>#N/A</v>
      </c>
      <c r="V644" s="151" t="str">
        <f t="shared" si="216"/>
        <v/>
      </c>
      <c r="W644" s="220" t="str">
        <f>IFERROR(V644*Intern!H$2,"")</f>
        <v/>
      </c>
      <c r="X644" s="167"/>
      <c r="Y644" s="170"/>
      <c r="Z644" s="164"/>
      <c r="AA644" s="151" t="str">
        <f>IFERROR(VLOOKUP(X644,Mobilität!A:I,7,FALSE),"")</f>
        <v/>
      </c>
      <c r="AB644" s="151" t="str">
        <f t="shared" si="217"/>
        <v/>
      </c>
      <c r="AC644" s="220" t="str">
        <f>IFERROR(AB644*Intern!H$2,"")</f>
        <v/>
      </c>
      <c r="AD644" s="167"/>
      <c r="AE644" s="170"/>
      <c r="AF644" s="164"/>
      <c r="AG644" s="151" t="str">
        <f>IFERROR(VLOOKUP(AD644,Mobilität!A:I,7,FALSE),"")</f>
        <v/>
      </c>
      <c r="AH644" s="151" t="str">
        <f t="shared" si="200"/>
        <v/>
      </c>
      <c r="AI644" s="220" t="str">
        <f>IFERROR(AH644*Intern!H$2,"")</f>
        <v/>
      </c>
      <c r="AJ644" s="171"/>
      <c r="AK644" s="219">
        <f t="shared" si="201"/>
        <v>0</v>
      </c>
      <c r="AL644" s="206"/>
      <c r="AM644" s="151" t="str">
        <f>IFERROR(VLOOKUP(AJ644,Mobilität!A:I,7,FALSE),"")</f>
        <v/>
      </c>
      <c r="AN644" s="151" t="str">
        <f t="shared" si="202"/>
        <v/>
      </c>
      <c r="AO644" s="154" t="str">
        <f>IFERROR(AN644*Intern!H$2,"")</f>
        <v/>
      </c>
      <c r="AP644" s="171"/>
      <c r="AQ644" s="151">
        <f t="shared" si="203"/>
        <v>0</v>
      </c>
      <c r="AR644" s="209"/>
      <c r="AS644" s="151" t="str">
        <f>IFERROR(VLOOKUP(AP644,Mobilität!A:I,7,FALSE),"")</f>
        <v/>
      </c>
      <c r="AT644" s="151" t="str">
        <f t="shared" si="218"/>
        <v/>
      </c>
      <c r="AU644" s="154" t="str">
        <f>IFERROR(AT644*Intern!H$2,"")</f>
        <v/>
      </c>
      <c r="AV644" s="171"/>
      <c r="AW644" s="151">
        <f t="shared" si="204"/>
        <v>0</v>
      </c>
      <c r="AX644" s="206"/>
      <c r="AY644" s="151" t="str">
        <f>IFERROR(VLOOKUP(AV644,Mobilität!A:O,7,FALSE),"")</f>
        <v/>
      </c>
      <c r="AZ644" s="151" t="str">
        <f t="shared" si="205"/>
        <v/>
      </c>
      <c r="BA644" s="220" t="str">
        <f>IFERROR(AZ644*Intern!H$2,"")</f>
        <v/>
      </c>
      <c r="BB644" s="338"/>
      <c r="BC644" s="339"/>
      <c r="BD644" s="340"/>
      <c r="BE644" s="222">
        <f t="shared" si="206"/>
        <v>0</v>
      </c>
      <c r="BF644" s="223">
        <f>IFERROR(BE644*Intern!H$2,"")</f>
        <v>0</v>
      </c>
      <c r="BG644" s="210">
        <f t="shared" si="207"/>
        <v>0</v>
      </c>
      <c r="BH644" s="226">
        <f t="shared" si="208"/>
        <v>0</v>
      </c>
      <c r="BI644" s="363"/>
      <c r="BJ644" s="210" t="e">
        <f t="shared" si="209"/>
        <v>#DIV/0!</v>
      </c>
      <c r="BK644" s="227" t="e">
        <f t="shared" si="210"/>
        <v>#DIV/0!</v>
      </c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</row>
    <row r="645" spans="1:128" s="153" customFormat="1">
      <c r="A645" s="164"/>
      <c r="B645" s="165"/>
      <c r="C645" s="165"/>
      <c r="D645" s="149" t="str">
        <f t="shared" si="211"/>
        <v/>
      </c>
      <c r="E645" s="166"/>
      <c r="F645" s="167"/>
      <c r="G645" s="334" t="str">
        <f t="shared" si="212"/>
        <v/>
      </c>
      <c r="H645" s="150" t="str">
        <f>IFERROR(VLOOKUP(F645,'Mahlzeit-Übernachtung'!C:AA,5,FALSE),"")</f>
        <v/>
      </c>
      <c r="I645" s="150" t="str">
        <f t="shared" si="213"/>
        <v/>
      </c>
      <c r="J645" s="221" t="str">
        <f>IFERROR(I645*Intern!H$2,"")</f>
        <v/>
      </c>
      <c r="K645" s="167"/>
      <c r="L645" s="331" t="str">
        <f t="shared" si="214"/>
        <v/>
      </c>
      <c r="M645" s="150" t="str">
        <f>IFERROR(VLOOKUP(K645,'Mahlzeit-Übernachtung'!C:AA,5,FALSE),"")</f>
        <v/>
      </c>
      <c r="N645" s="151" t="str">
        <f t="shared" si="215"/>
        <v/>
      </c>
      <c r="O645" s="221" t="str">
        <f>IFERROR(N645*Intern!H$2,"")</f>
        <v/>
      </c>
      <c r="P645" s="168"/>
      <c r="Q645" s="169"/>
      <c r="R645" s="169"/>
      <c r="S645" s="169"/>
      <c r="T645" s="151" t="str">
        <f t="shared" si="219"/>
        <v>---</v>
      </c>
      <c r="U645" s="331" t="e">
        <f>VLOOKUP(TEXT(T645,"@"),'Mahlzeit-Übernachtung'!A$30:G$111,7,FALSE)</f>
        <v>#N/A</v>
      </c>
      <c r="V645" s="151" t="str">
        <f t="shared" si="216"/>
        <v/>
      </c>
      <c r="W645" s="220" t="str">
        <f>IFERROR(V645*Intern!H$2,"")</f>
        <v/>
      </c>
      <c r="X645" s="167"/>
      <c r="Y645" s="170"/>
      <c r="Z645" s="164"/>
      <c r="AA645" s="151" t="str">
        <f>IFERROR(VLOOKUP(X645,Mobilität!A:I,7,FALSE),"")</f>
        <v/>
      </c>
      <c r="AB645" s="151" t="str">
        <f t="shared" si="217"/>
        <v/>
      </c>
      <c r="AC645" s="220" t="str">
        <f>IFERROR(AB645*Intern!H$2,"")</f>
        <v/>
      </c>
      <c r="AD645" s="167"/>
      <c r="AE645" s="170"/>
      <c r="AF645" s="164"/>
      <c r="AG645" s="151" t="str">
        <f>IFERROR(VLOOKUP(AD645,Mobilität!A:I,7,FALSE),"")</f>
        <v/>
      </c>
      <c r="AH645" s="151" t="str">
        <f t="shared" si="200"/>
        <v/>
      </c>
      <c r="AI645" s="220" t="str">
        <f>IFERROR(AH645*Intern!H$2,"")</f>
        <v/>
      </c>
      <c r="AJ645" s="171"/>
      <c r="AK645" s="219">
        <f t="shared" si="201"/>
        <v>0</v>
      </c>
      <c r="AL645" s="206"/>
      <c r="AM645" s="151" t="str">
        <f>IFERROR(VLOOKUP(AJ645,Mobilität!A:I,7,FALSE),"")</f>
        <v/>
      </c>
      <c r="AN645" s="151" t="str">
        <f t="shared" si="202"/>
        <v/>
      </c>
      <c r="AO645" s="154" t="str">
        <f>IFERROR(AN645*Intern!H$2,"")</f>
        <v/>
      </c>
      <c r="AP645" s="171"/>
      <c r="AQ645" s="151">
        <f t="shared" si="203"/>
        <v>0</v>
      </c>
      <c r="AR645" s="209"/>
      <c r="AS645" s="151" t="str">
        <f>IFERROR(VLOOKUP(AP645,Mobilität!A:I,7,FALSE),"")</f>
        <v/>
      </c>
      <c r="AT645" s="151" t="str">
        <f t="shared" si="218"/>
        <v/>
      </c>
      <c r="AU645" s="154" t="str">
        <f>IFERROR(AT645*Intern!H$2,"")</f>
        <v/>
      </c>
      <c r="AV645" s="171"/>
      <c r="AW645" s="151">
        <f t="shared" si="204"/>
        <v>0</v>
      </c>
      <c r="AX645" s="206"/>
      <c r="AY645" s="151" t="str">
        <f>IFERROR(VLOOKUP(AV645,Mobilität!A:O,7,FALSE),"")</f>
        <v/>
      </c>
      <c r="AZ645" s="151" t="str">
        <f t="shared" si="205"/>
        <v/>
      </c>
      <c r="BA645" s="220" t="str">
        <f>IFERROR(AZ645*Intern!H$2,"")</f>
        <v/>
      </c>
      <c r="BB645" s="338"/>
      <c r="BC645" s="339"/>
      <c r="BD645" s="340"/>
      <c r="BE645" s="222">
        <f t="shared" si="206"/>
        <v>0</v>
      </c>
      <c r="BF645" s="223">
        <f>IFERROR(BE645*Intern!H$2,"")</f>
        <v>0</v>
      </c>
      <c r="BG645" s="210">
        <f t="shared" si="207"/>
        <v>0</v>
      </c>
      <c r="BH645" s="226">
        <f t="shared" si="208"/>
        <v>0</v>
      </c>
      <c r="BI645" s="363"/>
      <c r="BJ645" s="210" t="e">
        <f t="shared" si="209"/>
        <v>#DIV/0!</v>
      </c>
      <c r="BK645" s="227" t="e">
        <f t="shared" si="210"/>
        <v>#DIV/0!</v>
      </c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</row>
    <row r="646" spans="1:128" s="153" customFormat="1">
      <c r="A646" s="164"/>
      <c r="B646" s="165"/>
      <c r="C646" s="165"/>
      <c r="D646" s="149" t="str">
        <f t="shared" si="211"/>
        <v/>
      </c>
      <c r="E646" s="166"/>
      <c r="F646" s="167"/>
      <c r="G646" s="334" t="str">
        <f t="shared" si="212"/>
        <v/>
      </c>
      <c r="H646" s="150" t="str">
        <f>IFERROR(VLOOKUP(F646,'Mahlzeit-Übernachtung'!C:AA,5,FALSE),"")</f>
        <v/>
      </c>
      <c r="I646" s="150" t="str">
        <f t="shared" si="213"/>
        <v/>
      </c>
      <c r="J646" s="221" t="str">
        <f>IFERROR(I646*Intern!H$2,"")</f>
        <v/>
      </c>
      <c r="K646" s="167"/>
      <c r="L646" s="331" t="str">
        <f t="shared" si="214"/>
        <v/>
      </c>
      <c r="M646" s="150" t="str">
        <f>IFERROR(VLOOKUP(K646,'Mahlzeit-Übernachtung'!C:AA,5,FALSE),"")</f>
        <v/>
      </c>
      <c r="N646" s="151" t="str">
        <f t="shared" si="215"/>
        <v/>
      </c>
      <c r="O646" s="221" t="str">
        <f>IFERROR(N646*Intern!H$2,"")</f>
        <v/>
      </c>
      <c r="P646" s="168"/>
      <c r="Q646" s="169"/>
      <c r="R646" s="169"/>
      <c r="S646" s="169"/>
      <c r="T646" s="151" t="str">
        <f t="shared" si="219"/>
        <v>---</v>
      </c>
      <c r="U646" s="331" t="e">
        <f>VLOOKUP(TEXT(T646,"@"),'Mahlzeit-Übernachtung'!A$30:G$111,7,FALSE)</f>
        <v>#N/A</v>
      </c>
      <c r="V646" s="151" t="str">
        <f t="shared" si="216"/>
        <v/>
      </c>
      <c r="W646" s="220" t="str">
        <f>IFERROR(V646*Intern!H$2,"")</f>
        <v/>
      </c>
      <c r="X646" s="167"/>
      <c r="Y646" s="170"/>
      <c r="Z646" s="164"/>
      <c r="AA646" s="151" t="str">
        <f>IFERROR(VLOOKUP(X646,Mobilität!A:I,7,FALSE),"")</f>
        <v/>
      </c>
      <c r="AB646" s="151" t="str">
        <f t="shared" si="217"/>
        <v/>
      </c>
      <c r="AC646" s="220" t="str">
        <f>IFERROR(AB646*Intern!H$2,"")</f>
        <v/>
      </c>
      <c r="AD646" s="167"/>
      <c r="AE646" s="170"/>
      <c r="AF646" s="164"/>
      <c r="AG646" s="151" t="str">
        <f>IFERROR(VLOOKUP(AD646,Mobilität!A:I,7,FALSE),"")</f>
        <v/>
      </c>
      <c r="AH646" s="151" t="str">
        <f t="shared" ref="AH646:AH662" si="220">IFERROR(AG646*AF646*AE646/1000,"")</f>
        <v/>
      </c>
      <c r="AI646" s="220" t="str">
        <f>IFERROR(AH646*Intern!H$2,"")</f>
        <v/>
      </c>
      <c r="AJ646" s="171"/>
      <c r="AK646" s="219">
        <f t="shared" ref="AK646:AK662" si="221">E646</f>
        <v>0</v>
      </c>
      <c r="AL646" s="206"/>
      <c r="AM646" s="151" t="str">
        <f>IFERROR(VLOOKUP(AJ646,Mobilität!A:I,7,FALSE),"")</f>
        <v/>
      </c>
      <c r="AN646" s="151" t="str">
        <f t="shared" ref="AN646:AN662" si="222">IFERROR(AM646*AL646*AK646/1000,"")</f>
        <v/>
      </c>
      <c r="AO646" s="154" t="str">
        <f>IFERROR(AN646*Intern!H$2,"")</f>
        <v/>
      </c>
      <c r="AP646" s="171"/>
      <c r="AQ646" s="151">
        <f t="shared" ref="AQ646:AQ662" si="223">E646</f>
        <v>0</v>
      </c>
      <c r="AR646" s="209"/>
      <c r="AS646" s="151" t="str">
        <f>IFERROR(VLOOKUP(AP646,Mobilität!A:I,7,FALSE),"")</f>
        <v/>
      </c>
      <c r="AT646" s="151" t="str">
        <f t="shared" si="218"/>
        <v/>
      </c>
      <c r="AU646" s="154" t="str">
        <f>IFERROR(AT646*Intern!H$2,"")</f>
        <v/>
      </c>
      <c r="AV646" s="171"/>
      <c r="AW646" s="151">
        <f t="shared" ref="AW646:AW662" si="224">E646</f>
        <v>0</v>
      </c>
      <c r="AX646" s="206"/>
      <c r="AY646" s="151" t="str">
        <f>IFERROR(VLOOKUP(AV646,Mobilität!A:O,7,FALSE),"")</f>
        <v/>
      </c>
      <c r="AZ646" s="151" t="str">
        <f t="shared" ref="AZ646:AZ662" si="225">IFERROR(AY646*AW646*AX646/1000,"")</f>
        <v/>
      </c>
      <c r="BA646" s="220" t="str">
        <f>IFERROR(AZ646*Intern!H$2,"")</f>
        <v/>
      </c>
      <c r="BB646" s="338"/>
      <c r="BC646" s="339"/>
      <c r="BD646" s="340"/>
      <c r="BE646" s="222">
        <f t="shared" ref="BE646:BE662" si="226">IFERROR(BD646*BC646,"")</f>
        <v>0</v>
      </c>
      <c r="BF646" s="223">
        <f>IFERROR(BE646*Intern!H$2,"")</f>
        <v>0</v>
      </c>
      <c r="BG646" s="210">
        <f t="shared" ref="BG646:BG662" si="227">SUM(IF(ISERROR(AT646),0,AT646),IF(ISERROR(AZ646),0,AZ646),IF(ISERROR(AB646),0,AB646),IF(ISERROR(AN646),0,AN646),IF(ISERROR(V646),0,V646),IF(ISERROR(N646),0,N646),IF(ISERROR(I646),0,I646))</f>
        <v>0</v>
      </c>
      <c r="BH646" s="226">
        <f t="shared" ref="BH646:BH662" si="228">SUM(IF(ISERROR(AU646),0,AU646),IF(ISERROR(BA646),0,BA646),IF(ISERROR(AC646),0,AC646),IF(ISERROR(AI646),0,AI646),IF(ISERROR(AO646),0,AO646),IF(ISERROR(W646),0,W646),IF(ISERROR(O646),0,O646),IF(ISERROR(J646),0,J646))</f>
        <v>0</v>
      </c>
      <c r="BI646" s="363"/>
      <c r="BJ646" s="210" t="e">
        <f t="shared" ref="BJ646:BJ662" si="229">SUM(IF(ISERROR(AT646),0,AT646),IF(ISERROR(AZ646),0,AZ646),IF(ISERROR(AB646),0,AB646),IF(ISERROR(AN646),0,AN646),IF(ISERROR(V646),0,V646),IF(ISERROR(N646),0,N646),IF(ISERROR(I646),0,I646))/E646</f>
        <v>#DIV/0!</v>
      </c>
      <c r="BK646" s="227" t="e">
        <f t="shared" ref="BK646:BK662" si="230">SUM(IF(ISERROR(AU646),0,AU646),IF(ISERROR(BA646),0,BA646),IF(ISERROR(AC646),0,AC646),IF(ISERROR(AI646),0,AI646),IF(ISERROR(AO646),0,AO646),IF(ISERROR(W646),0,W646),IF(ISERROR(O646),0,O646),IF(ISERROR(J646),0,J646))/E646</f>
        <v>#DIV/0!</v>
      </c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</row>
    <row r="647" spans="1:128" s="153" customFormat="1">
      <c r="A647" s="164"/>
      <c r="B647" s="165"/>
      <c r="C647" s="165"/>
      <c r="D647" s="149" t="str">
        <f t="shared" si="211"/>
        <v/>
      </c>
      <c r="E647" s="166"/>
      <c r="F647" s="167"/>
      <c r="G647" s="334" t="str">
        <f t="shared" si="212"/>
        <v/>
      </c>
      <c r="H647" s="150" t="str">
        <f>IFERROR(VLOOKUP(F647,'Mahlzeit-Übernachtung'!C:AA,5,FALSE),"")</f>
        <v/>
      </c>
      <c r="I647" s="150" t="str">
        <f t="shared" si="213"/>
        <v/>
      </c>
      <c r="J647" s="221" t="str">
        <f>IFERROR(I647*Intern!H$2,"")</f>
        <v/>
      </c>
      <c r="K647" s="167"/>
      <c r="L647" s="331" t="str">
        <f t="shared" si="214"/>
        <v/>
      </c>
      <c r="M647" s="150" t="str">
        <f>IFERROR(VLOOKUP(K647,'Mahlzeit-Übernachtung'!C:AA,5,FALSE),"")</f>
        <v/>
      </c>
      <c r="N647" s="151" t="str">
        <f t="shared" si="215"/>
        <v/>
      </c>
      <c r="O647" s="221" t="str">
        <f>IFERROR(N647*Intern!H$2,"")</f>
        <v/>
      </c>
      <c r="P647" s="168"/>
      <c r="Q647" s="169"/>
      <c r="R647" s="169"/>
      <c r="S647" s="169"/>
      <c r="T647" s="151" t="str">
        <f t="shared" si="219"/>
        <v>---</v>
      </c>
      <c r="U647" s="331" t="e">
        <f>VLOOKUP(TEXT(T647,"@"),'Mahlzeit-Übernachtung'!A$30:G$111,7,FALSE)</f>
        <v>#N/A</v>
      </c>
      <c r="V647" s="151" t="str">
        <f t="shared" si="216"/>
        <v/>
      </c>
      <c r="W647" s="220" t="str">
        <f>IFERROR(V647*Intern!H$2,"")</f>
        <v/>
      </c>
      <c r="X647" s="167"/>
      <c r="Y647" s="170"/>
      <c r="Z647" s="164"/>
      <c r="AA647" s="151" t="str">
        <f>IFERROR(VLOOKUP(X647,Mobilität!A:I,7,FALSE),"")</f>
        <v/>
      </c>
      <c r="AB647" s="151" t="str">
        <f t="shared" si="217"/>
        <v/>
      </c>
      <c r="AC647" s="220" t="str">
        <f>IFERROR(AB647*Intern!H$2,"")</f>
        <v/>
      </c>
      <c r="AD647" s="167"/>
      <c r="AE647" s="170"/>
      <c r="AF647" s="164"/>
      <c r="AG647" s="151" t="str">
        <f>IFERROR(VLOOKUP(AD647,Mobilität!A:I,7,FALSE),"")</f>
        <v/>
      </c>
      <c r="AH647" s="151" t="str">
        <f t="shared" si="220"/>
        <v/>
      </c>
      <c r="AI647" s="220" t="str">
        <f>IFERROR(AH647*Intern!H$2,"")</f>
        <v/>
      </c>
      <c r="AJ647" s="171"/>
      <c r="AK647" s="219">
        <f t="shared" si="221"/>
        <v>0</v>
      </c>
      <c r="AL647" s="206"/>
      <c r="AM647" s="151" t="str">
        <f>IFERROR(VLOOKUP(AJ647,Mobilität!A:I,7,FALSE),"")</f>
        <v/>
      </c>
      <c r="AN647" s="151" t="str">
        <f t="shared" si="222"/>
        <v/>
      </c>
      <c r="AO647" s="154" t="str">
        <f>IFERROR(AN647*Intern!H$2,"")</f>
        <v/>
      </c>
      <c r="AP647" s="171"/>
      <c r="AQ647" s="151">
        <f t="shared" si="223"/>
        <v>0</v>
      </c>
      <c r="AR647" s="209"/>
      <c r="AS647" s="151" t="str">
        <f>IFERROR(VLOOKUP(AP647,Mobilität!A:I,7,FALSE),"")</f>
        <v/>
      </c>
      <c r="AT647" s="151" t="str">
        <f t="shared" si="218"/>
        <v/>
      </c>
      <c r="AU647" s="154" t="str">
        <f>IFERROR(AT647*Intern!H$2,"")</f>
        <v/>
      </c>
      <c r="AV647" s="171"/>
      <c r="AW647" s="151">
        <f t="shared" si="224"/>
        <v>0</v>
      </c>
      <c r="AX647" s="206"/>
      <c r="AY647" s="151" t="str">
        <f>IFERROR(VLOOKUP(AV647,Mobilität!A:O,7,FALSE),"")</f>
        <v/>
      </c>
      <c r="AZ647" s="151" t="str">
        <f t="shared" si="225"/>
        <v/>
      </c>
      <c r="BA647" s="220" t="str">
        <f>IFERROR(AZ647*Intern!H$2,"")</f>
        <v/>
      </c>
      <c r="BB647" s="338"/>
      <c r="BC647" s="339"/>
      <c r="BD647" s="340"/>
      <c r="BE647" s="222">
        <f t="shared" si="226"/>
        <v>0</v>
      </c>
      <c r="BF647" s="223">
        <f>IFERROR(BE647*Intern!H$2,"")</f>
        <v>0</v>
      </c>
      <c r="BG647" s="210">
        <f t="shared" si="227"/>
        <v>0</v>
      </c>
      <c r="BH647" s="226">
        <f t="shared" si="228"/>
        <v>0</v>
      </c>
      <c r="BI647" s="363"/>
      <c r="BJ647" s="210" t="e">
        <f t="shared" si="229"/>
        <v>#DIV/0!</v>
      </c>
      <c r="BK647" s="227" t="e">
        <f t="shared" si="230"/>
        <v>#DIV/0!</v>
      </c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</row>
    <row r="648" spans="1:128" s="153" customFormat="1">
      <c r="A648" s="164"/>
      <c r="B648" s="165"/>
      <c r="C648" s="165"/>
      <c r="D648" s="149" t="str">
        <f t="shared" si="211"/>
        <v/>
      </c>
      <c r="E648" s="166"/>
      <c r="F648" s="167"/>
      <c r="G648" s="334" t="str">
        <f t="shared" si="212"/>
        <v/>
      </c>
      <c r="H648" s="150" t="str">
        <f>IFERROR(VLOOKUP(F648,'Mahlzeit-Übernachtung'!C:AA,5,FALSE),"")</f>
        <v/>
      </c>
      <c r="I648" s="150" t="str">
        <f t="shared" si="213"/>
        <v/>
      </c>
      <c r="J648" s="221" t="str">
        <f>IFERROR(I648*Intern!H$2,"")</f>
        <v/>
      </c>
      <c r="K648" s="167"/>
      <c r="L648" s="331" t="str">
        <f t="shared" si="214"/>
        <v/>
      </c>
      <c r="M648" s="150" t="str">
        <f>IFERROR(VLOOKUP(K648,'Mahlzeit-Übernachtung'!C:AA,5,FALSE),"")</f>
        <v/>
      </c>
      <c r="N648" s="151" t="str">
        <f t="shared" si="215"/>
        <v/>
      </c>
      <c r="O648" s="221" t="str">
        <f>IFERROR(N648*Intern!H$2,"")</f>
        <v/>
      </c>
      <c r="P648" s="168"/>
      <c r="Q648" s="169"/>
      <c r="R648" s="169"/>
      <c r="S648" s="169"/>
      <c r="T648" s="151" t="str">
        <f t="shared" si="219"/>
        <v>---</v>
      </c>
      <c r="U648" s="331" t="e">
        <f>VLOOKUP(TEXT(T648,"@"),'Mahlzeit-Übernachtung'!A$30:G$111,7,FALSE)</f>
        <v>#N/A</v>
      </c>
      <c r="V648" s="151" t="str">
        <f t="shared" si="216"/>
        <v/>
      </c>
      <c r="W648" s="220" t="str">
        <f>IFERROR(V648*Intern!H$2,"")</f>
        <v/>
      </c>
      <c r="X648" s="167"/>
      <c r="Y648" s="170"/>
      <c r="Z648" s="164"/>
      <c r="AA648" s="151" t="str">
        <f>IFERROR(VLOOKUP(X648,Mobilität!A:I,7,FALSE),"")</f>
        <v/>
      </c>
      <c r="AB648" s="151" t="str">
        <f t="shared" si="217"/>
        <v/>
      </c>
      <c r="AC648" s="220" t="str">
        <f>IFERROR(AB648*Intern!H$2,"")</f>
        <v/>
      </c>
      <c r="AD648" s="167"/>
      <c r="AE648" s="170"/>
      <c r="AF648" s="164"/>
      <c r="AG648" s="151" t="str">
        <f>IFERROR(VLOOKUP(AD648,Mobilität!A:I,7,FALSE),"")</f>
        <v/>
      </c>
      <c r="AH648" s="151" t="str">
        <f t="shared" si="220"/>
        <v/>
      </c>
      <c r="AI648" s="220" t="str">
        <f>IFERROR(AH648*Intern!H$2,"")</f>
        <v/>
      </c>
      <c r="AJ648" s="171"/>
      <c r="AK648" s="219">
        <f t="shared" si="221"/>
        <v>0</v>
      </c>
      <c r="AL648" s="206"/>
      <c r="AM648" s="151" t="str">
        <f>IFERROR(VLOOKUP(AJ648,Mobilität!A:I,7,FALSE),"")</f>
        <v/>
      </c>
      <c r="AN648" s="151" t="str">
        <f t="shared" si="222"/>
        <v/>
      </c>
      <c r="AO648" s="154" t="str">
        <f>IFERROR(AN648*Intern!H$2,"")</f>
        <v/>
      </c>
      <c r="AP648" s="171"/>
      <c r="AQ648" s="151">
        <f t="shared" si="223"/>
        <v>0</v>
      </c>
      <c r="AR648" s="209"/>
      <c r="AS648" s="151" t="str">
        <f>IFERROR(VLOOKUP(AP648,Mobilität!A:I,7,FALSE),"")</f>
        <v/>
      </c>
      <c r="AT648" s="151" t="str">
        <f t="shared" si="218"/>
        <v/>
      </c>
      <c r="AU648" s="154" t="str">
        <f>IFERROR(AT648*Intern!H$2,"")</f>
        <v/>
      </c>
      <c r="AV648" s="171"/>
      <c r="AW648" s="151">
        <f t="shared" si="224"/>
        <v>0</v>
      </c>
      <c r="AX648" s="206"/>
      <c r="AY648" s="151" t="str">
        <f>IFERROR(VLOOKUP(AV648,Mobilität!A:O,7,FALSE),"")</f>
        <v/>
      </c>
      <c r="AZ648" s="151" t="str">
        <f t="shared" si="225"/>
        <v/>
      </c>
      <c r="BA648" s="220" t="str">
        <f>IFERROR(AZ648*Intern!H$2,"")</f>
        <v/>
      </c>
      <c r="BB648" s="338"/>
      <c r="BC648" s="339"/>
      <c r="BD648" s="340"/>
      <c r="BE648" s="222">
        <f t="shared" si="226"/>
        <v>0</v>
      </c>
      <c r="BF648" s="223">
        <f>IFERROR(BE648*Intern!H$2,"")</f>
        <v>0</v>
      </c>
      <c r="BG648" s="210">
        <f t="shared" si="227"/>
        <v>0</v>
      </c>
      <c r="BH648" s="226">
        <f t="shared" si="228"/>
        <v>0</v>
      </c>
      <c r="BI648" s="363"/>
      <c r="BJ648" s="210" t="e">
        <f t="shared" si="229"/>
        <v>#DIV/0!</v>
      </c>
      <c r="BK648" s="227" t="e">
        <f t="shared" si="230"/>
        <v>#DIV/0!</v>
      </c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</row>
    <row r="649" spans="1:128" s="153" customFormat="1">
      <c r="A649" s="164"/>
      <c r="B649" s="165"/>
      <c r="C649" s="165"/>
      <c r="D649" s="149" t="str">
        <f t="shared" ref="D649:D662" si="231">IF(B649="","",C649-B649+1)</f>
        <v/>
      </c>
      <c r="E649" s="166"/>
      <c r="F649" s="167"/>
      <c r="G649" s="334" t="str">
        <f t="shared" ref="G649:G662" si="232">IFERROR(IF(B649="","",C649-B649)*E649,"")</f>
        <v/>
      </c>
      <c r="H649" s="150" t="str">
        <f>IFERROR(VLOOKUP(F649,'Mahlzeit-Übernachtung'!C:AA,5,FALSE),"")</f>
        <v/>
      </c>
      <c r="I649" s="150" t="str">
        <f t="shared" ref="I649:I662" si="233">IFERROR(G649*H649,"")</f>
        <v/>
      </c>
      <c r="J649" s="221" t="str">
        <f>IFERROR(I649*Intern!H$2,"")</f>
        <v/>
      </c>
      <c r="K649" s="167"/>
      <c r="L649" s="331" t="str">
        <f t="shared" ref="L649:L662" si="234">IFERROR(G649*2,"")</f>
        <v/>
      </c>
      <c r="M649" s="150" t="str">
        <f>IFERROR(VLOOKUP(K649,'Mahlzeit-Übernachtung'!C:AA,5,FALSE),"")</f>
        <v/>
      </c>
      <c r="N649" s="151" t="str">
        <f t="shared" ref="N649:N662" si="235">IFERROR(L649*M649,"")</f>
        <v/>
      </c>
      <c r="O649" s="221" t="str">
        <f>IFERROR(N649*Intern!H$2,"")</f>
        <v/>
      </c>
      <c r="P649" s="168"/>
      <c r="Q649" s="169"/>
      <c r="R649" s="169"/>
      <c r="S649" s="169"/>
      <c r="T649" s="151" t="str">
        <f t="shared" si="219"/>
        <v>---</v>
      </c>
      <c r="U649" s="331" t="e">
        <f>VLOOKUP(TEXT(T649,"@"),'Mahlzeit-Übernachtung'!A$30:G$111,7,FALSE)</f>
        <v>#N/A</v>
      </c>
      <c r="V649" s="151" t="str">
        <f t="shared" ref="V649:V662" si="236">IFERROR(U649*L649,"")</f>
        <v/>
      </c>
      <c r="W649" s="220" t="str">
        <f>IFERROR(V649*Intern!H$2,"")</f>
        <v/>
      </c>
      <c r="X649" s="167"/>
      <c r="Y649" s="170"/>
      <c r="Z649" s="164"/>
      <c r="AA649" s="151" t="str">
        <f>IFERROR(VLOOKUP(X649,Mobilität!A:I,7,FALSE),"")</f>
        <v/>
      </c>
      <c r="AB649" s="151" t="str">
        <f t="shared" ref="AB649:AB662" si="237">IFERROR(AA649*Z649*Y649/1000,"")</f>
        <v/>
      </c>
      <c r="AC649" s="220" t="str">
        <f>IFERROR(AB649*Intern!H$2,"")</f>
        <v/>
      </c>
      <c r="AD649" s="167"/>
      <c r="AE649" s="170"/>
      <c r="AF649" s="164"/>
      <c r="AG649" s="151" t="str">
        <f>IFERROR(VLOOKUP(AD649,Mobilität!A:I,7,FALSE),"")</f>
        <v/>
      </c>
      <c r="AH649" s="151" t="str">
        <f t="shared" si="220"/>
        <v/>
      </c>
      <c r="AI649" s="220" t="str">
        <f>IFERROR(AH649*Intern!H$2,"")</f>
        <v/>
      </c>
      <c r="AJ649" s="171"/>
      <c r="AK649" s="219">
        <f t="shared" si="221"/>
        <v>0</v>
      </c>
      <c r="AL649" s="206"/>
      <c r="AM649" s="151" t="str">
        <f>IFERROR(VLOOKUP(AJ649,Mobilität!A:I,7,FALSE),"")</f>
        <v/>
      </c>
      <c r="AN649" s="151" t="str">
        <f t="shared" si="222"/>
        <v/>
      </c>
      <c r="AO649" s="154" t="str">
        <f>IFERROR(AN649*Intern!H$2,"")</f>
        <v/>
      </c>
      <c r="AP649" s="171"/>
      <c r="AQ649" s="151">
        <f t="shared" si="223"/>
        <v>0</v>
      </c>
      <c r="AR649" s="209"/>
      <c r="AS649" s="151" t="str">
        <f>IFERROR(VLOOKUP(AP649,Mobilität!A:I,7,FALSE),"")</f>
        <v/>
      </c>
      <c r="AT649" s="151" t="str">
        <f t="shared" ref="AT649:AT662" si="238">IFERROR(AQ649*AR649*AS649/1000,"")</f>
        <v/>
      </c>
      <c r="AU649" s="154" t="str">
        <f>IFERROR(AT649*Intern!H$2,"")</f>
        <v/>
      </c>
      <c r="AV649" s="171"/>
      <c r="AW649" s="151">
        <f t="shared" si="224"/>
        <v>0</v>
      </c>
      <c r="AX649" s="206"/>
      <c r="AY649" s="151" t="str">
        <f>IFERROR(VLOOKUP(AV649,Mobilität!A:O,7,FALSE),"")</f>
        <v/>
      </c>
      <c r="AZ649" s="151" t="str">
        <f t="shared" si="225"/>
        <v/>
      </c>
      <c r="BA649" s="220" t="str">
        <f>IFERROR(AZ649*Intern!H$2,"")</f>
        <v/>
      </c>
      <c r="BB649" s="338"/>
      <c r="BC649" s="339"/>
      <c r="BD649" s="340"/>
      <c r="BE649" s="222">
        <f t="shared" si="226"/>
        <v>0</v>
      </c>
      <c r="BF649" s="223">
        <f>IFERROR(BE649*Intern!H$2,"")</f>
        <v>0</v>
      </c>
      <c r="BG649" s="210">
        <f t="shared" si="227"/>
        <v>0</v>
      </c>
      <c r="BH649" s="226">
        <f t="shared" si="228"/>
        <v>0</v>
      </c>
      <c r="BI649" s="363"/>
      <c r="BJ649" s="210" t="e">
        <f t="shared" si="229"/>
        <v>#DIV/0!</v>
      </c>
      <c r="BK649" s="227" t="e">
        <f t="shared" si="230"/>
        <v>#DIV/0!</v>
      </c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</row>
    <row r="650" spans="1:128" s="153" customFormat="1">
      <c r="A650" s="164"/>
      <c r="B650" s="165"/>
      <c r="C650" s="165"/>
      <c r="D650" s="149" t="str">
        <f t="shared" si="231"/>
        <v/>
      </c>
      <c r="E650" s="166"/>
      <c r="F650" s="167"/>
      <c r="G650" s="334" t="str">
        <f t="shared" si="232"/>
        <v/>
      </c>
      <c r="H650" s="150" t="str">
        <f>IFERROR(VLOOKUP(F650,'Mahlzeit-Übernachtung'!C:AA,5,FALSE),"")</f>
        <v/>
      </c>
      <c r="I650" s="150" t="str">
        <f t="shared" si="233"/>
        <v/>
      </c>
      <c r="J650" s="221" t="str">
        <f>IFERROR(I650*Intern!H$2,"")</f>
        <v/>
      </c>
      <c r="K650" s="167"/>
      <c r="L650" s="331" t="str">
        <f t="shared" si="234"/>
        <v/>
      </c>
      <c r="M650" s="150" t="str">
        <f>IFERROR(VLOOKUP(K650,'Mahlzeit-Übernachtung'!C:AA,5,FALSE),"")</f>
        <v/>
      </c>
      <c r="N650" s="151" t="str">
        <f t="shared" si="235"/>
        <v/>
      </c>
      <c r="O650" s="221" t="str">
        <f>IFERROR(N650*Intern!H$2,"")</f>
        <v/>
      </c>
      <c r="P650" s="168"/>
      <c r="Q650" s="169"/>
      <c r="R650" s="169"/>
      <c r="S650" s="169"/>
      <c r="T650" s="151" t="str">
        <f t="shared" ref="T650:T662" si="239">CONCATENATE(P650,"-",Q650,"-",R650,"-",S650)</f>
        <v>---</v>
      </c>
      <c r="U650" s="331" t="e">
        <f>VLOOKUP(TEXT(T650,"@"),'Mahlzeit-Übernachtung'!A$30:G$111,7,FALSE)</f>
        <v>#N/A</v>
      </c>
      <c r="V650" s="151" t="str">
        <f t="shared" si="236"/>
        <v/>
      </c>
      <c r="W650" s="220" t="str">
        <f>IFERROR(V650*Intern!H$2,"")</f>
        <v/>
      </c>
      <c r="X650" s="167"/>
      <c r="Y650" s="170"/>
      <c r="Z650" s="164"/>
      <c r="AA650" s="151" t="str">
        <f>IFERROR(VLOOKUP(X650,Mobilität!A:I,7,FALSE),"")</f>
        <v/>
      </c>
      <c r="AB650" s="151" t="str">
        <f t="shared" si="237"/>
        <v/>
      </c>
      <c r="AC650" s="220" t="str">
        <f>IFERROR(AB650*Intern!H$2,"")</f>
        <v/>
      </c>
      <c r="AD650" s="167"/>
      <c r="AE650" s="170"/>
      <c r="AF650" s="164"/>
      <c r="AG650" s="151" t="str">
        <f>IFERROR(VLOOKUP(AD650,Mobilität!A:I,7,FALSE),"")</f>
        <v/>
      </c>
      <c r="AH650" s="151" t="str">
        <f t="shared" si="220"/>
        <v/>
      </c>
      <c r="AI650" s="220" t="str">
        <f>IFERROR(AH650*Intern!H$2,"")</f>
        <v/>
      </c>
      <c r="AJ650" s="171"/>
      <c r="AK650" s="219">
        <f t="shared" si="221"/>
        <v>0</v>
      </c>
      <c r="AL650" s="206"/>
      <c r="AM650" s="151" t="str">
        <f>IFERROR(VLOOKUP(AJ650,Mobilität!A:I,7,FALSE),"")</f>
        <v/>
      </c>
      <c r="AN650" s="151" t="str">
        <f t="shared" si="222"/>
        <v/>
      </c>
      <c r="AO650" s="154" t="str">
        <f>IFERROR(AN650*Intern!H$2,"")</f>
        <v/>
      </c>
      <c r="AP650" s="171"/>
      <c r="AQ650" s="151">
        <f t="shared" si="223"/>
        <v>0</v>
      </c>
      <c r="AR650" s="209"/>
      <c r="AS650" s="151" t="str">
        <f>IFERROR(VLOOKUP(AP650,Mobilität!A:I,7,FALSE),"")</f>
        <v/>
      </c>
      <c r="AT650" s="151" t="str">
        <f t="shared" si="238"/>
        <v/>
      </c>
      <c r="AU650" s="154" t="str">
        <f>IFERROR(AT650*Intern!H$2,"")</f>
        <v/>
      </c>
      <c r="AV650" s="171"/>
      <c r="AW650" s="151">
        <f t="shared" si="224"/>
        <v>0</v>
      </c>
      <c r="AX650" s="206"/>
      <c r="AY650" s="151" t="str">
        <f>IFERROR(VLOOKUP(AV650,Mobilität!A:O,7,FALSE),"")</f>
        <v/>
      </c>
      <c r="AZ650" s="151" t="str">
        <f t="shared" si="225"/>
        <v/>
      </c>
      <c r="BA650" s="220" t="str">
        <f>IFERROR(AZ650*Intern!H$2,"")</f>
        <v/>
      </c>
      <c r="BB650" s="338"/>
      <c r="BC650" s="339"/>
      <c r="BD650" s="340"/>
      <c r="BE650" s="222">
        <f t="shared" si="226"/>
        <v>0</v>
      </c>
      <c r="BF650" s="223">
        <f>IFERROR(BE650*Intern!H$2,"")</f>
        <v>0</v>
      </c>
      <c r="BG650" s="210">
        <f t="shared" si="227"/>
        <v>0</v>
      </c>
      <c r="BH650" s="226">
        <f t="shared" si="228"/>
        <v>0</v>
      </c>
      <c r="BI650" s="363"/>
      <c r="BJ650" s="210" t="e">
        <f t="shared" si="229"/>
        <v>#DIV/0!</v>
      </c>
      <c r="BK650" s="227" t="e">
        <f t="shared" si="230"/>
        <v>#DIV/0!</v>
      </c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</row>
    <row r="651" spans="1:128" s="153" customFormat="1">
      <c r="A651" s="164"/>
      <c r="B651" s="165"/>
      <c r="C651" s="165"/>
      <c r="D651" s="149" t="str">
        <f t="shared" si="231"/>
        <v/>
      </c>
      <c r="E651" s="166"/>
      <c r="F651" s="167"/>
      <c r="G651" s="334" t="str">
        <f t="shared" si="232"/>
        <v/>
      </c>
      <c r="H651" s="150" t="str">
        <f>IFERROR(VLOOKUP(F651,'Mahlzeit-Übernachtung'!C:AA,5,FALSE),"")</f>
        <v/>
      </c>
      <c r="I651" s="150" t="str">
        <f t="shared" si="233"/>
        <v/>
      </c>
      <c r="J651" s="221" t="str">
        <f>IFERROR(I651*Intern!H$2,"")</f>
        <v/>
      </c>
      <c r="K651" s="167"/>
      <c r="L651" s="331" t="str">
        <f t="shared" si="234"/>
        <v/>
      </c>
      <c r="M651" s="150" t="str">
        <f>IFERROR(VLOOKUP(K651,'Mahlzeit-Übernachtung'!C:AA,5,FALSE),"")</f>
        <v/>
      </c>
      <c r="N651" s="151" t="str">
        <f t="shared" si="235"/>
        <v/>
      </c>
      <c r="O651" s="221" t="str">
        <f>IFERROR(N651*Intern!H$2,"")</f>
        <v/>
      </c>
      <c r="P651" s="168"/>
      <c r="Q651" s="169"/>
      <c r="R651" s="169"/>
      <c r="S651" s="169"/>
      <c r="T651" s="151" t="str">
        <f t="shared" si="239"/>
        <v>---</v>
      </c>
      <c r="U651" s="331" t="e">
        <f>VLOOKUP(TEXT(T651,"@"),'Mahlzeit-Übernachtung'!A$30:G$111,7,FALSE)</f>
        <v>#N/A</v>
      </c>
      <c r="V651" s="151" t="str">
        <f t="shared" si="236"/>
        <v/>
      </c>
      <c r="W651" s="220" t="str">
        <f>IFERROR(V651*Intern!H$2,"")</f>
        <v/>
      </c>
      <c r="X651" s="167"/>
      <c r="Y651" s="170"/>
      <c r="Z651" s="164"/>
      <c r="AA651" s="151" t="str">
        <f>IFERROR(VLOOKUP(X651,Mobilität!A:I,7,FALSE),"")</f>
        <v/>
      </c>
      <c r="AB651" s="151" t="str">
        <f t="shared" si="237"/>
        <v/>
      </c>
      <c r="AC651" s="220" t="str">
        <f>IFERROR(AB651*Intern!H$2,"")</f>
        <v/>
      </c>
      <c r="AD651" s="167"/>
      <c r="AE651" s="170"/>
      <c r="AF651" s="164"/>
      <c r="AG651" s="151" t="str">
        <f>IFERROR(VLOOKUP(AD651,Mobilität!A:I,7,FALSE),"")</f>
        <v/>
      </c>
      <c r="AH651" s="151" t="str">
        <f t="shared" si="220"/>
        <v/>
      </c>
      <c r="AI651" s="220" t="str">
        <f>IFERROR(AH651*Intern!H$2,"")</f>
        <v/>
      </c>
      <c r="AJ651" s="171"/>
      <c r="AK651" s="219">
        <f t="shared" si="221"/>
        <v>0</v>
      </c>
      <c r="AL651" s="206"/>
      <c r="AM651" s="151" t="str">
        <f>IFERROR(VLOOKUP(AJ651,Mobilität!A:I,7,FALSE),"")</f>
        <v/>
      </c>
      <c r="AN651" s="151" t="str">
        <f t="shared" si="222"/>
        <v/>
      </c>
      <c r="AO651" s="154" t="str">
        <f>IFERROR(AN651*Intern!H$2,"")</f>
        <v/>
      </c>
      <c r="AP651" s="171"/>
      <c r="AQ651" s="151">
        <f t="shared" si="223"/>
        <v>0</v>
      </c>
      <c r="AR651" s="209"/>
      <c r="AS651" s="151" t="str">
        <f>IFERROR(VLOOKUP(AP651,Mobilität!A:I,7,FALSE),"")</f>
        <v/>
      </c>
      <c r="AT651" s="151" t="str">
        <f t="shared" si="238"/>
        <v/>
      </c>
      <c r="AU651" s="154" t="str">
        <f>IFERROR(AT651*Intern!H$2,"")</f>
        <v/>
      </c>
      <c r="AV651" s="171"/>
      <c r="AW651" s="151">
        <f t="shared" si="224"/>
        <v>0</v>
      </c>
      <c r="AX651" s="206"/>
      <c r="AY651" s="151" t="str">
        <f>IFERROR(VLOOKUP(AV651,Mobilität!A:O,7,FALSE),"")</f>
        <v/>
      </c>
      <c r="AZ651" s="151" t="str">
        <f t="shared" si="225"/>
        <v/>
      </c>
      <c r="BA651" s="220" t="str">
        <f>IFERROR(AZ651*Intern!H$2,"")</f>
        <v/>
      </c>
      <c r="BB651" s="338"/>
      <c r="BC651" s="339"/>
      <c r="BD651" s="340"/>
      <c r="BE651" s="222">
        <f t="shared" si="226"/>
        <v>0</v>
      </c>
      <c r="BF651" s="223">
        <f>IFERROR(BE651*Intern!H$2,"")</f>
        <v>0</v>
      </c>
      <c r="BG651" s="210">
        <f t="shared" si="227"/>
        <v>0</v>
      </c>
      <c r="BH651" s="226">
        <f t="shared" si="228"/>
        <v>0</v>
      </c>
      <c r="BI651" s="363"/>
      <c r="BJ651" s="210" t="e">
        <f t="shared" si="229"/>
        <v>#DIV/0!</v>
      </c>
      <c r="BK651" s="227" t="e">
        <f t="shared" si="230"/>
        <v>#DIV/0!</v>
      </c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</row>
    <row r="652" spans="1:128" s="153" customFormat="1">
      <c r="A652" s="164"/>
      <c r="B652" s="165"/>
      <c r="C652" s="165"/>
      <c r="D652" s="149" t="str">
        <f t="shared" si="231"/>
        <v/>
      </c>
      <c r="E652" s="166"/>
      <c r="F652" s="167"/>
      <c r="G652" s="334" t="str">
        <f t="shared" si="232"/>
        <v/>
      </c>
      <c r="H652" s="150" t="str">
        <f>IFERROR(VLOOKUP(F652,'Mahlzeit-Übernachtung'!C:AA,5,FALSE),"")</f>
        <v/>
      </c>
      <c r="I652" s="150" t="str">
        <f t="shared" si="233"/>
        <v/>
      </c>
      <c r="J652" s="221" t="str">
        <f>IFERROR(I652*Intern!H$2,"")</f>
        <v/>
      </c>
      <c r="K652" s="167"/>
      <c r="L652" s="331" t="str">
        <f t="shared" si="234"/>
        <v/>
      </c>
      <c r="M652" s="150" t="str">
        <f>IFERROR(VLOOKUP(K652,'Mahlzeit-Übernachtung'!C:AA,5,FALSE),"")</f>
        <v/>
      </c>
      <c r="N652" s="151" t="str">
        <f t="shared" si="235"/>
        <v/>
      </c>
      <c r="O652" s="221" t="str">
        <f>IFERROR(N652*Intern!H$2,"")</f>
        <v/>
      </c>
      <c r="P652" s="168"/>
      <c r="Q652" s="169"/>
      <c r="R652" s="169"/>
      <c r="S652" s="169"/>
      <c r="T652" s="151" t="str">
        <f t="shared" si="239"/>
        <v>---</v>
      </c>
      <c r="U652" s="331" t="e">
        <f>VLOOKUP(TEXT(T652,"@"),'Mahlzeit-Übernachtung'!A$30:G$111,7,FALSE)</f>
        <v>#N/A</v>
      </c>
      <c r="V652" s="151" t="str">
        <f t="shared" si="236"/>
        <v/>
      </c>
      <c r="W652" s="220" t="str">
        <f>IFERROR(V652*Intern!H$2,"")</f>
        <v/>
      </c>
      <c r="X652" s="167"/>
      <c r="Y652" s="170"/>
      <c r="Z652" s="164"/>
      <c r="AA652" s="151" t="str">
        <f>IFERROR(VLOOKUP(X652,Mobilität!A:I,7,FALSE),"")</f>
        <v/>
      </c>
      <c r="AB652" s="151" t="str">
        <f t="shared" si="237"/>
        <v/>
      </c>
      <c r="AC652" s="220" t="str">
        <f>IFERROR(AB652*Intern!H$2,"")</f>
        <v/>
      </c>
      <c r="AD652" s="167"/>
      <c r="AE652" s="170"/>
      <c r="AF652" s="164"/>
      <c r="AG652" s="151" t="str">
        <f>IFERROR(VLOOKUP(AD652,Mobilität!A:I,7,FALSE),"")</f>
        <v/>
      </c>
      <c r="AH652" s="151" t="str">
        <f t="shared" si="220"/>
        <v/>
      </c>
      <c r="AI652" s="220" t="str">
        <f>IFERROR(AH652*Intern!H$2,"")</f>
        <v/>
      </c>
      <c r="AJ652" s="171"/>
      <c r="AK652" s="219">
        <f t="shared" si="221"/>
        <v>0</v>
      </c>
      <c r="AL652" s="206"/>
      <c r="AM652" s="151" t="str">
        <f>IFERROR(VLOOKUP(AJ652,Mobilität!A:I,7,FALSE),"")</f>
        <v/>
      </c>
      <c r="AN652" s="151" t="str">
        <f t="shared" si="222"/>
        <v/>
      </c>
      <c r="AO652" s="154" t="str">
        <f>IFERROR(AN652*Intern!H$2,"")</f>
        <v/>
      </c>
      <c r="AP652" s="171"/>
      <c r="AQ652" s="151">
        <f t="shared" si="223"/>
        <v>0</v>
      </c>
      <c r="AR652" s="209"/>
      <c r="AS652" s="151" t="str">
        <f>IFERROR(VLOOKUP(AP652,Mobilität!A:I,7,FALSE),"")</f>
        <v/>
      </c>
      <c r="AT652" s="151" t="str">
        <f t="shared" si="238"/>
        <v/>
      </c>
      <c r="AU652" s="154" t="str">
        <f>IFERROR(AT652*Intern!H$2,"")</f>
        <v/>
      </c>
      <c r="AV652" s="171"/>
      <c r="AW652" s="151">
        <f t="shared" si="224"/>
        <v>0</v>
      </c>
      <c r="AX652" s="206"/>
      <c r="AY652" s="151" t="str">
        <f>IFERROR(VLOOKUP(AV652,Mobilität!A:O,7,FALSE),"")</f>
        <v/>
      </c>
      <c r="AZ652" s="151" t="str">
        <f t="shared" si="225"/>
        <v/>
      </c>
      <c r="BA652" s="220" t="str">
        <f>IFERROR(AZ652*Intern!H$2,"")</f>
        <v/>
      </c>
      <c r="BB652" s="338"/>
      <c r="BC652" s="339"/>
      <c r="BD652" s="340"/>
      <c r="BE652" s="222">
        <f t="shared" si="226"/>
        <v>0</v>
      </c>
      <c r="BF652" s="223">
        <f>IFERROR(BE652*Intern!H$2,"")</f>
        <v>0</v>
      </c>
      <c r="BG652" s="210">
        <f t="shared" si="227"/>
        <v>0</v>
      </c>
      <c r="BH652" s="226">
        <f t="shared" si="228"/>
        <v>0</v>
      </c>
      <c r="BI652" s="363"/>
      <c r="BJ652" s="210" t="e">
        <f t="shared" si="229"/>
        <v>#DIV/0!</v>
      </c>
      <c r="BK652" s="227" t="e">
        <f t="shared" si="230"/>
        <v>#DIV/0!</v>
      </c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</row>
    <row r="653" spans="1:128" s="153" customFormat="1">
      <c r="A653" s="164"/>
      <c r="B653" s="165"/>
      <c r="C653" s="165"/>
      <c r="D653" s="149" t="str">
        <f t="shared" si="231"/>
        <v/>
      </c>
      <c r="E653" s="166"/>
      <c r="F653" s="167"/>
      <c r="G653" s="334" t="str">
        <f t="shared" si="232"/>
        <v/>
      </c>
      <c r="H653" s="150" t="str">
        <f>IFERROR(VLOOKUP(F653,'Mahlzeit-Übernachtung'!C:AA,5,FALSE),"")</f>
        <v/>
      </c>
      <c r="I653" s="150" t="str">
        <f t="shared" si="233"/>
        <v/>
      </c>
      <c r="J653" s="221" t="str">
        <f>IFERROR(I653*Intern!H$2,"")</f>
        <v/>
      </c>
      <c r="K653" s="167"/>
      <c r="L653" s="331" t="str">
        <f t="shared" si="234"/>
        <v/>
      </c>
      <c r="M653" s="150" t="str">
        <f>IFERROR(VLOOKUP(K653,'Mahlzeit-Übernachtung'!C:AA,5,FALSE),"")</f>
        <v/>
      </c>
      <c r="N653" s="151" t="str">
        <f t="shared" si="235"/>
        <v/>
      </c>
      <c r="O653" s="221" t="str">
        <f>IFERROR(N653*Intern!H$2,"")</f>
        <v/>
      </c>
      <c r="P653" s="168"/>
      <c r="Q653" s="169"/>
      <c r="R653" s="169"/>
      <c r="S653" s="169"/>
      <c r="T653" s="151" t="str">
        <f t="shared" si="239"/>
        <v>---</v>
      </c>
      <c r="U653" s="331" t="e">
        <f>VLOOKUP(TEXT(T653,"@"),'Mahlzeit-Übernachtung'!A$30:G$111,7,FALSE)</f>
        <v>#N/A</v>
      </c>
      <c r="V653" s="151" t="str">
        <f t="shared" si="236"/>
        <v/>
      </c>
      <c r="W653" s="220" t="str">
        <f>IFERROR(V653*Intern!H$2,"")</f>
        <v/>
      </c>
      <c r="X653" s="167"/>
      <c r="Y653" s="170"/>
      <c r="Z653" s="164"/>
      <c r="AA653" s="151" t="str">
        <f>IFERROR(VLOOKUP(X653,Mobilität!A:I,7,FALSE),"")</f>
        <v/>
      </c>
      <c r="AB653" s="151" t="str">
        <f t="shared" si="237"/>
        <v/>
      </c>
      <c r="AC653" s="220" t="str">
        <f>IFERROR(AB653*Intern!H$2,"")</f>
        <v/>
      </c>
      <c r="AD653" s="167"/>
      <c r="AE653" s="170"/>
      <c r="AF653" s="164"/>
      <c r="AG653" s="151" t="str">
        <f>IFERROR(VLOOKUP(AD653,Mobilität!A:I,7,FALSE),"")</f>
        <v/>
      </c>
      <c r="AH653" s="151" t="str">
        <f t="shared" si="220"/>
        <v/>
      </c>
      <c r="AI653" s="220" t="str">
        <f>IFERROR(AH653*Intern!H$2,"")</f>
        <v/>
      </c>
      <c r="AJ653" s="171"/>
      <c r="AK653" s="219">
        <f t="shared" si="221"/>
        <v>0</v>
      </c>
      <c r="AL653" s="206"/>
      <c r="AM653" s="151" t="str">
        <f>IFERROR(VLOOKUP(AJ653,Mobilität!A:I,7,FALSE),"")</f>
        <v/>
      </c>
      <c r="AN653" s="151" t="str">
        <f t="shared" si="222"/>
        <v/>
      </c>
      <c r="AO653" s="154" t="str">
        <f>IFERROR(AN653*Intern!H$2,"")</f>
        <v/>
      </c>
      <c r="AP653" s="171"/>
      <c r="AQ653" s="151">
        <f t="shared" si="223"/>
        <v>0</v>
      </c>
      <c r="AR653" s="209"/>
      <c r="AS653" s="151" t="str">
        <f>IFERROR(VLOOKUP(AP653,Mobilität!A:I,7,FALSE),"")</f>
        <v/>
      </c>
      <c r="AT653" s="151" t="str">
        <f t="shared" si="238"/>
        <v/>
      </c>
      <c r="AU653" s="154" t="str">
        <f>IFERROR(AT653*Intern!H$2,"")</f>
        <v/>
      </c>
      <c r="AV653" s="171"/>
      <c r="AW653" s="151">
        <f t="shared" si="224"/>
        <v>0</v>
      </c>
      <c r="AX653" s="206"/>
      <c r="AY653" s="151" t="str">
        <f>IFERROR(VLOOKUP(AV653,Mobilität!A:O,7,FALSE),"")</f>
        <v/>
      </c>
      <c r="AZ653" s="151" t="str">
        <f t="shared" si="225"/>
        <v/>
      </c>
      <c r="BA653" s="220" t="str">
        <f>IFERROR(AZ653*Intern!H$2,"")</f>
        <v/>
      </c>
      <c r="BB653" s="338"/>
      <c r="BC653" s="339"/>
      <c r="BD653" s="340"/>
      <c r="BE653" s="222">
        <f t="shared" si="226"/>
        <v>0</v>
      </c>
      <c r="BF653" s="223">
        <f>IFERROR(BE653*Intern!H$2,"")</f>
        <v>0</v>
      </c>
      <c r="BG653" s="210">
        <f t="shared" si="227"/>
        <v>0</v>
      </c>
      <c r="BH653" s="226">
        <f t="shared" si="228"/>
        <v>0</v>
      </c>
      <c r="BI653" s="363"/>
      <c r="BJ653" s="210" t="e">
        <f t="shared" si="229"/>
        <v>#DIV/0!</v>
      </c>
      <c r="BK653" s="227" t="e">
        <f t="shared" si="230"/>
        <v>#DIV/0!</v>
      </c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</row>
    <row r="654" spans="1:128" s="153" customFormat="1">
      <c r="A654" s="164"/>
      <c r="B654" s="165"/>
      <c r="C654" s="165"/>
      <c r="D654" s="149" t="str">
        <f t="shared" si="231"/>
        <v/>
      </c>
      <c r="E654" s="166"/>
      <c r="F654" s="167"/>
      <c r="G654" s="334" t="str">
        <f t="shared" si="232"/>
        <v/>
      </c>
      <c r="H654" s="150" t="str">
        <f>IFERROR(VLOOKUP(F654,'Mahlzeit-Übernachtung'!C:AA,5,FALSE),"")</f>
        <v/>
      </c>
      <c r="I654" s="150" t="str">
        <f t="shared" si="233"/>
        <v/>
      </c>
      <c r="J654" s="221" t="str">
        <f>IFERROR(I654*Intern!H$2,"")</f>
        <v/>
      </c>
      <c r="K654" s="167"/>
      <c r="L654" s="331" t="str">
        <f t="shared" si="234"/>
        <v/>
      </c>
      <c r="M654" s="150" t="str">
        <f>IFERROR(VLOOKUP(K654,'Mahlzeit-Übernachtung'!C:AA,5,FALSE),"")</f>
        <v/>
      </c>
      <c r="N654" s="151" t="str">
        <f t="shared" si="235"/>
        <v/>
      </c>
      <c r="O654" s="221" t="str">
        <f>IFERROR(N654*Intern!H$2,"")</f>
        <v/>
      </c>
      <c r="P654" s="168"/>
      <c r="Q654" s="169"/>
      <c r="R654" s="169"/>
      <c r="S654" s="169"/>
      <c r="T654" s="151" t="str">
        <f t="shared" si="239"/>
        <v>---</v>
      </c>
      <c r="U654" s="331" t="e">
        <f>VLOOKUP(TEXT(T654,"@"),'Mahlzeit-Übernachtung'!A$30:G$111,7,FALSE)</f>
        <v>#N/A</v>
      </c>
      <c r="V654" s="151" t="str">
        <f t="shared" si="236"/>
        <v/>
      </c>
      <c r="W654" s="220" t="str">
        <f>IFERROR(V654*Intern!H$2,"")</f>
        <v/>
      </c>
      <c r="X654" s="167"/>
      <c r="Y654" s="170"/>
      <c r="Z654" s="164"/>
      <c r="AA654" s="151" t="str">
        <f>IFERROR(VLOOKUP(X654,Mobilität!A:I,7,FALSE),"")</f>
        <v/>
      </c>
      <c r="AB654" s="151" t="str">
        <f t="shared" si="237"/>
        <v/>
      </c>
      <c r="AC654" s="220" t="str">
        <f>IFERROR(AB654*Intern!H$2,"")</f>
        <v/>
      </c>
      <c r="AD654" s="167"/>
      <c r="AE654" s="170"/>
      <c r="AF654" s="164"/>
      <c r="AG654" s="151" t="str">
        <f>IFERROR(VLOOKUP(AD654,Mobilität!A:I,7,FALSE),"")</f>
        <v/>
      </c>
      <c r="AH654" s="151" t="str">
        <f t="shared" si="220"/>
        <v/>
      </c>
      <c r="AI654" s="220" t="str">
        <f>IFERROR(AH654*Intern!H$2,"")</f>
        <v/>
      </c>
      <c r="AJ654" s="171"/>
      <c r="AK654" s="219">
        <f t="shared" si="221"/>
        <v>0</v>
      </c>
      <c r="AL654" s="206"/>
      <c r="AM654" s="151" t="str">
        <f>IFERROR(VLOOKUP(AJ654,Mobilität!A:I,7,FALSE),"")</f>
        <v/>
      </c>
      <c r="AN654" s="151" t="str">
        <f t="shared" si="222"/>
        <v/>
      </c>
      <c r="AO654" s="154" t="str">
        <f>IFERROR(AN654*Intern!H$2,"")</f>
        <v/>
      </c>
      <c r="AP654" s="171"/>
      <c r="AQ654" s="151">
        <f t="shared" si="223"/>
        <v>0</v>
      </c>
      <c r="AR654" s="209"/>
      <c r="AS654" s="151" t="str">
        <f>IFERROR(VLOOKUP(AP654,Mobilität!A:I,7,FALSE),"")</f>
        <v/>
      </c>
      <c r="AT654" s="151" t="str">
        <f t="shared" si="238"/>
        <v/>
      </c>
      <c r="AU654" s="154" t="str">
        <f>IFERROR(AT654*Intern!H$2,"")</f>
        <v/>
      </c>
      <c r="AV654" s="171"/>
      <c r="AW654" s="151">
        <f t="shared" si="224"/>
        <v>0</v>
      </c>
      <c r="AX654" s="206"/>
      <c r="AY654" s="151" t="str">
        <f>IFERROR(VLOOKUP(AV654,Mobilität!A:O,7,FALSE),"")</f>
        <v/>
      </c>
      <c r="AZ654" s="151" t="str">
        <f t="shared" si="225"/>
        <v/>
      </c>
      <c r="BA654" s="220" t="str">
        <f>IFERROR(AZ654*Intern!H$2,"")</f>
        <v/>
      </c>
      <c r="BB654" s="338"/>
      <c r="BC654" s="339"/>
      <c r="BD654" s="340"/>
      <c r="BE654" s="222">
        <f t="shared" si="226"/>
        <v>0</v>
      </c>
      <c r="BF654" s="223">
        <f>IFERROR(BE654*Intern!H$2,"")</f>
        <v>0</v>
      </c>
      <c r="BG654" s="210">
        <f t="shared" si="227"/>
        <v>0</v>
      </c>
      <c r="BH654" s="226">
        <f t="shared" si="228"/>
        <v>0</v>
      </c>
      <c r="BI654" s="363"/>
      <c r="BJ654" s="210" t="e">
        <f t="shared" si="229"/>
        <v>#DIV/0!</v>
      </c>
      <c r="BK654" s="227" t="e">
        <f t="shared" si="230"/>
        <v>#DIV/0!</v>
      </c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</row>
    <row r="655" spans="1:128" s="153" customFormat="1">
      <c r="A655" s="164"/>
      <c r="B655" s="165"/>
      <c r="C655" s="165"/>
      <c r="D655" s="149" t="str">
        <f t="shared" si="231"/>
        <v/>
      </c>
      <c r="E655" s="166"/>
      <c r="F655" s="167"/>
      <c r="G655" s="334" t="str">
        <f t="shared" si="232"/>
        <v/>
      </c>
      <c r="H655" s="150" t="str">
        <f>IFERROR(VLOOKUP(F655,'Mahlzeit-Übernachtung'!C:AA,5,FALSE),"")</f>
        <v/>
      </c>
      <c r="I655" s="150" t="str">
        <f t="shared" si="233"/>
        <v/>
      </c>
      <c r="J655" s="221" t="str">
        <f>IFERROR(I655*Intern!H$2,"")</f>
        <v/>
      </c>
      <c r="K655" s="167"/>
      <c r="L655" s="331" t="str">
        <f t="shared" si="234"/>
        <v/>
      </c>
      <c r="M655" s="150" t="str">
        <f>IFERROR(VLOOKUP(K655,'Mahlzeit-Übernachtung'!C:AA,5,FALSE),"")</f>
        <v/>
      </c>
      <c r="N655" s="151" t="str">
        <f t="shared" si="235"/>
        <v/>
      </c>
      <c r="O655" s="221" t="str">
        <f>IFERROR(N655*Intern!H$2,"")</f>
        <v/>
      </c>
      <c r="P655" s="168"/>
      <c r="Q655" s="169"/>
      <c r="R655" s="169"/>
      <c r="S655" s="169"/>
      <c r="T655" s="151" t="str">
        <f t="shared" si="239"/>
        <v>---</v>
      </c>
      <c r="U655" s="331" t="e">
        <f>VLOOKUP(TEXT(T655,"@"),'Mahlzeit-Übernachtung'!A$30:G$111,7,FALSE)</f>
        <v>#N/A</v>
      </c>
      <c r="V655" s="151" t="str">
        <f t="shared" si="236"/>
        <v/>
      </c>
      <c r="W655" s="220" t="str">
        <f>IFERROR(V655*Intern!H$2,"")</f>
        <v/>
      </c>
      <c r="X655" s="167"/>
      <c r="Y655" s="170"/>
      <c r="Z655" s="164"/>
      <c r="AA655" s="151" t="str">
        <f>IFERROR(VLOOKUP(X655,Mobilität!A:I,7,FALSE),"")</f>
        <v/>
      </c>
      <c r="AB655" s="151" t="str">
        <f t="shared" si="237"/>
        <v/>
      </c>
      <c r="AC655" s="220" t="str">
        <f>IFERROR(AB655*Intern!H$2,"")</f>
        <v/>
      </c>
      <c r="AD655" s="167"/>
      <c r="AE655" s="170"/>
      <c r="AF655" s="164"/>
      <c r="AG655" s="151" t="str">
        <f>IFERROR(VLOOKUP(AD655,Mobilität!A:I,7,FALSE),"")</f>
        <v/>
      </c>
      <c r="AH655" s="151" t="str">
        <f t="shared" si="220"/>
        <v/>
      </c>
      <c r="AI655" s="220" t="str">
        <f>IFERROR(AH655*Intern!H$2,"")</f>
        <v/>
      </c>
      <c r="AJ655" s="171"/>
      <c r="AK655" s="219">
        <f t="shared" si="221"/>
        <v>0</v>
      </c>
      <c r="AL655" s="206"/>
      <c r="AM655" s="151" t="str">
        <f>IFERROR(VLOOKUP(AJ655,Mobilität!A:I,7,FALSE),"")</f>
        <v/>
      </c>
      <c r="AN655" s="151" t="str">
        <f t="shared" si="222"/>
        <v/>
      </c>
      <c r="AO655" s="154" t="str">
        <f>IFERROR(AN655*Intern!H$2,"")</f>
        <v/>
      </c>
      <c r="AP655" s="171"/>
      <c r="AQ655" s="151">
        <f t="shared" si="223"/>
        <v>0</v>
      </c>
      <c r="AR655" s="209"/>
      <c r="AS655" s="151" t="str">
        <f>IFERROR(VLOOKUP(AP655,Mobilität!A:I,7,FALSE),"")</f>
        <v/>
      </c>
      <c r="AT655" s="151" t="str">
        <f t="shared" si="238"/>
        <v/>
      </c>
      <c r="AU655" s="154" t="str">
        <f>IFERROR(AT655*Intern!H$2,"")</f>
        <v/>
      </c>
      <c r="AV655" s="171"/>
      <c r="AW655" s="151">
        <f t="shared" si="224"/>
        <v>0</v>
      </c>
      <c r="AX655" s="206"/>
      <c r="AY655" s="151" t="str">
        <f>IFERROR(VLOOKUP(AV655,Mobilität!A:O,7,FALSE),"")</f>
        <v/>
      </c>
      <c r="AZ655" s="151" t="str">
        <f t="shared" si="225"/>
        <v/>
      </c>
      <c r="BA655" s="220" t="str">
        <f>IFERROR(AZ655*Intern!H$2,"")</f>
        <v/>
      </c>
      <c r="BB655" s="338"/>
      <c r="BC655" s="339"/>
      <c r="BD655" s="340"/>
      <c r="BE655" s="222">
        <f t="shared" si="226"/>
        <v>0</v>
      </c>
      <c r="BF655" s="223">
        <f>IFERROR(BE655*Intern!H$2,"")</f>
        <v>0</v>
      </c>
      <c r="BG655" s="210">
        <f t="shared" si="227"/>
        <v>0</v>
      </c>
      <c r="BH655" s="226">
        <f t="shared" si="228"/>
        <v>0</v>
      </c>
      <c r="BI655" s="363"/>
      <c r="BJ655" s="210" t="e">
        <f t="shared" si="229"/>
        <v>#DIV/0!</v>
      </c>
      <c r="BK655" s="227" t="e">
        <f t="shared" si="230"/>
        <v>#DIV/0!</v>
      </c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</row>
    <row r="656" spans="1:128" s="153" customFormat="1">
      <c r="A656" s="164"/>
      <c r="B656" s="165"/>
      <c r="C656" s="165"/>
      <c r="D656" s="149" t="str">
        <f t="shared" si="231"/>
        <v/>
      </c>
      <c r="E656" s="166"/>
      <c r="F656" s="167"/>
      <c r="G656" s="334" t="str">
        <f t="shared" si="232"/>
        <v/>
      </c>
      <c r="H656" s="150" t="str">
        <f>IFERROR(VLOOKUP(F656,'Mahlzeit-Übernachtung'!C:AA,5,FALSE),"")</f>
        <v/>
      </c>
      <c r="I656" s="150" t="str">
        <f t="shared" si="233"/>
        <v/>
      </c>
      <c r="J656" s="221" t="str">
        <f>IFERROR(I656*Intern!H$2,"")</f>
        <v/>
      </c>
      <c r="K656" s="167"/>
      <c r="L656" s="331" t="str">
        <f t="shared" si="234"/>
        <v/>
      </c>
      <c r="M656" s="150" t="str">
        <f>IFERROR(VLOOKUP(K656,'Mahlzeit-Übernachtung'!C:AA,5,FALSE),"")</f>
        <v/>
      </c>
      <c r="N656" s="151" t="str">
        <f t="shared" si="235"/>
        <v/>
      </c>
      <c r="O656" s="221" t="str">
        <f>IFERROR(N656*Intern!H$2,"")</f>
        <v/>
      </c>
      <c r="P656" s="168"/>
      <c r="Q656" s="169"/>
      <c r="R656" s="169"/>
      <c r="S656" s="169"/>
      <c r="T656" s="151" t="str">
        <f t="shared" si="239"/>
        <v>---</v>
      </c>
      <c r="U656" s="331" t="e">
        <f>VLOOKUP(TEXT(T656,"@"),'Mahlzeit-Übernachtung'!A$30:G$111,7,FALSE)</f>
        <v>#N/A</v>
      </c>
      <c r="V656" s="151" t="str">
        <f t="shared" si="236"/>
        <v/>
      </c>
      <c r="W656" s="220" t="str">
        <f>IFERROR(V656*Intern!H$2,"")</f>
        <v/>
      </c>
      <c r="X656" s="167"/>
      <c r="Y656" s="170"/>
      <c r="Z656" s="164"/>
      <c r="AA656" s="151" t="str">
        <f>IFERROR(VLOOKUP(X656,Mobilität!A:I,7,FALSE),"")</f>
        <v/>
      </c>
      <c r="AB656" s="151" t="str">
        <f t="shared" si="237"/>
        <v/>
      </c>
      <c r="AC656" s="220" t="str">
        <f>IFERROR(AB656*Intern!H$2,"")</f>
        <v/>
      </c>
      <c r="AD656" s="167"/>
      <c r="AE656" s="170"/>
      <c r="AF656" s="164"/>
      <c r="AG656" s="151" t="str">
        <f>IFERROR(VLOOKUP(AD656,Mobilität!A:I,7,FALSE),"")</f>
        <v/>
      </c>
      <c r="AH656" s="151" t="str">
        <f t="shared" si="220"/>
        <v/>
      </c>
      <c r="AI656" s="220" t="str">
        <f>IFERROR(AH656*Intern!H$2,"")</f>
        <v/>
      </c>
      <c r="AJ656" s="171"/>
      <c r="AK656" s="219">
        <f t="shared" si="221"/>
        <v>0</v>
      </c>
      <c r="AL656" s="206"/>
      <c r="AM656" s="151" t="str">
        <f>IFERROR(VLOOKUP(AJ656,Mobilität!A:I,7,FALSE),"")</f>
        <v/>
      </c>
      <c r="AN656" s="151" t="str">
        <f t="shared" si="222"/>
        <v/>
      </c>
      <c r="AO656" s="154" t="str">
        <f>IFERROR(AN656*Intern!H$2,"")</f>
        <v/>
      </c>
      <c r="AP656" s="171"/>
      <c r="AQ656" s="151">
        <f t="shared" si="223"/>
        <v>0</v>
      </c>
      <c r="AR656" s="209"/>
      <c r="AS656" s="151" t="str">
        <f>IFERROR(VLOOKUP(AP656,Mobilität!A:I,7,FALSE),"")</f>
        <v/>
      </c>
      <c r="AT656" s="151" t="str">
        <f t="shared" si="238"/>
        <v/>
      </c>
      <c r="AU656" s="154" t="str">
        <f>IFERROR(AT656*Intern!H$2,"")</f>
        <v/>
      </c>
      <c r="AV656" s="171"/>
      <c r="AW656" s="151">
        <f t="shared" si="224"/>
        <v>0</v>
      </c>
      <c r="AX656" s="206"/>
      <c r="AY656" s="151" t="str">
        <f>IFERROR(VLOOKUP(AV656,Mobilität!A:O,7,FALSE),"")</f>
        <v/>
      </c>
      <c r="AZ656" s="151" t="str">
        <f t="shared" si="225"/>
        <v/>
      </c>
      <c r="BA656" s="220" t="str">
        <f>IFERROR(AZ656*Intern!H$2,"")</f>
        <v/>
      </c>
      <c r="BB656" s="338"/>
      <c r="BC656" s="339"/>
      <c r="BD656" s="340"/>
      <c r="BE656" s="222">
        <f t="shared" si="226"/>
        <v>0</v>
      </c>
      <c r="BF656" s="223">
        <f>IFERROR(BE656*Intern!H$2,"")</f>
        <v>0</v>
      </c>
      <c r="BG656" s="210">
        <f t="shared" si="227"/>
        <v>0</v>
      </c>
      <c r="BH656" s="226">
        <f t="shared" si="228"/>
        <v>0</v>
      </c>
      <c r="BI656" s="363"/>
      <c r="BJ656" s="210" t="e">
        <f t="shared" si="229"/>
        <v>#DIV/0!</v>
      </c>
      <c r="BK656" s="227" t="e">
        <f t="shared" si="230"/>
        <v>#DIV/0!</v>
      </c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</row>
    <row r="657" spans="1:128" s="153" customFormat="1">
      <c r="A657" s="164"/>
      <c r="B657" s="165"/>
      <c r="C657" s="165"/>
      <c r="D657" s="149" t="str">
        <f t="shared" si="231"/>
        <v/>
      </c>
      <c r="E657" s="166"/>
      <c r="F657" s="167"/>
      <c r="G657" s="334" t="str">
        <f t="shared" si="232"/>
        <v/>
      </c>
      <c r="H657" s="150" t="str">
        <f>IFERROR(VLOOKUP(F657,'Mahlzeit-Übernachtung'!C:AA,5,FALSE),"")</f>
        <v/>
      </c>
      <c r="I657" s="150" t="str">
        <f t="shared" si="233"/>
        <v/>
      </c>
      <c r="J657" s="221" t="str">
        <f>IFERROR(I657*Intern!H$2,"")</f>
        <v/>
      </c>
      <c r="K657" s="167"/>
      <c r="L657" s="331" t="str">
        <f t="shared" si="234"/>
        <v/>
      </c>
      <c r="M657" s="150" t="str">
        <f>IFERROR(VLOOKUP(K657,'Mahlzeit-Übernachtung'!C:AA,5,FALSE),"")</f>
        <v/>
      </c>
      <c r="N657" s="151" t="str">
        <f t="shared" si="235"/>
        <v/>
      </c>
      <c r="O657" s="221" t="str">
        <f>IFERROR(N657*Intern!H$2,"")</f>
        <v/>
      </c>
      <c r="P657" s="168"/>
      <c r="Q657" s="169"/>
      <c r="R657" s="169"/>
      <c r="S657" s="169"/>
      <c r="T657" s="151" t="str">
        <f t="shared" si="239"/>
        <v>---</v>
      </c>
      <c r="U657" s="331" t="e">
        <f>VLOOKUP(TEXT(T657,"@"),'Mahlzeit-Übernachtung'!A$30:G$111,7,FALSE)</f>
        <v>#N/A</v>
      </c>
      <c r="V657" s="151" t="str">
        <f t="shared" si="236"/>
        <v/>
      </c>
      <c r="W657" s="220" t="str">
        <f>IFERROR(V657*Intern!H$2,"")</f>
        <v/>
      </c>
      <c r="X657" s="167"/>
      <c r="Y657" s="170"/>
      <c r="Z657" s="164"/>
      <c r="AA657" s="151" t="str">
        <f>IFERROR(VLOOKUP(X657,Mobilität!A:I,7,FALSE),"")</f>
        <v/>
      </c>
      <c r="AB657" s="151" t="str">
        <f t="shared" si="237"/>
        <v/>
      </c>
      <c r="AC657" s="220" t="str">
        <f>IFERROR(AB657*Intern!H$2,"")</f>
        <v/>
      </c>
      <c r="AD657" s="167"/>
      <c r="AE657" s="170"/>
      <c r="AF657" s="164"/>
      <c r="AG657" s="151" t="str">
        <f>IFERROR(VLOOKUP(AD657,Mobilität!A:I,7,FALSE),"")</f>
        <v/>
      </c>
      <c r="AH657" s="151" t="str">
        <f t="shared" si="220"/>
        <v/>
      </c>
      <c r="AI657" s="220" t="str">
        <f>IFERROR(AH657*Intern!H$2,"")</f>
        <v/>
      </c>
      <c r="AJ657" s="171"/>
      <c r="AK657" s="219">
        <f t="shared" si="221"/>
        <v>0</v>
      </c>
      <c r="AL657" s="206"/>
      <c r="AM657" s="151" t="str">
        <f>IFERROR(VLOOKUP(AJ657,Mobilität!A:I,7,FALSE),"")</f>
        <v/>
      </c>
      <c r="AN657" s="151" t="str">
        <f t="shared" si="222"/>
        <v/>
      </c>
      <c r="AO657" s="154" t="str">
        <f>IFERROR(AN657*Intern!H$2,"")</f>
        <v/>
      </c>
      <c r="AP657" s="171"/>
      <c r="AQ657" s="151">
        <f t="shared" si="223"/>
        <v>0</v>
      </c>
      <c r="AR657" s="209"/>
      <c r="AS657" s="151" t="str">
        <f>IFERROR(VLOOKUP(AP657,Mobilität!A:I,7,FALSE),"")</f>
        <v/>
      </c>
      <c r="AT657" s="151" t="str">
        <f t="shared" si="238"/>
        <v/>
      </c>
      <c r="AU657" s="154" t="str">
        <f>IFERROR(AT657*Intern!H$2,"")</f>
        <v/>
      </c>
      <c r="AV657" s="171"/>
      <c r="AW657" s="151">
        <f t="shared" si="224"/>
        <v>0</v>
      </c>
      <c r="AX657" s="206"/>
      <c r="AY657" s="151" t="str">
        <f>IFERROR(VLOOKUP(AV657,Mobilität!A:O,7,FALSE),"")</f>
        <v/>
      </c>
      <c r="AZ657" s="151" t="str">
        <f t="shared" si="225"/>
        <v/>
      </c>
      <c r="BA657" s="220" t="str">
        <f>IFERROR(AZ657*Intern!H$2,"")</f>
        <v/>
      </c>
      <c r="BB657" s="338"/>
      <c r="BC657" s="339"/>
      <c r="BD657" s="340"/>
      <c r="BE657" s="222">
        <f t="shared" si="226"/>
        <v>0</v>
      </c>
      <c r="BF657" s="223">
        <f>IFERROR(BE657*Intern!H$2,"")</f>
        <v>0</v>
      </c>
      <c r="BG657" s="210">
        <f t="shared" si="227"/>
        <v>0</v>
      </c>
      <c r="BH657" s="226">
        <f t="shared" si="228"/>
        <v>0</v>
      </c>
      <c r="BI657" s="363"/>
      <c r="BJ657" s="210" t="e">
        <f t="shared" si="229"/>
        <v>#DIV/0!</v>
      </c>
      <c r="BK657" s="227" t="e">
        <f t="shared" si="230"/>
        <v>#DIV/0!</v>
      </c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</row>
    <row r="658" spans="1:128" s="153" customFormat="1">
      <c r="A658" s="164"/>
      <c r="B658" s="165"/>
      <c r="C658" s="165"/>
      <c r="D658" s="149" t="str">
        <f t="shared" si="231"/>
        <v/>
      </c>
      <c r="E658" s="166"/>
      <c r="F658" s="167"/>
      <c r="G658" s="334" t="str">
        <f t="shared" si="232"/>
        <v/>
      </c>
      <c r="H658" s="150" t="str">
        <f>IFERROR(VLOOKUP(F658,'Mahlzeit-Übernachtung'!C:AA,5,FALSE),"")</f>
        <v/>
      </c>
      <c r="I658" s="150" t="str">
        <f t="shared" si="233"/>
        <v/>
      </c>
      <c r="J658" s="221" t="str">
        <f>IFERROR(I658*Intern!H$2,"")</f>
        <v/>
      </c>
      <c r="K658" s="167"/>
      <c r="L658" s="331" t="str">
        <f t="shared" si="234"/>
        <v/>
      </c>
      <c r="M658" s="150" t="str">
        <f>IFERROR(VLOOKUP(K658,'Mahlzeit-Übernachtung'!C:AA,5,FALSE),"")</f>
        <v/>
      </c>
      <c r="N658" s="151" t="str">
        <f t="shared" si="235"/>
        <v/>
      </c>
      <c r="O658" s="221" t="str">
        <f>IFERROR(N658*Intern!H$2,"")</f>
        <v/>
      </c>
      <c r="P658" s="168"/>
      <c r="Q658" s="169"/>
      <c r="R658" s="169"/>
      <c r="S658" s="169"/>
      <c r="T658" s="151" t="str">
        <f t="shared" si="239"/>
        <v>---</v>
      </c>
      <c r="U658" s="331" t="e">
        <f>VLOOKUP(TEXT(T658,"@"),'Mahlzeit-Übernachtung'!A$30:G$111,7,FALSE)</f>
        <v>#N/A</v>
      </c>
      <c r="V658" s="151" t="str">
        <f t="shared" si="236"/>
        <v/>
      </c>
      <c r="W658" s="220" t="str">
        <f>IFERROR(V658*Intern!H$2,"")</f>
        <v/>
      </c>
      <c r="X658" s="167"/>
      <c r="Y658" s="170"/>
      <c r="Z658" s="164"/>
      <c r="AA658" s="151" t="str">
        <f>IFERROR(VLOOKUP(X658,Mobilität!A:I,7,FALSE),"")</f>
        <v/>
      </c>
      <c r="AB658" s="151" t="str">
        <f t="shared" si="237"/>
        <v/>
      </c>
      <c r="AC658" s="220" t="str">
        <f>IFERROR(AB658*Intern!H$2,"")</f>
        <v/>
      </c>
      <c r="AD658" s="167"/>
      <c r="AE658" s="170"/>
      <c r="AF658" s="164"/>
      <c r="AG658" s="151" t="str">
        <f>IFERROR(VLOOKUP(AD658,Mobilität!A:I,7,FALSE),"")</f>
        <v/>
      </c>
      <c r="AH658" s="151" t="str">
        <f t="shared" si="220"/>
        <v/>
      </c>
      <c r="AI658" s="220" t="str">
        <f>IFERROR(AH658*Intern!H$2,"")</f>
        <v/>
      </c>
      <c r="AJ658" s="171"/>
      <c r="AK658" s="219">
        <f t="shared" si="221"/>
        <v>0</v>
      </c>
      <c r="AL658" s="206"/>
      <c r="AM658" s="151" t="str">
        <f>IFERROR(VLOOKUP(AJ658,Mobilität!A:I,7,FALSE),"")</f>
        <v/>
      </c>
      <c r="AN658" s="151" t="str">
        <f t="shared" si="222"/>
        <v/>
      </c>
      <c r="AO658" s="154" t="str">
        <f>IFERROR(AN658*Intern!H$2,"")</f>
        <v/>
      </c>
      <c r="AP658" s="171"/>
      <c r="AQ658" s="151">
        <f t="shared" si="223"/>
        <v>0</v>
      </c>
      <c r="AR658" s="209"/>
      <c r="AS658" s="151" t="str">
        <f>IFERROR(VLOOKUP(AP658,Mobilität!A:I,7,FALSE),"")</f>
        <v/>
      </c>
      <c r="AT658" s="151" t="str">
        <f t="shared" si="238"/>
        <v/>
      </c>
      <c r="AU658" s="154" t="str">
        <f>IFERROR(AT658*Intern!H$2,"")</f>
        <v/>
      </c>
      <c r="AV658" s="171"/>
      <c r="AW658" s="151">
        <f t="shared" si="224"/>
        <v>0</v>
      </c>
      <c r="AX658" s="206"/>
      <c r="AY658" s="151" t="str">
        <f>IFERROR(VLOOKUP(AV658,Mobilität!A:O,7,FALSE),"")</f>
        <v/>
      </c>
      <c r="AZ658" s="151" t="str">
        <f t="shared" si="225"/>
        <v/>
      </c>
      <c r="BA658" s="220" t="str">
        <f>IFERROR(AZ658*Intern!H$2,"")</f>
        <v/>
      </c>
      <c r="BB658" s="338"/>
      <c r="BC658" s="339"/>
      <c r="BD658" s="340"/>
      <c r="BE658" s="222">
        <f t="shared" si="226"/>
        <v>0</v>
      </c>
      <c r="BF658" s="223">
        <f>IFERROR(BE658*Intern!H$2,"")</f>
        <v>0</v>
      </c>
      <c r="BG658" s="210">
        <f t="shared" si="227"/>
        <v>0</v>
      </c>
      <c r="BH658" s="226">
        <f t="shared" si="228"/>
        <v>0</v>
      </c>
      <c r="BI658" s="363"/>
      <c r="BJ658" s="210" t="e">
        <f t="shared" si="229"/>
        <v>#DIV/0!</v>
      </c>
      <c r="BK658" s="227" t="e">
        <f t="shared" si="230"/>
        <v>#DIV/0!</v>
      </c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</row>
    <row r="659" spans="1:128" s="153" customFormat="1">
      <c r="A659" s="164"/>
      <c r="B659" s="165"/>
      <c r="C659" s="165"/>
      <c r="D659" s="149" t="str">
        <f t="shared" si="231"/>
        <v/>
      </c>
      <c r="E659" s="166"/>
      <c r="F659" s="167"/>
      <c r="G659" s="334" t="str">
        <f t="shared" si="232"/>
        <v/>
      </c>
      <c r="H659" s="150" t="str">
        <f>IFERROR(VLOOKUP(F659,'Mahlzeit-Übernachtung'!C:AA,5,FALSE),"")</f>
        <v/>
      </c>
      <c r="I659" s="150" t="str">
        <f t="shared" si="233"/>
        <v/>
      </c>
      <c r="J659" s="221" t="str">
        <f>IFERROR(I659*Intern!H$2,"")</f>
        <v/>
      </c>
      <c r="K659" s="167"/>
      <c r="L659" s="331" t="str">
        <f t="shared" si="234"/>
        <v/>
      </c>
      <c r="M659" s="150" t="str">
        <f>IFERROR(VLOOKUP(K659,'Mahlzeit-Übernachtung'!C:AA,5,FALSE),"")</f>
        <v/>
      </c>
      <c r="N659" s="151" t="str">
        <f t="shared" si="235"/>
        <v/>
      </c>
      <c r="O659" s="221" t="str">
        <f>IFERROR(N659*Intern!H$2,"")</f>
        <v/>
      </c>
      <c r="P659" s="168"/>
      <c r="Q659" s="169"/>
      <c r="R659" s="169"/>
      <c r="S659" s="169"/>
      <c r="T659" s="151" t="str">
        <f t="shared" si="239"/>
        <v>---</v>
      </c>
      <c r="U659" s="331" t="e">
        <f>VLOOKUP(TEXT(T659,"@"),'Mahlzeit-Übernachtung'!A$30:G$111,7,FALSE)</f>
        <v>#N/A</v>
      </c>
      <c r="V659" s="151" t="str">
        <f t="shared" si="236"/>
        <v/>
      </c>
      <c r="W659" s="220" t="str">
        <f>IFERROR(V659*Intern!H$2,"")</f>
        <v/>
      </c>
      <c r="X659" s="167"/>
      <c r="Y659" s="170"/>
      <c r="Z659" s="164"/>
      <c r="AA659" s="151" t="str">
        <f>IFERROR(VLOOKUP(X659,Mobilität!A:I,7,FALSE),"")</f>
        <v/>
      </c>
      <c r="AB659" s="151" t="str">
        <f t="shared" si="237"/>
        <v/>
      </c>
      <c r="AC659" s="220" t="str">
        <f>IFERROR(AB659*Intern!H$2,"")</f>
        <v/>
      </c>
      <c r="AD659" s="167"/>
      <c r="AE659" s="170"/>
      <c r="AF659" s="164"/>
      <c r="AG659" s="151" t="str">
        <f>IFERROR(VLOOKUP(AD659,Mobilität!A:I,7,FALSE),"")</f>
        <v/>
      </c>
      <c r="AH659" s="151" t="str">
        <f t="shared" si="220"/>
        <v/>
      </c>
      <c r="AI659" s="220" t="str">
        <f>IFERROR(AH659*Intern!H$2,"")</f>
        <v/>
      </c>
      <c r="AJ659" s="171"/>
      <c r="AK659" s="219">
        <f t="shared" si="221"/>
        <v>0</v>
      </c>
      <c r="AL659" s="206"/>
      <c r="AM659" s="151" t="str">
        <f>IFERROR(VLOOKUP(AJ659,Mobilität!A:I,7,FALSE),"")</f>
        <v/>
      </c>
      <c r="AN659" s="151" t="str">
        <f t="shared" si="222"/>
        <v/>
      </c>
      <c r="AO659" s="154" t="str">
        <f>IFERROR(AN659*Intern!H$2,"")</f>
        <v/>
      </c>
      <c r="AP659" s="171"/>
      <c r="AQ659" s="151">
        <f t="shared" si="223"/>
        <v>0</v>
      </c>
      <c r="AR659" s="209"/>
      <c r="AS659" s="151" t="str">
        <f>IFERROR(VLOOKUP(AP659,Mobilität!A:I,7,FALSE),"")</f>
        <v/>
      </c>
      <c r="AT659" s="151" t="str">
        <f t="shared" si="238"/>
        <v/>
      </c>
      <c r="AU659" s="154" t="str">
        <f>IFERROR(AT659*Intern!H$2,"")</f>
        <v/>
      </c>
      <c r="AV659" s="171"/>
      <c r="AW659" s="151">
        <f t="shared" si="224"/>
        <v>0</v>
      </c>
      <c r="AX659" s="206"/>
      <c r="AY659" s="151" t="str">
        <f>IFERROR(VLOOKUP(AV659,Mobilität!A:O,7,FALSE),"")</f>
        <v/>
      </c>
      <c r="AZ659" s="151" t="str">
        <f t="shared" si="225"/>
        <v/>
      </c>
      <c r="BA659" s="220" t="str">
        <f>IFERROR(AZ659*Intern!H$2,"")</f>
        <v/>
      </c>
      <c r="BB659" s="338"/>
      <c r="BC659" s="339"/>
      <c r="BD659" s="340"/>
      <c r="BE659" s="222">
        <f t="shared" si="226"/>
        <v>0</v>
      </c>
      <c r="BF659" s="223">
        <f>IFERROR(BE659*Intern!H$2,"")</f>
        <v>0</v>
      </c>
      <c r="BG659" s="210">
        <f t="shared" si="227"/>
        <v>0</v>
      </c>
      <c r="BH659" s="226">
        <f t="shared" si="228"/>
        <v>0</v>
      </c>
      <c r="BI659" s="363"/>
      <c r="BJ659" s="210" t="e">
        <f t="shared" si="229"/>
        <v>#DIV/0!</v>
      </c>
      <c r="BK659" s="227" t="e">
        <f t="shared" si="230"/>
        <v>#DIV/0!</v>
      </c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</row>
    <row r="660" spans="1:128" s="153" customFormat="1">
      <c r="A660" s="164"/>
      <c r="B660" s="165"/>
      <c r="C660" s="165"/>
      <c r="D660" s="149" t="str">
        <f t="shared" si="231"/>
        <v/>
      </c>
      <c r="E660" s="166"/>
      <c r="F660" s="167"/>
      <c r="G660" s="334" t="str">
        <f t="shared" si="232"/>
        <v/>
      </c>
      <c r="H660" s="150" t="str">
        <f>IFERROR(VLOOKUP(F660,'Mahlzeit-Übernachtung'!C:AA,5,FALSE),"")</f>
        <v/>
      </c>
      <c r="I660" s="150" t="str">
        <f t="shared" si="233"/>
        <v/>
      </c>
      <c r="J660" s="221" t="str">
        <f>IFERROR(I660*Intern!H$2,"")</f>
        <v/>
      </c>
      <c r="K660" s="167"/>
      <c r="L660" s="331" t="str">
        <f t="shared" si="234"/>
        <v/>
      </c>
      <c r="M660" s="150" t="str">
        <f>IFERROR(VLOOKUP(K660,'Mahlzeit-Übernachtung'!C:AA,5,FALSE),"")</f>
        <v/>
      </c>
      <c r="N660" s="151" t="str">
        <f t="shared" si="235"/>
        <v/>
      </c>
      <c r="O660" s="221" t="str">
        <f>IFERROR(N660*Intern!H$2,"")</f>
        <v/>
      </c>
      <c r="P660" s="168"/>
      <c r="Q660" s="169"/>
      <c r="R660" s="169"/>
      <c r="S660" s="169"/>
      <c r="T660" s="151" t="str">
        <f t="shared" si="239"/>
        <v>---</v>
      </c>
      <c r="U660" s="331" t="e">
        <f>VLOOKUP(TEXT(T660,"@"),'Mahlzeit-Übernachtung'!A$30:G$111,7,FALSE)</f>
        <v>#N/A</v>
      </c>
      <c r="V660" s="151" t="str">
        <f t="shared" si="236"/>
        <v/>
      </c>
      <c r="W660" s="220" t="str">
        <f>IFERROR(V660*Intern!H$2,"")</f>
        <v/>
      </c>
      <c r="X660" s="167"/>
      <c r="Y660" s="170"/>
      <c r="Z660" s="164"/>
      <c r="AA660" s="151" t="str">
        <f>IFERROR(VLOOKUP(X660,Mobilität!A:I,7,FALSE),"")</f>
        <v/>
      </c>
      <c r="AB660" s="151" t="str">
        <f t="shared" si="237"/>
        <v/>
      </c>
      <c r="AC660" s="220" t="str">
        <f>IFERROR(AB660*Intern!H$2,"")</f>
        <v/>
      </c>
      <c r="AD660" s="167"/>
      <c r="AE660" s="170"/>
      <c r="AF660" s="164"/>
      <c r="AG660" s="151" t="str">
        <f>IFERROR(VLOOKUP(AD660,Mobilität!A:I,7,FALSE),"")</f>
        <v/>
      </c>
      <c r="AH660" s="151" t="str">
        <f t="shared" si="220"/>
        <v/>
      </c>
      <c r="AI660" s="220" t="str">
        <f>IFERROR(AH660*Intern!H$2,"")</f>
        <v/>
      </c>
      <c r="AJ660" s="171"/>
      <c r="AK660" s="219">
        <f t="shared" si="221"/>
        <v>0</v>
      </c>
      <c r="AL660" s="206"/>
      <c r="AM660" s="151" t="str">
        <f>IFERROR(VLOOKUP(AJ660,Mobilität!A:I,7,FALSE),"")</f>
        <v/>
      </c>
      <c r="AN660" s="151" t="str">
        <f t="shared" si="222"/>
        <v/>
      </c>
      <c r="AO660" s="154" t="str">
        <f>IFERROR(AN660*Intern!H$2,"")</f>
        <v/>
      </c>
      <c r="AP660" s="171"/>
      <c r="AQ660" s="151">
        <f t="shared" si="223"/>
        <v>0</v>
      </c>
      <c r="AR660" s="209"/>
      <c r="AS660" s="151" t="str">
        <f>IFERROR(VLOOKUP(AP660,Mobilität!A:I,7,FALSE),"")</f>
        <v/>
      </c>
      <c r="AT660" s="151" t="str">
        <f t="shared" si="238"/>
        <v/>
      </c>
      <c r="AU660" s="154" t="str">
        <f>IFERROR(AT660*Intern!H$2,"")</f>
        <v/>
      </c>
      <c r="AV660" s="171"/>
      <c r="AW660" s="151">
        <f t="shared" si="224"/>
        <v>0</v>
      </c>
      <c r="AX660" s="206"/>
      <c r="AY660" s="151" t="str">
        <f>IFERROR(VLOOKUP(AV660,Mobilität!A:O,7,FALSE),"")</f>
        <v/>
      </c>
      <c r="AZ660" s="151" t="str">
        <f t="shared" si="225"/>
        <v/>
      </c>
      <c r="BA660" s="220" t="str">
        <f>IFERROR(AZ660*Intern!H$2,"")</f>
        <v/>
      </c>
      <c r="BB660" s="338"/>
      <c r="BC660" s="339"/>
      <c r="BD660" s="340"/>
      <c r="BE660" s="222">
        <f t="shared" si="226"/>
        <v>0</v>
      </c>
      <c r="BF660" s="223">
        <f>IFERROR(BE660*Intern!H$2,"")</f>
        <v>0</v>
      </c>
      <c r="BG660" s="210">
        <f t="shared" si="227"/>
        <v>0</v>
      </c>
      <c r="BH660" s="226">
        <f t="shared" si="228"/>
        <v>0</v>
      </c>
      <c r="BI660" s="363"/>
      <c r="BJ660" s="210" t="e">
        <f t="shared" si="229"/>
        <v>#DIV/0!</v>
      </c>
      <c r="BK660" s="227" t="e">
        <f t="shared" si="230"/>
        <v>#DIV/0!</v>
      </c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</row>
    <row r="661" spans="1:128" s="153" customFormat="1">
      <c r="A661" s="164"/>
      <c r="B661" s="165"/>
      <c r="C661" s="165"/>
      <c r="D661" s="149" t="str">
        <f t="shared" si="231"/>
        <v/>
      </c>
      <c r="E661" s="166"/>
      <c r="F661" s="167"/>
      <c r="G661" s="334" t="str">
        <f t="shared" si="232"/>
        <v/>
      </c>
      <c r="H661" s="150" t="str">
        <f>IFERROR(VLOOKUP(F661,'Mahlzeit-Übernachtung'!C:AA,5,FALSE),"")</f>
        <v/>
      </c>
      <c r="I661" s="150" t="str">
        <f t="shared" si="233"/>
        <v/>
      </c>
      <c r="J661" s="221" t="str">
        <f>IFERROR(I661*Intern!H$2,"")</f>
        <v/>
      </c>
      <c r="K661" s="167"/>
      <c r="L661" s="331" t="str">
        <f t="shared" si="234"/>
        <v/>
      </c>
      <c r="M661" s="150" t="str">
        <f>IFERROR(VLOOKUP(K661,'Mahlzeit-Übernachtung'!C:AA,5,FALSE),"")</f>
        <v/>
      </c>
      <c r="N661" s="151" t="str">
        <f t="shared" si="235"/>
        <v/>
      </c>
      <c r="O661" s="221" t="str">
        <f>IFERROR(N661*Intern!H$2,"")</f>
        <v/>
      </c>
      <c r="P661" s="168"/>
      <c r="Q661" s="169"/>
      <c r="R661" s="169"/>
      <c r="S661" s="169"/>
      <c r="T661" s="151" t="str">
        <f t="shared" si="239"/>
        <v>---</v>
      </c>
      <c r="U661" s="331" t="e">
        <f>VLOOKUP(TEXT(T661,"@"),'Mahlzeit-Übernachtung'!A$30:G$111,7,FALSE)</f>
        <v>#N/A</v>
      </c>
      <c r="V661" s="151" t="str">
        <f t="shared" si="236"/>
        <v/>
      </c>
      <c r="W661" s="220" t="str">
        <f>IFERROR(V661*Intern!H$2,"")</f>
        <v/>
      </c>
      <c r="X661" s="167"/>
      <c r="Y661" s="170"/>
      <c r="Z661" s="164"/>
      <c r="AA661" s="151" t="str">
        <f>IFERROR(VLOOKUP(X661,Mobilität!A:I,7,FALSE),"")</f>
        <v/>
      </c>
      <c r="AB661" s="151" t="str">
        <f t="shared" si="237"/>
        <v/>
      </c>
      <c r="AC661" s="220" t="str">
        <f>IFERROR(AB661*Intern!H$2,"")</f>
        <v/>
      </c>
      <c r="AD661" s="167"/>
      <c r="AE661" s="170"/>
      <c r="AF661" s="164"/>
      <c r="AG661" s="151" t="str">
        <f>IFERROR(VLOOKUP(AD661,Mobilität!A:I,7,FALSE),"")</f>
        <v/>
      </c>
      <c r="AH661" s="151" t="str">
        <f t="shared" si="220"/>
        <v/>
      </c>
      <c r="AI661" s="220" t="str">
        <f>IFERROR(AH661*Intern!H$2,"")</f>
        <v/>
      </c>
      <c r="AJ661" s="171"/>
      <c r="AK661" s="219">
        <f t="shared" si="221"/>
        <v>0</v>
      </c>
      <c r="AL661" s="206"/>
      <c r="AM661" s="151" t="str">
        <f>IFERROR(VLOOKUP(AJ661,Mobilität!A:I,7,FALSE),"")</f>
        <v/>
      </c>
      <c r="AN661" s="151" t="str">
        <f t="shared" si="222"/>
        <v/>
      </c>
      <c r="AO661" s="154" t="str">
        <f>IFERROR(AN661*Intern!H$2,"")</f>
        <v/>
      </c>
      <c r="AP661" s="171"/>
      <c r="AQ661" s="151">
        <f t="shared" si="223"/>
        <v>0</v>
      </c>
      <c r="AR661" s="209"/>
      <c r="AS661" s="151" t="str">
        <f>IFERROR(VLOOKUP(AP661,Mobilität!A:I,7,FALSE),"")</f>
        <v/>
      </c>
      <c r="AT661" s="151" t="str">
        <f t="shared" si="238"/>
        <v/>
      </c>
      <c r="AU661" s="154" t="str">
        <f>IFERROR(AT661*Intern!H$2,"")</f>
        <v/>
      </c>
      <c r="AV661" s="171"/>
      <c r="AW661" s="151">
        <f t="shared" si="224"/>
        <v>0</v>
      </c>
      <c r="AX661" s="206"/>
      <c r="AY661" s="151" t="str">
        <f>IFERROR(VLOOKUP(AV661,Mobilität!A:O,7,FALSE),"")</f>
        <v/>
      </c>
      <c r="AZ661" s="151" t="str">
        <f t="shared" si="225"/>
        <v/>
      </c>
      <c r="BA661" s="220" t="str">
        <f>IFERROR(AZ661*Intern!H$2,"")</f>
        <v/>
      </c>
      <c r="BB661" s="338"/>
      <c r="BC661" s="339"/>
      <c r="BD661" s="340"/>
      <c r="BE661" s="222">
        <f t="shared" si="226"/>
        <v>0</v>
      </c>
      <c r="BF661" s="223">
        <f>IFERROR(BE661*Intern!H$2,"")</f>
        <v>0</v>
      </c>
      <c r="BG661" s="210">
        <f t="shared" si="227"/>
        <v>0</v>
      </c>
      <c r="BH661" s="226">
        <f t="shared" si="228"/>
        <v>0</v>
      </c>
      <c r="BI661" s="363"/>
      <c r="BJ661" s="210" t="e">
        <f t="shared" si="229"/>
        <v>#DIV/0!</v>
      </c>
      <c r="BK661" s="227" t="e">
        <f t="shared" si="230"/>
        <v>#DIV/0!</v>
      </c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</row>
    <row r="662" spans="1:128" s="153" customFormat="1">
      <c r="A662" s="164"/>
      <c r="B662" s="165"/>
      <c r="C662" s="165"/>
      <c r="D662" s="149" t="str">
        <f t="shared" si="231"/>
        <v/>
      </c>
      <c r="E662" s="166"/>
      <c r="F662" s="167"/>
      <c r="G662" s="334" t="str">
        <f t="shared" si="232"/>
        <v/>
      </c>
      <c r="H662" s="150" t="str">
        <f>IFERROR(VLOOKUP(F662,'Mahlzeit-Übernachtung'!C:AA,5,FALSE),"")</f>
        <v/>
      </c>
      <c r="I662" s="150" t="str">
        <f t="shared" si="233"/>
        <v/>
      </c>
      <c r="J662" s="221" t="str">
        <f>IFERROR(I662*Intern!H$2,"")</f>
        <v/>
      </c>
      <c r="K662" s="167"/>
      <c r="L662" s="331" t="str">
        <f t="shared" si="234"/>
        <v/>
      </c>
      <c r="M662" s="150" t="str">
        <f>IFERROR(VLOOKUP(K662,'Mahlzeit-Übernachtung'!C:AA,5,FALSE),"")</f>
        <v/>
      </c>
      <c r="N662" s="151" t="str">
        <f t="shared" si="235"/>
        <v/>
      </c>
      <c r="O662" s="221" t="str">
        <f>IFERROR(N662*Intern!H$2,"")</f>
        <v/>
      </c>
      <c r="P662" s="168"/>
      <c r="Q662" s="169"/>
      <c r="R662" s="169"/>
      <c r="S662" s="169"/>
      <c r="T662" s="151" t="str">
        <f t="shared" si="239"/>
        <v>---</v>
      </c>
      <c r="U662" s="331" t="e">
        <f>VLOOKUP(TEXT(T662,"@"),'Mahlzeit-Übernachtung'!A$30:G$111,7,FALSE)</f>
        <v>#N/A</v>
      </c>
      <c r="V662" s="151" t="str">
        <f t="shared" si="236"/>
        <v/>
      </c>
      <c r="W662" s="220" t="str">
        <f>IFERROR(V662*Intern!H$2,"")</f>
        <v/>
      </c>
      <c r="X662" s="167"/>
      <c r="Y662" s="170"/>
      <c r="Z662" s="164"/>
      <c r="AA662" s="151" t="str">
        <f>IFERROR(VLOOKUP(X662,Mobilität!A:I,7,FALSE),"")</f>
        <v/>
      </c>
      <c r="AB662" s="151" t="str">
        <f t="shared" si="237"/>
        <v/>
      </c>
      <c r="AC662" s="220" t="str">
        <f>IFERROR(AB662*Intern!H$2,"")</f>
        <v/>
      </c>
      <c r="AD662" s="167"/>
      <c r="AE662" s="170"/>
      <c r="AF662" s="164"/>
      <c r="AG662" s="151" t="str">
        <f>IFERROR(VLOOKUP(AD662,Mobilität!A:I,7,FALSE),"")</f>
        <v/>
      </c>
      <c r="AH662" s="151" t="str">
        <f t="shared" si="220"/>
        <v/>
      </c>
      <c r="AI662" s="220" t="str">
        <f>IFERROR(AH662*Intern!H$2,"")</f>
        <v/>
      </c>
      <c r="AJ662" s="171"/>
      <c r="AK662" s="219">
        <f t="shared" si="221"/>
        <v>0</v>
      </c>
      <c r="AL662" s="206"/>
      <c r="AM662" s="151" t="str">
        <f>IFERROR(VLOOKUP(AJ662,Mobilität!A:I,7,FALSE),"")</f>
        <v/>
      </c>
      <c r="AN662" s="151" t="str">
        <f t="shared" si="222"/>
        <v/>
      </c>
      <c r="AO662" s="154" t="str">
        <f>IFERROR(AN662*Intern!H$2,"")</f>
        <v/>
      </c>
      <c r="AP662" s="171"/>
      <c r="AQ662" s="151">
        <f t="shared" si="223"/>
        <v>0</v>
      </c>
      <c r="AR662" s="209"/>
      <c r="AS662" s="151" t="str">
        <f>IFERROR(VLOOKUP(AP662,Mobilität!A:I,7,FALSE),"")</f>
        <v/>
      </c>
      <c r="AT662" s="151" t="str">
        <f t="shared" si="238"/>
        <v/>
      </c>
      <c r="AU662" s="154" t="str">
        <f>IFERROR(AT662*Intern!H$2,"")</f>
        <v/>
      </c>
      <c r="AV662" s="171"/>
      <c r="AW662" s="151">
        <f t="shared" si="224"/>
        <v>0</v>
      </c>
      <c r="AX662" s="206"/>
      <c r="AY662" s="151" t="str">
        <f>IFERROR(VLOOKUP(AV662,Mobilität!A:O,7,FALSE),"")</f>
        <v/>
      </c>
      <c r="AZ662" s="151" t="str">
        <f t="shared" si="225"/>
        <v/>
      </c>
      <c r="BA662" s="220" t="str">
        <f>IFERROR(AZ662*Intern!H$2,"")</f>
        <v/>
      </c>
      <c r="BB662" s="338"/>
      <c r="BC662" s="339"/>
      <c r="BD662" s="340"/>
      <c r="BE662" s="222">
        <f t="shared" si="226"/>
        <v>0</v>
      </c>
      <c r="BF662" s="223">
        <f>IFERROR(BE662*Intern!H$2,"")</f>
        <v>0</v>
      </c>
      <c r="BG662" s="210">
        <f t="shared" si="227"/>
        <v>0</v>
      </c>
      <c r="BH662" s="226">
        <f t="shared" si="228"/>
        <v>0</v>
      </c>
      <c r="BI662" s="363"/>
      <c r="BJ662" s="210" t="e">
        <f t="shared" si="229"/>
        <v>#DIV/0!</v>
      </c>
      <c r="BK662" s="227" t="e">
        <f t="shared" si="230"/>
        <v>#DIV/0!</v>
      </c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</row>
  </sheetData>
  <sheetProtection sheet="1" objects="1" scenarios="1"/>
  <dataValidations count="2">
    <dataValidation type="list" allowBlank="1" showInputMessage="1" showErrorMessage="1" sqref="Y6:Y662 AE6:AE662" xr:uid="{B1839141-81C6-6D4B-8B70-F9A345D54659}">
      <formula1>"1,2,3,4,5,6,7,8,9,10"</formula1>
    </dataValidation>
    <dataValidation type="list" allowBlank="1" showInputMessage="1" showErrorMessage="1" sqref="AP6:AP662" xr:uid="{F8042541-B007-3846-900B-12C5E5E151BE}">
      <formula1>"Fähre, nein"</formula1>
    </dataValidation>
  </dataValidations>
  <pageMargins left="0.7" right="0.7" top="0.78740157499999996" bottom="0.78740157499999996" header="0.3" footer="0.3"/>
  <pageSetup paperSize="9" orientation="landscape" horizontalDpi="0" verticalDpi="0"/>
  <legacyDrawing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335C422-7011-764F-A4ED-16BE1DD734C8}">
          <x14:formula1>
            <xm:f>Intern!$A$2:$A$6</xm:f>
          </x14:formula1>
          <xm:sqref>F6:F662</xm:sqref>
        </x14:dataValidation>
        <x14:dataValidation type="list" allowBlank="1" showInputMessage="1" showErrorMessage="1" xr:uid="{2FA0A554-E517-1640-A5B1-F1B30790CB04}">
          <x14:formula1>
            <xm:f>Intern!$A$10:$A$12</xm:f>
          </x14:formula1>
          <xm:sqref>K6:K662</xm:sqref>
        </x14:dataValidation>
        <x14:dataValidation type="list" allowBlank="1" showInputMessage="1" showErrorMessage="1" xr:uid="{CAA8C805-F7FD-0744-AF9D-1EF062FC3B43}">
          <x14:formula1>
            <xm:f>Intern!$A$104:$A$106</xm:f>
          </x14:formula1>
          <xm:sqref>P6:P662</xm:sqref>
        </x14:dataValidation>
        <x14:dataValidation type="list" allowBlank="1" showInputMessage="1" showErrorMessage="1" xr:uid="{1C7E017A-6520-F74D-930B-52A5B36C485E}">
          <x14:formula1>
            <xm:f>Intern!$A$110:$A$112</xm:f>
          </x14:formula1>
          <xm:sqref>Q6:Q662</xm:sqref>
        </x14:dataValidation>
        <x14:dataValidation type="list" allowBlank="1" showInputMessage="1" showErrorMessage="1" xr:uid="{69030ADA-E3AD-EA44-AD0D-5559AA112046}">
          <x14:formula1>
            <xm:f>Intern!$A$115:$A$117</xm:f>
          </x14:formula1>
          <xm:sqref>R6:R662</xm:sqref>
        </x14:dataValidation>
        <x14:dataValidation type="list" allowBlank="1" showInputMessage="1" showErrorMessage="1" xr:uid="{5F6F8916-8411-764F-B212-105DA3301E15}">
          <x14:formula1>
            <xm:f>Intern!$A$130:$A$132</xm:f>
          </x14:formula1>
          <xm:sqref>X6:X662 AD6:AD662</xm:sqref>
        </x14:dataValidation>
        <x14:dataValidation type="list" allowBlank="1" showInputMessage="1" showErrorMessage="1" xr:uid="{3A7F08F9-4259-CC42-AB6A-2DCFB73125E9}">
          <x14:formula1>
            <xm:f>Intern!$A$120:$A$122</xm:f>
          </x14:formula1>
          <xm:sqref>S6:S662</xm:sqref>
        </x14:dataValidation>
        <x14:dataValidation type="list" allowBlank="1" showInputMessage="1" showErrorMessage="1" xr:uid="{6BE728D7-F37F-524B-A9D2-DBF595B79D56}">
          <x14:formula1>
            <xm:f>Intern!$A$133:$A$135</xm:f>
          </x14:formula1>
          <xm:sqref>AV6:AV662</xm:sqref>
        </x14:dataValidation>
        <x14:dataValidation type="list" allowBlank="1" showInputMessage="1" showErrorMessage="1" xr:uid="{C0528A90-5ABF-A743-B3DB-883069680664}">
          <x14:formula1>
            <xm:f>Intern!$A$138:$A$140</xm:f>
          </x14:formula1>
          <xm:sqref>AJ6:AJ662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3132A-F319-6247-BD14-A60AE6B4690B}">
  <sheetPr>
    <tabColor rgb="FF00B050"/>
    <pageSetUpPr fitToPage="1"/>
  </sheetPr>
  <dimension ref="A1:AB667"/>
  <sheetViews>
    <sheetView showGridLines="0" workbookViewId="0">
      <selection activeCell="B4" sqref="B4:J4"/>
    </sheetView>
  </sheetViews>
  <sheetFormatPr baseColWidth="10" defaultColWidth="11" defaultRowHeight="16"/>
  <cols>
    <col min="1" max="1" width="25.83203125" customWidth="1"/>
    <col min="5" max="5" width="16.5" customWidth="1"/>
    <col min="6" max="6" width="17.1640625" customWidth="1"/>
    <col min="15" max="16" width="10.83203125" bestFit="1" customWidth="1"/>
    <col min="17" max="17" width="11" style="351"/>
    <col min="23" max="24" width="10.83203125" bestFit="1" customWidth="1"/>
    <col min="26" max="26" width="14" customWidth="1"/>
    <col min="27" max="27" width="11.83203125" customWidth="1"/>
  </cols>
  <sheetData>
    <row r="1" spans="1:28" ht="21">
      <c r="A1" s="176" t="s">
        <v>69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350"/>
      <c r="R1" s="176"/>
      <c r="S1" s="176"/>
      <c r="T1" s="176"/>
      <c r="U1" s="176"/>
      <c r="V1" s="176"/>
      <c r="W1" s="176"/>
      <c r="X1" s="176"/>
      <c r="Y1" s="176"/>
      <c r="Z1" s="176"/>
    </row>
    <row r="2" spans="1:28">
      <c r="A2" s="177" t="s">
        <v>70</v>
      </c>
      <c r="B2" s="207"/>
      <c r="C2" s="208"/>
      <c r="D2" s="208"/>
      <c r="E2" s="208"/>
      <c r="F2" s="208"/>
      <c r="G2" s="208"/>
      <c r="H2" s="208"/>
      <c r="I2" s="208"/>
      <c r="J2" s="208"/>
    </row>
    <row r="3" spans="1:28">
      <c r="A3" s="177" t="s">
        <v>71</v>
      </c>
      <c r="B3" s="378"/>
      <c r="C3" s="379"/>
      <c r="D3" s="379"/>
      <c r="E3" s="379"/>
      <c r="F3" s="379"/>
      <c r="G3" s="379"/>
      <c r="H3" s="379"/>
      <c r="I3" s="379"/>
      <c r="J3" s="380"/>
    </row>
    <row r="4" spans="1:28" ht="34">
      <c r="A4" s="178" t="s">
        <v>72</v>
      </c>
      <c r="B4" s="381"/>
      <c r="C4" s="382"/>
      <c r="D4" s="382"/>
      <c r="E4" s="382"/>
      <c r="F4" s="382"/>
      <c r="G4" s="382"/>
      <c r="H4" s="382"/>
      <c r="I4" s="382"/>
      <c r="J4" s="383"/>
    </row>
    <row r="5" spans="1:28">
      <c r="A5" s="177" t="s">
        <v>73</v>
      </c>
      <c r="B5" s="378"/>
      <c r="C5" s="379"/>
      <c r="D5" s="379"/>
      <c r="E5" s="379"/>
      <c r="F5" s="379"/>
      <c r="G5" s="379"/>
      <c r="H5" s="379"/>
      <c r="I5" s="379"/>
      <c r="J5" s="380"/>
    </row>
    <row r="6" spans="1:28">
      <c r="A6" s="177" t="s">
        <v>74</v>
      </c>
      <c r="B6" s="378"/>
      <c r="C6" s="379"/>
      <c r="D6" s="379"/>
      <c r="E6" s="379"/>
      <c r="F6" s="379"/>
      <c r="G6" s="379"/>
      <c r="H6" s="379"/>
      <c r="I6" s="379"/>
      <c r="J6" s="380"/>
    </row>
    <row r="7" spans="1:28">
      <c r="A7" s="177" t="s">
        <v>75</v>
      </c>
      <c r="B7" s="378"/>
      <c r="C7" s="379"/>
      <c r="D7" s="379"/>
      <c r="E7" s="379"/>
      <c r="F7" s="379"/>
      <c r="G7" s="379"/>
      <c r="H7" s="379"/>
      <c r="I7" s="379"/>
      <c r="J7" s="380"/>
    </row>
    <row r="8" spans="1:28">
      <c r="A8" s="177"/>
    </row>
    <row r="9" spans="1:28">
      <c r="A9" s="177" t="s">
        <v>76</v>
      </c>
      <c r="B9" s="172">
        <f>Y17</f>
        <v>0</v>
      </c>
      <c r="C9" s="173" t="s">
        <v>77</v>
      </c>
      <c r="E9" s="141" t="s">
        <v>226</v>
      </c>
      <c r="F9" s="333" t="s">
        <v>227</v>
      </c>
    </row>
    <row r="10" spans="1:28">
      <c r="A10" s="177" t="s">
        <v>78</v>
      </c>
      <c r="B10" s="174">
        <f>Z17</f>
        <v>0</v>
      </c>
      <c r="C10" s="173" t="s">
        <v>79</v>
      </c>
      <c r="F10" t="s">
        <v>228</v>
      </c>
    </row>
    <row r="11" spans="1:28">
      <c r="A11" s="177" t="s">
        <v>321</v>
      </c>
      <c r="B11" s="174">
        <f>AB17</f>
        <v>0</v>
      </c>
      <c r="C11" s="173" t="s">
        <v>79</v>
      </c>
    </row>
    <row r="13" spans="1:28" ht="19">
      <c r="A13" s="175" t="s">
        <v>80</v>
      </c>
    </row>
    <row r="14" spans="1:28" s="141" customFormat="1">
      <c r="A14" s="187" t="s">
        <v>81</v>
      </c>
      <c r="B14" s="188"/>
      <c r="C14" s="188"/>
      <c r="D14" s="188"/>
      <c r="E14" s="188"/>
      <c r="F14" s="193" t="s">
        <v>5</v>
      </c>
      <c r="G14" s="189"/>
      <c r="H14" s="189"/>
      <c r="I14" s="198" t="s">
        <v>82</v>
      </c>
      <c r="J14" s="179"/>
      <c r="K14" s="179" t="s">
        <v>83</v>
      </c>
      <c r="L14" s="200"/>
      <c r="M14" s="202" t="s">
        <v>7</v>
      </c>
      <c r="N14" s="190"/>
      <c r="O14" s="190"/>
      <c r="P14" s="190"/>
      <c r="Q14" s="352"/>
      <c r="R14" s="190"/>
      <c r="S14" s="190"/>
      <c r="T14" s="190"/>
      <c r="U14" s="190"/>
      <c r="V14" s="190"/>
      <c r="W14" s="228"/>
      <c r="X14" s="228"/>
      <c r="Y14" s="356" t="s">
        <v>84</v>
      </c>
      <c r="Z14" s="357"/>
      <c r="AA14" s="358"/>
      <c r="AB14" s="358"/>
    </row>
    <row r="15" spans="1:28">
      <c r="A15" s="180"/>
      <c r="B15" s="180"/>
      <c r="C15" s="180"/>
      <c r="D15" s="180"/>
      <c r="E15" s="191"/>
      <c r="F15" s="194"/>
      <c r="G15" s="181"/>
      <c r="H15" s="196"/>
      <c r="I15" s="199"/>
      <c r="J15" s="182"/>
      <c r="K15" s="182"/>
      <c r="L15" s="201"/>
      <c r="M15" s="203" t="s">
        <v>85</v>
      </c>
      <c r="N15" s="183"/>
      <c r="O15" s="232" t="s">
        <v>86</v>
      </c>
      <c r="P15" s="183"/>
      <c r="Q15" s="353" t="s">
        <v>87</v>
      </c>
      <c r="R15" s="183"/>
      <c r="S15" s="183" t="s">
        <v>14</v>
      </c>
      <c r="T15" s="183"/>
      <c r="U15" s="183" t="s">
        <v>15</v>
      </c>
      <c r="V15" s="204"/>
      <c r="W15" s="181" t="s">
        <v>88</v>
      </c>
      <c r="X15" s="196"/>
      <c r="Y15" s="359"/>
      <c r="Z15" s="182"/>
      <c r="AA15" s="360"/>
      <c r="AB15" s="360"/>
    </row>
    <row r="16" spans="1:28" s="375" customFormat="1" ht="37" customHeight="1">
      <c r="A16" s="366" t="s">
        <v>17</v>
      </c>
      <c r="B16" s="366" t="s">
        <v>89</v>
      </c>
      <c r="C16" s="367" t="s">
        <v>90</v>
      </c>
      <c r="D16" s="366" t="s">
        <v>20</v>
      </c>
      <c r="E16" s="368" t="s">
        <v>91</v>
      </c>
      <c r="F16" s="369" t="s">
        <v>92</v>
      </c>
      <c r="G16" s="366" t="s">
        <v>93</v>
      </c>
      <c r="H16" s="368" t="s">
        <v>94</v>
      </c>
      <c r="I16" s="369" t="s">
        <v>93</v>
      </c>
      <c r="J16" s="366" t="s">
        <v>94</v>
      </c>
      <c r="K16" s="366" t="s">
        <v>93</v>
      </c>
      <c r="L16" s="368" t="s">
        <v>94</v>
      </c>
      <c r="M16" s="369" t="s">
        <v>93</v>
      </c>
      <c r="N16" s="366" t="s">
        <v>94</v>
      </c>
      <c r="O16" s="369" t="s">
        <v>93</v>
      </c>
      <c r="P16" s="366" t="s">
        <v>94</v>
      </c>
      <c r="Q16" s="370" t="s">
        <v>93</v>
      </c>
      <c r="R16" s="366" t="s">
        <v>94</v>
      </c>
      <c r="S16" s="366" t="s">
        <v>93</v>
      </c>
      <c r="T16" s="366" t="s">
        <v>94</v>
      </c>
      <c r="U16" s="366" t="s">
        <v>93</v>
      </c>
      <c r="V16" s="368" t="s">
        <v>94</v>
      </c>
      <c r="W16" s="366" t="s">
        <v>93</v>
      </c>
      <c r="X16" s="368" t="s">
        <v>94</v>
      </c>
      <c r="Y16" s="371" t="s">
        <v>93</v>
      </c>
      <c r="Z16" s="372" t="s">
        <v>323</v>
      </c>
      <c r="AA16" s="373" t="s">
        <v>320</v>
      </c>
      <c r="AB16" s="374" t="s">
        <v>322</v>
      </c>
    </row>
    <row r="17" spans="1:28" s="141" customFormat="1">
      <c r="A17" s="211"/>
      <c r="B17" s="211"/>
      <c r="C17" s="211"/>
      <c r="D17" s="211">
        <f>SUM(D18:D106)</f>
        <v>0</v>
      </c>
      <c r="E17" s="212">
        <f t="shared" ref="E17:V17" si="0">SUM(E18:E106)</f>
        <v>0</v>
      </c>
      <c r="F17" s="213">
        <f t="shared" si="0"/>
        <v>0</v>
      </c>
      <c r="G17" s="211">
        <f t="shared" si="0"/>
        <v>0</v>
      </c>
      <c r="H17" s="214">
        <f t="shared" si="0"/>
        <v>0</v>
      </c>
      <c r="I17" s="213">
        <f t="shared" si="0"/>
        <v>0</v>
      </c>
      <c r="J17" s="215">
        <f t="shared" si="0"/>
        <v>0</v>
      </c>
      <c r="K17" s="211">
        <f t="shared" si="0"/>
        <v>0</v>
      </c>
      <c r="L17" s="212">
        <f t="shared" si="0"/>
        <v>0</v>
      </c>
      <c r="M17" s="213">
        <f t="shared" si="0"/>
        <v>0</v>
      </c>
      <c r="N17" s="215">
        <f t="shared" si="0"/>
        <v>0</v>
      </c>
      <c r="O17" s="213">
        <f>SUM(O18:O106)</f>
        <v>0</v>
      </c>
      <c r="P17" s="215">
        <f>SUM(P18:P106)</f>
        <v>0</v>
      </c>
      <c r="Q17" s="354">
        <f>SUM(Q18:Q106)</f>
        <v>0</v>
      </c>
      <c r="R17" s="215">
        <f>SUM(R18:R106)</f>
        <v>0</v>
      </c>
      <c r="S17" s="211">
        <f t="shared" si="0"/>
        <v>0</v>
      </c>
      <c r="T17" s="215">
        <f t="shared" si="0"/>
        <v>0</v>
      </c>
      <c r="U17" s="211">
        <f t="shared" si="0"/>
        <v>0</v>
      </c>
      <c r="V17" s="214">
        <f t="shared" si="0"/>
        <v>0</v>
      </c>
      <c r="W17" s="211">
        <f>SUM(W18:W106)</f>
        <v>0</v>
      </c>
      <c r="X17" s="214">
        <f>SUM(X18:X106)</f>
        <v>0</v>
      </c>
      <c r="Y17" s="217">
        <f>SUM(Y18:Y106)</f>
        <v>0</v>
      </c>
      <c r="Z17" s="218">
        <f>SUM(Z18:Z106)</f>
        <v>0</v>
      </c>
      <c r="AA17" s="218">
        <f t="shared" ref="AA17:AB17" si="1">SUM(AA18:AA106)</f>
        <v>0</v>
      </c>
      <c r="AB17" s="218">
        <f t="shared" si="1"/>
        <v>0</v>
      </c>
    </row>
    <row r="18" spans="1:28">
      <c r="A18" s="184">
        <f>'Berechnung-Freizeit'!A6</f>
        <v>0</v>
      </c>
      <c r="B18" s="185">
        <f>'Berechnung-Freizeit'!B6</f>
        <v>0</v>
      </c>
      <c r="C18" s="185">
        <f>'Berechnung-Freizeit'!C6</f>
        <v>0</v>
      </c>
      <c r="D18" s="184" t="str">
        <f>'Berechnung-Freizeit'!D6</f>
        <v/>
      </c>
      <c r="E18" s="192">
        <f>'Berechnung-Freizeit'!E6</f>
        <v>0</v>
      </c>
      <c r="F18" s="195" t="str">
        <f>'Berechnung-Freizeit'!G6</f>
        <v/>
      </c>
      <c r="G18" s="184" t="str">
        <f>'Berechnung-Freizeit'!I6</f>
        <v/>
      </c>
      <c r="H18" s="197" t="str">
        <f>'Berechnung-Freizeit'!J6</f>
        <v/>
      </c>
      <c r="I18" s="195" t="str">
        <f>'Berechnung-Freizeit'!N6</f>
        <v/>
      </c>
      <c r="J18" s="186" t="str">
        <f>'Berechnung-Freizeit'!O6</f>
        <v/>
      </c>
      <c r="K18" s="184" t="str">
        <f>'Berechnung-Freizeit'!V6</f>
        <v/>
      </c>
      <c r="L18" s="197" t="str">
        <f>'Berechnung-Freizeit'!W6</f>
        <v/>
      </c>
      <c r="M18" s="195" t="str">
        <f>'Berechnung-Freizeit'!AB6</f>
        <v/>
      </c>
      <c r="N18" s="186" t="str">
        <f>'Berechnung-Freizeit'!AC6</f>
        <v/>
      </c>
      <c r="O18" s="195" t="str">
        <f>'Berechnung-Freizeit'!AH6</f>
        <v/>
      </c>
      <c r="P18" s="186" t="str">
        <f>'Berechnung-Freizeit'!AI6</f>
        <v/>
      </c>
      <c r="Q18" s="355" t="str">
        <f>'Berechnung-Freizeit'!AN6</f>
        <v/>
      </c>
      <c r="R18" s="186" t="str">
        <f>'Berechnung-Freizeit'!AO6</f>
        <v/>
      </c>
      <c r="S18" s="184" t="str">
        <f>'Berechnung-Freizeit'!AT6</f>
        <v/>
      </c>
      <c r="T18" s="186" t="str">
        <f>'Berechnung-Freizeit'!AU6</f>
        <v/>
      </c>
      <c r="U18" s="184" t="str">
        <f>'Berechnung-Freizeit'!AZ6</f>
        <v/>
      </c>
      <c r="V18" s="197" t="str">
        <f>'Berechnung-Freizeit'!BA6</f>
        <v/>
      </c>
      <c r="W18" s="230">
        <f>'Berechnung-Freizeit'!BE6</f>
        <v>0</v>
      </c>
      <c r="X18" s="229">
        <f>'Berechnung-Freizeit'!BF6</f>
        <v>0</v>
      </c>
      <c r="Y18" s="205">
        <f t="shared" ref="Y18:Y81" si="2">SUM(IF(ISERROR(G18),0,G18),IF(ISERROR(I18),0,I18),IF(ISERROR(K18),0,K18),IF(ISERROR(M18),0,M18),IF(ISERROR(Q18),0,Q18),IF(ISERROR(S18),0,S18),IF(ISERROR(U18),0,U18))</f>
        <v>0</v>
      </c>
      <c r="Z18" s="216">
        <f t="shared" ref="Z18:Z81" si="3">SUM(IF(ISERROR(H18),0,H18),IF(ISERROR(J18),0,J18),IF(ISERROR(L18),0,L18),IF(ISERROR(N18),0,N18),IF(ISERROR(R18),0,R18),IF(ISERROR(T18),0,T18),IF(ISERROR(V18),0,V18))</f>
        <v>0</v>
      </c>
      <c r="AA18" s="361">
        <f>'Berechnung-Freizeit'!BI6</f>
        <v>0</v>
      </c>
      <c r="AB18" s="362">
        <f>Z18+AA18</f>
        <v>0</v>
      </c>
    </row>
    <row r="19" spans="1:28">
      <c r="A19" s="184">
        <f>'Berechnung-Freizeit'!A7</f>
        <v>0</v>
      </c>
      <c r="B19" s="185">
        <f>'Berechnung-Freizeit'!B7</f>
        <v>0</v>
      </c>
      <c r="C19" s="185">
        <f>'Berechnung-Freizeit'!C7</f>
        <v>0</v>
      </c>
      <c r="D19" s="184" t="str">
        <f>'Berechnung-Freizeit'!D7</f>
        <v/>
      </c>
      <c r="E19" s="192">
        <f>'Berechnung-Freizeit'!E7</f>
        <v>0</v>
      </c>
      <c r="F19" s="195" t="str">
        <f>'Berechnung-Freizeit'!G7</f>
        <v/>
      </c>
      <c r="G19" s="184" t="str">
        <f>'Berechnung-Freizeit'!I7</f>
        <v/>
      </c>
      <c r="H19" s="192" t="str">
        <f>'Berechnung-Freizeit'!J7</f>
        <v/>
      </c>
      <c r="I19" s="195" t="str">
        <f>'Berechnung-Freizeit'!N7</f>
        <v/>
      </c>
      <c r="J19" s="186" t="str">
        <f>'Berechnung-Freizeit'!O7</f>
        <v/>
      </c>
      <c r="K19" s="184" t="str">
        <f>'Berechnung-Freizeit'!V7</f>
        <v/>
      </c>
      <c r="L19" s="197" t="str">
        <f>'Berechnung-Freizeit'!W7</f>
        <v/>
      </c>
      <c r="M19" s="195" t="str">
        <f>'Berechnung-Freizeit'!AB7</f>
        <v/>
      </c>
      <c r="N19" s="186" t="str">
        <f>'Berechnung-Freizeit'!AC7</f>
        <v/>
      </c>
      <c r="O19" s="195" t="str">
        <f>'Berechnung-Freizeit'!AH7</f>
        <v/>
      </c>
      <c r="P19" s="186" t="str">
        <f>'Berechnung-Freizeit'!AI7</f>
        <v/>
      </c>
      <c r="Q19" s="355" t="str">
        <f>'Berechnung-Freizeit'!AN7</f>
        <v/>
      </c>
      <c r="R19" s="186" t="str">
        <f>'Berechnung-Freizeit'!AO7</f>
        <v/>
      </c>
      <c r="S19" s="184" t="str">
        <f>'Berechnung-Freizeit'!AT7</f>
        <v/>
      </c>
      <c r="T19" s="186" t="str">
        <f>'Berechnung-Freizeit'!AU7</f>
        <v/>
      </c>
      <c r="U19" s="184" t="str">
        <f>'Berechnung-Freizeit'!AZ7</f>
        <v/>
      </c>
      <c r="V19" s="197" t="str">
        <f>'Berechnung-Freizeit'!BA7</f>
        <v/>
      </c>
      <c r="W19" s="184">
        <f>'Berechnung-Freizeit'!BB7</f>
        <v>0</v>
      </c>
      <c r="X19" s="197">
        <f>'Berechnung-Freizeit'!BC7</f>
        <v>0</v>
      </c>
      <c r="Y19" s="205">
        <f t="shared" si="2"/>
        <v>0</v>
      </c>
      <c r="Z19" s="216">
        <f t="shared" si="3"/>
        <v>0</v>
      </c>
      <c r="AA19" s="361">
        <f>'Berechnung-Freizeit'!BI7</f>
        <v>0</v>
      </c>
      <c r="AB19" s="362">
        <f t="shared" ref="AB19:AB82" si="4">Z19+AA19</f>
        <v>0</v>
      </c>
    </row>
    <row r="20" spans="1:28">
      <c r="A20" s="184">
        <f>'Berechnung-Freizeit'!A8</f>
        <v>0</v>
      </c>
      <c r="B20" s="185">
        <f>'Berechnung-Freizeit'!B8</f>
        <v>0</v>
      </c>
      <c r="C20" s="185">
        <f>'Berechnung-Freizeit'!C8</f>
        <v>0</v>
      </c>
      <c r="D20" s="184" t="str">
        <f>'Berechnung-Freizeit'!D8</f>
        <v/>
      </c>
      <c r="E20" s="192">
        <f>'Berechnung-Freizeit'!E8</f>
        <v>0</v>
      </c>
      <c r="F20" s="195" t="str">
        <f>'Berechnung-Freizeit'!G8</f>
        <v/>
      </c>
      <c r="G20" s="184" t="str">
        <f>'Berechnung-Freizeit'!I8</f>
        <v/>
      </c>
      <c r="H20" s="192" t="str">
        <f>'Berechnung-Freizeit'!J8</f>
        <v/>
      </c>
      <c r="I20" s="195" t="str">
        <f>'Berechnung-Freizeit'!N8</f>
        <v/>
      </c>
      <c r="J20" s="186" t="str">
        <f>'Berechnung-Freizeit'!O8</f>
        <v/>
      </c>
      <c r="K20" s="184" t="str">
        <f>'Berechnung-Freizeit'!V8</f>
        <v/>
      </c>
      <c r="L20" s="197" t="str">
        <f>'Berechnung-Freizeit'!W8</f>
        <v/>
      </c>
      <c r="M20" s="195" t="str">
        <f>'Berechnung-Freizeit'!AB8</f>
        <v/>
      </c>
      <c r="N20" s="186" t="str">
        <f>'Berechnung-Freizeit'!AC8</f>
        <v/>
      </c>
      <c r="O20" s="195" t="str">
        <f>'Berechnung-Freizeit'!AH8</f>
        <v/>
      </c>
      <c r="P20" s="186" t="str">
        <f>'Berechnung-Freizeit'!AI8</f>
        <v/>
      </c>
      <c r="Q20" s="355" t="str">
        <f>'Berechnung-Freizeit'!AN8</f>
        <v/>
      </c>
      <c r="R20" s="186" t="str">
        <f>'Berechnung-Freizeit'!AO8</f>
        <v/>
      </c>
      <c r="S20" s="184" t="str">
        <f>'Berechnung-Freizeit'!AT8</f>
        <v/>
      </c>
      <c r="T20" s="186" t="str">
        <f>'Berechnung-Freizeit'!AU8</f>
        <v/>
      </c>
      <c r="U20" s="184" t="str">
        <f>'Berechnung-Freizeit'!AZ8</f>
        <v/>
      </c>
      <c r="V20" s="197" t="str">
        <f>'Berechnung-Freizeit'!BA8</f>
        <v/>
      </c>
      <c r="W20" s="184">
        <f>'Berechnung-Freizeit'!BB8</f>
        <v>0</v>
      </c>
      <c r="X20" s="197">
        <f>'Berechnung-Freizeit'!BC8</f>
        <v>0</v>
      </c>
      <c r="Y20" s="205">
        <f t="shared" si="2"/>
        <v>0</v>
      </c>
      <c r="Z20" s="216">
        <f t="shared" si="3"/>
        <v>0</v>
      </c>
      <c r="AA20" s="361">
        <f>'Berechnung-Freizeit'!BI8</f>
        <v>0</v>
      </c>
      <c r="AB20" s="362">
        <f t="shared" si="4"/>
        <v>0</v>
      </c>
    </row>
    <row r="21" spans="1:28">
      <c r="A21" s="184">
        <f>'Berechnung-Freizeit'!A9</f>
        <v>0</v>
      </c>
      <c r="B21" s="185">
        <f>'Berechnung-Freizeit'!B9</f>
        <v>0</v>
      </c>
      <c r="C21" s="185">
        <f>'Berechnung-Freizeit'!C9</f>
        <v>0</v>
      </c>
      <c r="D21" s="184" t="str">
        <f>'Berechnung-Freizeit'!D9</f>
        <v/>
      </c>
      <c r="E21" s="192">
        <f>'Berechnung-Freizeit'!E9</f>
        <v>0</v>
      </c>
      <c r="F21" s="195" t="str">
        <f>'Berechnung-Freizeit'!G9</f>
        <v/>
      </c>
      <c r="G21" s="184" t="str">
        <f>'Berechnung-Freizeit'!I9</f>
        <v/>
      </c>
      <c r="H21" s="192" t="str">
        <f>'Berechnung-Freizeit'!J9</f>
        <v/>
      </c>
      <c r="I21" s="195" t="str">
        <f>'Berechnung-Freizeit'!N9</f>
        <v/>
      </c>
      <c r="J21" s="186" t="str">
        <f>'Berechnung-Freizeit'!O9</f>
        <v/>
      </c>
      <c r="K21" s="184" t="str">
        <f>'Berechnung-Freizeit'!V9</f>
        <v/>
      </c>
      <c r="L21" s="197" t="str">
        <f>'Berechnung-Freizeit'!W9</f>
        <v/>
      </c>
      <c r="M21" s="195" t="str">
        <f>'Berechnung-Freizeit'!AB9</f>
        <v/>
      </c>
      <c r="N21" s="186" t="str">
        <f>'Berechnung-Freizeit'!AC9</f>
        <v/>
      </c>
      <c r="O21" s="195" t="str">
        <f>'Berechnung-Freizeit'!AH9</f>
        <v/>
      </c>
      <c r="P21" s="186" t="str">
        <f>'Berechnung-Freizeit'!AI9</f>
        <v/>
      </c>
      <c r="Q21" s="355" t="str">
        <f>'Berechnung-Freizeit'!AN9</f>
        <v/>
      </c>
      <c r="R21" s="186" t="str">
        <f>'Berechnung-Freizeit'!AO9</f>
        <v/>
      </c>
      <c r="S21" s="184" t="str">
        <f>'Berechnung-Freizeit'!AT9</f>
        <v/>
      </c>
      <c r="T21" s="186" t="str">
        <f>'Berechnung-Freizeit'!AU9</f>
        <v/>
      </c>
      <c r="U21" s="184" t="str">
        <f>'Berechnung-Freizeit'!AZ9</f>
        <v/>
      </c>
      <c r="V21" s="197" t="str">
        <f>'Berechnung-Freizeit'!BA9</f>
        <v/>
      </c>
      <c r="W21" s="184">
        <f>'Berechnung-Freizeit'!BB9</f>
        <v>0</v>
      </c>
      <c r="X21" s="197">
        <f>'Berechnung-Freizeit'!BC9</f>
        <v>0</v>
      </c>
      <c r="Y21" s="205">
        <f t="shared" si="2"/>
        <v>0</v>
      </c>
      <c r="Z21" s="216">
        <f t="shared" si="3"/>
        <v>0</v>
      </c>
      <c r="AA21" s="361">
        <f>'Berechnung-Freizeit'!BI9</f>
        <v>0</v>
      </c>
      <c r="AB21" s="362">
        <f t="shared" si="4"/>
        <v>0</v>
      </c>
    </row>
    <row r="22" spans="1:28">
      <c r="A22" s="184">
        <f>'Berechnung-Freizeit'!A10</f>
        <v>0</v>
      </c>
      <c r="B22" s="185">
        <f>'Berechnung-Freizeit'!B10</f>
        <v>0</v>
      </c>
      <c r="C22" s="185">
        <f>'Berechnung-Freizeit'!C10</f>
        <v>0</v>
      </c>
      <c r="D22" s="184" t="str">
        <f>'Berechnung-Freizeit'!D10</f>
        <v/>
      </c>
      <c r="E22" s="192">
        <f>'Berechnung-Freizeit'!E10</f>
        <v>0</v>
      </c>
      <c r="F22" s="195" t="str">
        <f>'Berechnung-Freizeit'!G10</f>
        <v/>
      </c>
      <c r="G22" s="184" t="str">
        <f>'Berechnung-Freizeit'!I10</f>
        <v/>
      </c>
      <c r="H22" s="192" t="str">
        <f>'Berechnung-Freizeit'!J10</f>
        <v/>
      </c>
      <c r="I22" s="195" t="str">
        <f>'Berechnung-Freizeit'!N10</f>
        <v/>
      </c>
      <c r="J22" s="186" t="str">
        <f>'Berechnung-Freizeit'!O10</f>
        <v/>
      </c>
      <c r="K22" s="184" t="str">
        <f>'Berechnung-Freizeit'!V10</f>
        <v/>
      </c>
      <c r="L22" s="197" t="str">
        <f>'Berechnung-Freizeit'!W10</f>
        <v/>
      </c>
      <c r="M22" s="195" t="str">
        <f>'Berechnung-Freizeit'!AB10</f>
        <v/>
      </c>
      <c r="N22" s="186" t="str">
        <f>'Berechnung-Freizeit'!AC10</f>
        <v/>
      </c>
      <c r="O22" s="195" t="str">
        <f>'Berechnung-Freizeit'!AH10</f>
        <v/>
      </c>
      <c r="P22" s="186" t="str">
        <f>'Berechnung-Freizeit'!AI10</f>
        <v/>
      </c>
      <c r="Q22" s="355" t="str">
        <f>'Berechnung-Freizeit'!AN10</f>
        <v/>
      </c>
      <c r="R22" s="186" t="str">
        <f>'Berechnung-Freizeit'!AO10</f>
        <v/>
      </c>
      <c r="S22" s="184" t="str">
        <f>'Berechnung-Freizeit'!AT10</f>
        <v/>
      </c>
      <c r="T22" s="186" t="str">
        <f>'Berechnung-Freizeit'!AU10</f>
        <v/>
      </c>
      <c r="U22" s="184" t="str">
        <f>'Berechnung-Freizeit'!AZ10</f>
        <v/>
      </c>
      <c r="V22" s="197" t="str">
        <f>'Berechnung-Freizeit'!BA10</f>
        <v/>
      </c>
      <c r="W22" s="184">
        <f>'Berechnung-Freizeit'!BB10</f>
        <v>0</v>
      </c>
      <c r="X22" s="197">
        <f>'Berechnung-Freizeit'!BC10</f>
        <v>0</v>
      </c>
      <c r="Y22" s="205">
        <f t="shared" si="2"/>
        <v>0</v>
      </c>
      <c r="Z22" s="216">
        <f t="shared" si="3"/>
        <v>0</v>
      </c>
      <c r="AA22" s="361">
        <f>'Berechnung-Freizeit'!BI10</f>
        <v>0</v>
      </c>
      <c r="AB22" s="362">
        <f t="shared" si="4"/>
        <v>0</v>
      </c>
    </row>
    <row r="23" spans="1:28">
      <c r="A23" s="184">
        <f>'Berechnung-Freizeit'!A11</f>
        <v>0</v>
      </c>
      <c r="B23" s="185">
        <f>'Berechnung-Freizeit'!B11</f>
        <v>0</v>
      </c>
      <c r="C23" s="185">
        <f>'Berechnung-Freizeit'!C11</f>
        <v>0</v>
      </c>
      <c r="D23" s="184" t="str">
        <f>'Berechnung-Freizeit'!D11</f>
        <v/>
      </c>
      <c r="E23" s="192">
        <f>'Berechnung-Freizeit'!E11</f>
        <v>0</v>
      </c>
      <c r="F23" s="195" t="str">
        <f>'Berechnung-Freizeit'!G11</f>
        <v/>
      </c>
      <c r="G23" s="184" t="str">
        <f>'Berechnung-Freizeit'!I11</f>
        <v/>
      </c>
      <c r="H23" s="192" t="str">
        <f>'Berechnung-Freizeit'!J11</f>
        <v/>
      </c>
      <c r="I23" s="195" t="str">
        <f>'Berechnung-Freizeit'!N11</f>
        <v/>
      </c>
      <c r="J23" s="186" t="str">
        <f>'Berechnung-Freizeit'!O11</f>
        <v/>
      </c>
      <c r="K23" s="184" t="str">
        <f>'Berechnung-Freizeit'!V11</f>
        <v/>
      </c>
      <c r="L23" s="197" t="str">
        <f>'Berechnung-Freizeit'!W11</f>
        <v/>
      </c>
      <c r="M23" s="195" t="str">
        <f>'Berechnung-Freizeit'!AB11</f>
        <v/>
      </c>
      <c r="N23" s="186" t="str">
        <f>'Berechnung-Freizeit'!AC11</f>
        <v/>
      </c>
      <c r="O23" s="195" t="str">
        <f>'Berechnung-Freizeit'!AH11</f>
        <v/>
      </c>
      <c r="P23" s="186" t="str">
        <f>'Berechnung-Freizeit'!AI11</f>
        <v/>
      </c>
      <c r="Q23" s="355" t="str">
        <f>'Berechnung-Freizeit'!AN11</f>
        <v/>
      </c>
      <c r="R23" s="186" t="str">
        <f>'Berechnung-Freizeit'!AO11</f>
        <v/>
      </c>
      <c r="S23" s="184" t="str">
        <f>'Berechnung-Freizeit'!AT11</f>
        <v/>
      </c>
      <c r="T23" s="186" t="str">
        <f>'Berechnung-Freizeit'!AU11</f>
        <v/>
      </c>
      <c r="U23" s="184" t="str">
        <f>'Berechnung-Freizeit'!AZ11</f>
        <v/>
      </c>
      <c r="V23" s="197" t="str">
        <f>'Berechnung-Freizeit'!BA11</f>
        <v/>
      </c>
      <c r="W23" s="184">
        <f>'Berechnung-Freizeit'!BB11</f>
        <v>0</v>
      </c>
      <c r="X23" s="197">
        <f>'Berechnung-Freizeit'!BC11</f>
        <v>0</v>
      </c>
      <c r="Y23" s="205">
        <f t="shared" si="2"/>
        <v>0</v>
      </c>
      <c r="Z23" s="216">
        <f t="shared" si="3"/>
        <v>0</v>
      </c>
      <c r="AA23" s="361">
        <f>'Berechnung-Freizeit'!BI11</f>
        <v>0</v>
      </c>
      <c r="AB23" s="362">
        <f t="shared" si="4"/>
        <v>0</v>
      </c>
    </row>
    <row r="24" spans="1:28">
      <c r="A24" s="184">
        <f>'Berechnung-Freizeit'!A12</f>
        <v>0</v>
      </c>
      <c r="B24" s="185">
        <f>'Berechnung-Freizeit'!B12</f>
        <v>0</v>
      </c>
      <c r="C24" s="185">
        <f>'Berechnung-Freizeit'!C12</f>
        <v>0</v>
      </c>
      <c r="D24" s="184" t="str">
        <f>'Berechnung-Freizeit'!D12</f>
        <v/>
      </c>
      <c r="E24" s="192">
        <f>'Berechnung-Freizeit'!E12</f>
        <v>0</v>
      </c>
      <c r="F24" s="195" t="str">
        <f>'Berechnung-Freizeit'!G12</f>
        <v/>
      </c>
      <c r="G24" s="184" t="str">
        <f>'Berechnung-Freizeit'!I12</f>
        <v/>
      </c>
      <c r="H24" s="192" t="str">
        <f>'Berechnung-Freizeit'!J12</f>
        <v/>
      </c>
      <c r="I24" s="195" t="str">
        <f>'Berechnung-Freizeit'!N12</f>
        <v/>
      </c>
      <c r="J24" s="186" t="str">
        <f>'Berechnung-Freizeit'!O12</f>
        <v/>
      </c>
      <c r="K24" s="184" t="str">
        <f>'Berechnung-Freizeit'!V12</f>
        <v/>
      </c>
      <c r="L24" s="197" t="str">
        <f>'Berechnung-Freizeit'!W12</f>
        <v/>
      </c>
      <c r="M24" s="195" t="str">
        <f>'Berechnung-Freizeit'!AB12</f>
        <v/>
      </c>
      <c r="N24" s="186" t="str">
        <f>'Berechnung-Freizeit'!AC12</f>
        <v/>
      </c>
      <c r="O24" s="195" t="str">
        <f>'Berechnung-Freizeit'!AH12</f>
        <v/>
      </c>
      <c r="P24" s="186" t="str">
        <f>'Berechnung-Freizeit'!AI12</f>
        <v/>
      </c>
      <c r="Q24" s="355" t="str">
        <f>'Berechnung-Freizeit'!AN12</f>
        <v/>
      </c>
      <c r="R24" s="186" t="str">
        <f>'Berechnung-Freizeit'!AO12</f>
        <v/>
      </c>
      <c r="S24" s="184" t="str">
        <f>'Berechnung-Freizeit'!AT12</f>
        <v/>
      </c>
      <c r="T24" s="186" t="str">
        <f>'Berechnung-Freizeit'!AU12</f>
        <v/>
      </c>
      <c r="U24" s="184" t="str">
        <f>'Berechnung-Freizeit'!AZ12</f>
        <v/>
      </c>
      <c r="V24" s="197" t="str">
        <f>'Berechnung-Freizeit'!BA12</f>
        <v/>
      </c>
      <c r="W24" s="184">
        <f>'Berechnung-Freizeit'!BB12</f>
        <v>0</v>
      </c>
      <c r="X24" s="197">
        <f>'Berechnung-Freizeit'!BC12</f>
        <v>0</v>
      </c>
      <c r="Y24" s="205">
        <f t="shared" si="2"/>
        <v>0</v>
      </c>
      <c r="Z24" s="216">
        <f t="shared" si="3"/>
        <v>0</v>
      </c>
      <c r="AA24" s="361">
        <f>'Berechnung-Freizeit'!BI12</f>
        <v>0</v>
      </c>
      <c r="AB24" s="362">
        <f t="shared" si="4"/>
        <v>0</v>
      </c>
    </row>
    <row r="25" spans="1:28">
      <c r="A25" s="184">
        <f>'Berechnung-Freizeit'!A13</f>
        <v>0</v>
      </c>
      <c r="B25" s="185">
        <f>'Berechnung-Freizeit'!B13</f>
        <v>0</v>
      </c>
      <c r="C25" s="185">
        <f>'Berechnung-Freizeit'!C13</f>
        <v>0</v>
      </c>
      <c r="D25" s="184" t="str">
        <f>'Berechnung-Freizeit'!D13</f>
        <v/>
      </c>
      <c r="E25" s="192">
        <f>'Berechnung-Freizeit'!E13</f>
        <v>0</v>
      </c>
      <c r="F25" s="195" t="str">
        <f>'Berechnung-Freizeit'!G13</f>
        <v/>
      </c>
      <c r="G25" s="184" t="str">
        <f>'Berechnung-Freizeit'!I13</f>
        <v/>
      </c>
      <c r="H25" s="192" t="str">
        <f>'Berechnung-Freizeit'!J13</f>
        <v/>
      </c>
      <c r="I25" s="195" t="str">
        <f>'Berechnung-Freizeit'!N13</f>
        <v/>
      </c>
      <c r="J25" s="186" t="str">
        <f>'Berechnung-Freizeit'!O13</f>
        <v/>
      </c>
      <c r="K25" s="184" t="str">
        <f>'Berechnung-Freizeit'!V13</f>
        <v/>
      </c>
      <c r="L25" s="197" t="str">
        <f>'Berechnung-Freizeit'!W13</f>
        <v/>
      </c>
      <c r="M25" s="195" t="str">
        <f>'Berechnung-Freizeit'!AB13</f>
        <v/>
      </c>
      <c r="N25" s="186" t="str">
        <f>'Berechnung-Freizeit'!AC13</f>
        <v/>
      </c>
      <c r="O25" s="195" t="str">
        <f>'Berechnung-Freizeit'!AH13</f>
        <v/>
      </c>
      <c r="P25" s="186" t="str">
        <f>'Berechnung-Freizeit'!AI13</f>
        <v/>
      </c>
      <c r="Q25" s="355" t="str">
        <f>'Berechnung-Freizeit'!AN13</f>
        <v/>
      </c>
      <c r="R25" s="186" t="str">
        <f>'Berechnung-Freizeit'!AO13</f>
        <v/>
      </c>
      <c r="S25" s="184" t="str">
        <f>'Berechnung-Freizeit'!AT13</f>
        <v/>
      </c>
      <c r="T25" s="186" t="str">
        <f>'Berechnung-Freizeit'!AU13</f>
        <v/>
      </c>
      <c r="U25" s="184" t="str">
        <f>'Berechnung-Freizeit'!AZ13</f>
        <v/>
      </c>
      <c r="V25" s="197" t="str">
        <f>'Berechnung-Freizeit'!BA13</f>
        <v/>
      </c>
      <c r="W25" s="184">
        <f>'Berechnung-Freizeit'!BB13</f>
        <v>0</v>
      </c>
      <c r="X25" s="197">
        <f>'Berechnung-Freizeit'!BC13</f>
        <v>0</v>
      </c>
      <c r="Y25" s="205">
        <f t="shared" si="2"/>
        <v>0</v>
      </c>
      <c r="Z25" s="216">
        <f t="shared" si="3"/>
        <v>0</v>
      </c>
      <c r="AA25" s="361">
        <f>'Berechnung-Freizeit'!BI13</f>
        <v>0</v>
      </c>
      <c r="AB25" s="362">
        <f t="shared" si="4"/>
        <v>0</v>
      </c>
    </row>
    <row r="26" spans="1:28">
      <c r="A26" s="184">
        <f>'Berechnung-Freizeit'!A14</f>
        <v>0</v>
      </c>
      <c r="B26" s="185">
        <f>'Berechnung-Freizeit'!B14</f>
        <v>0</v>
      </c>
      <c r="C26" s="185">
        <f>'Berechnung-Freizeit'!C14</f>
        <v>0</v>
      </c>
      <c r="D26" s="184" t="str">
        <f>'Berechnung-Freizeit'!D14</f>
        <v/>
      </c>
      <c r="E26" s="192">
        <f>'Berechnung-Freizeit'!E14</f>
        <v>0</v>
      </c>
      <c r="F26" s="195" t="str">
        <f>'Berechnung-Freizeit'!G14</f>
        <v/>
      </c>
      <c r="G26" s="184" t="str">
        <f>'Berechnung-Freizeit'!I14</f>
        <v/>
      </c>
      <c r="H26" s="192" t="str">
        <f>'Berechnung-Freizeit'!J14</f>
        <v/>
      </c>
      <c r="I26" s="195" t="str">
        <f>'Berechnung-Freizeit'!N14</f>
        <v/>
      </c>
      <c r="J26" s="186" t="str">
        <f>'Berechnung-Freizeit'!O14</f>
        <v/>
      </c>
      <c r="K26" s="184" t="str">
        <f>'Berechnung-Freizeit'!V14</f>
        <v/>
      </c>
      <c r="L26" s="197" t="str">
        <f>'Berechnung-Freizeit'!W14</f>
        <v/>
      </c>
      <c r="M26" s="195" t="str">
        <f>'Berechnung-Freizeit'!AB14</f>
        <v/>
      </c>
      <c r="N26" s="186" t="str">
        <f>'Berechnung-Freizeit'!AC14</f>
        <v/>
      </c>
      <c r="O26" s="195" t="str">
        <f>'Berechnung-Freizeit'!AH14</f>
        <v/>
      </c>
      <c r="P26" s="186" t="str">
        <f>'Berechnung-Freizeit'!AI14</f>
        <v/>
      </c>
      <c r="Q26" s="355" t="str">
        <f>'Berechnung-Freizeit'!AN14</f>
        <v/>
      </c>
      <c r="R26" s="186" t="str">
        <f>'Berechnung-Freizeit'!AO14</f>
        <v/>
      </c>
      <c r="S26" s="184" t="str">
        <f>'Berechnung-Freizeit'!AT14</f>
        <v/>
      </c>
      <c r="T26" s="186" t="str">
        <f>'Berechnung-Freizeit'!AU14</f>
        <v/>
      </c>
      <c r="U26" s="184" t="str">
        <f>'Berechnung-Freizeit'!AZ14</f>
        <v/>
      </c>
      <c r="V26" s="197" t="str">
        <f>'Berechnung-Freizeit'!BA14</f>
        <v/>
      </c>
      <c r="W26" s="184">
        <f>'Berechnung-Freizeit'!BB14</f>
        <v>0</v>
      </c>
      <c r="X26" s="197">
        <f>'Berechnung-Freizeit'!BC14</f>
        <v>0</v>
      </c>
      <c r="Y26" s="205">
        <f t="shared" si="2"/>
        <v>0</v>
      </c>
      <c r="Z26" s="216">
        <f t="shared" si="3"/>
        <v>0</v>
      </c>
      <c r="AA26" s="361">
        <f>'Berechnung-Freizeit'!BI14</f>
        <v>0</v>
      </c>
      <c r="AB26" s="362">
        <f t="shared" si="4"/>
        <v>0</v>
      </c>
    </row>
    <row r="27" spans="1:28">
      <c r="A27" s="184">
        <f>'Berechnung-Freizeit'!A15</f>
        <v>0</v>
      </c>
      <c r="B27" s="185">
        <f>'Berechnung-Freizeit'!B15</f>
        <v>0</v>
      </c>
      <c r="C27" s="185">
        <f>'Berechnung-Freizeit'!C15</f>
        <v>0</v>
      </c>
      <c r="D27" s="184" t="str">
        <f>'Berechnung-Freizeit'!D15</f>
        <v/>
      </c>
      <c r="E27" s="192">
        <f>'Berechnung-Freizeit'!E15</f>
        <v>0</v>
      </c>
      <c r="F27" s="195" t="str">
        <f>'Berechnung-Freizeit'!G15</f>
        <v/>
      </c>
      <c r="G27" s="184" t="str">
        <f>'Berechnung-Freizeit'!I15</f>
        <v/>
      </c>
      <c r="H27" s="192" t="str">
        <f>'Berechnung-Freizeit'!J15</f>
        <v/>
      </c>
      <c r="I27" s="195" t="str">
        <f>'Berechnung-Freizeit'!N15</f>
        <v/>
      </c>
      <c r="J27" s="186" t="str">
        <f>'Berechnung-Freizeit'!O15</f>
        <v/>
      </c>
      <c r="K27" s="184" t="str">
        <f>'Berechnung-Freizeit'!V15</f>
        <v/>
      </c>
      <c r="L27" s="197" t="str">
        <f>'Berechnung-Freizeit'!W15</f>
        <v/>
      </c>
      <c r="M27" s="195" t="str">
        <f>'Berechnung-Freizeit'!AB15</f>
        <v/>
      </c>
      <c r="N27" s="186" t="str">
        <f>'Berechnung-Freizeit'!AC15</f>
        <v/>
      </c>
      <c r="O27" s="195" t="str">
        <f>'Berechnung-Freizeit'!AH15</f>
        <v/>
      </c>
      <c r="P27" s="186" t="str">
        <f>'Berechnung-Freizeit'!AI15</f>
        <v/>
      </c>
      <c r="Q27" s="355" t="str">
        <f>'Berechnung-Freizeit'!AN15</f>
        <v/>
      </c>
      <c r="R27" s="186" t="str">
        <f>'Berechnung-Freizeit'!AO15</f>
        <v/>
      </c>
      <c r="S27" s="184" t="str">
        <f>'Berechnung-Freizeit'!AT15</f>
        <v/>
      </c>
      <c r="T27" s="186" t="str">
        <f>'Berechnung-Freizeit'!AU15</f>
        <v/>
      </c>
      <c r="U27" s="184" t="str">
        <f>'Berechnung-Freizeit'!AZ15</f>
        <v/>
      </c>
      <c r="V27" s="197" t="str">
        <f>'Berechnung-Freizeit'!BA15</f>
        <v/>
      </c>
      <c r="W27" s="184">
        <f>'Berechnung-Freizeit'!BB15</f>
        <v>0</v>
      </c>
      <c r="X27" s="197">
        <f>'Berechnung-Freizeit'!BC15</f>
        <v>0</v>
      </c>
      <c r="Y27" s="205">
        <f t="shared" si="2"/>
        <v>0</v>
      </c>
      <c r="Z27" s="216">
        <f t="shared" si="3"/>
        <v>0</v>
      </c>
      <c r="AA27" s="361">
        <f>'Berechnung-Freizeit'!BI15</f>
        <v>0</v>
      </c>
      <c r="AB27" s="362">
        <f t="shared" si="4"/>
        <v>0</v>
      </c>
    </row>
    <row r="28" spans="1:28">
      <c r="A28" s="184">
        <f>'Berechnung-Freizeit'!A16</f>
        <v>0</v>
      </c>
      <c r="B28" s="185">
        <f>'Berechnung-Freizeit'!B16</f>
        <v>0</v>
      </c>
      <c r="C28" s="185">
        <f>'Berechnung-Freizeit'!C16</f>
        <v>0</v>
      </c>
      <c r="D28" s="184" t="str">
        <f>'Berechnung-Freizeit'!D16</f>
        <v/>
      </c>
      <c r="E28" s="192">
        <f>'Berechnung-Freizeit'!E16</f>
        <v>0</v>
      </c>
      <c r="F28" s="195" t="str">
        <f>'Berechnung-Freizeit'!G16</f>
        <v/>
      </c>
      <c r="G28" s="184" t="str">
        <f>'Berechnung-Freizeit'!I16</f>
        <v/>
      </c>
      <c r="H28" s="192" t="str">
        <f>'Berechnung-Freizeit'!J16</f>
        <v/>
      </c>
      <c r="I28" s="195" t="str">
        <f>'Berechnung-Freizeit'!N16</f>
        <v/>
      </c>
      <c r="J28" s="186" t="str">
        <f>'Berechnung-Freizeit'!O16</f>
        <v/>
      </c>
      <c r="K28" s="184" t="str">
        <f>'Berechnung-Freizeit'!V16</f>
        <v/>
      </c>
      <c r="L28" s="197" t="str">
        <f>'Berechnung-Freizeit'!W16</f>
        <v/>
      </c>
      <c r="M28" s="195" t="str">
        <f>'Berechnung-Freizeit'!AB16</f>
        <v/>
      </c>
      <c r="N28" s="186" t="str">
        <f>'Berechnung-Freizeit'!AC16</f>
        <v/>
      </c>
      <c r="O28" s="195" t="str">
        <f>'Berechnung-Freizeit'!AH16</f>
        <v/>
      </c>
      <c r="P28" s="186" t="str">
        <f>'Berechnung-Freizeit'!AI16</f>
        <v/>
      </c>
      <c r="Q28" s="355" t="str">
        <f>'Berechnung-Freizeit'!AN16</f>
        <v/>
      </c>
      <c r="R28" s="186" t="str">
        <f>'Berechnung-Freizeit'!AO16</f>
        <v/>
      </c>
      <c r="S28" s="184" t="str">
        <f>'Berechnung-Freizeit'!AT16</f>
        <v/>
      </c>
      <c r="T28" s="186" t="str">
        <f>'Berechnung-Freizeit'!AU16</f>
        <v/>
      </c>
      <c r="U28" s="184" t="str">
        <f>'Berechnung-Freizeit'!AZ16</f>
        <v/>
      </c>
      <c r="V28" s="197" t="str">
        <f>'Berechnung-Freizeit'!BA16</f>
        <v/>
      </c>
      <c r="W28" s="184">
        <f>'Berechnung-Freizeit'!BB16</f>
        <v>0</v>
      </c>
      <c r="X28" s="197">
        <f>'Berechnung-Freizeit'!BC16</f>
        <v>0</v>
      </c>
      <c r="Y28" s="205">
        <f t="shared" si="2"/>
        <v>0</v>
      </c>
      <c r="Z28" s="216">
        <f t="shared" si="3"/>
        <v>0</v>
      </c>
      <c r="AA28" s="361">
        <f>'Berechnung-Freizeit'!BI16</f>
        <v>0</v>
      </c>
      <c r="AB28" s="362">
        <f t="shared" si="4"/>
        <v>0</v>
      </c>
    </row>
    <row r="29" spans="1:28">
      <c r="A29" s="184">
        <f>'Berechnung-Freizeit'!A17</f>
        <v>0</v>
      </c>
      <c r="B29" s="185">
        <f>'Berechnung-Freizeit'!B17</f>
        <v>0</v>
      </c>
      <c r="C29" s="185">
        <f>'Berechnung-Freizeit'!C17</f>
        <v>0</v>
      </c>
      <c r="D29" s="184" t="str">
        <f>'Berechnung-Freizeit'!D17</f>
        <v/>
      </c>
      <c r="E29" s="192">
        <f>'Berechnung-Freizeit'!E17</f>
        <v>0</v>
      </c>
      <c r="F29" s="195" t="str">
        <f>'Berechnung-Freizeit'!G17</f>
        <v/>
      </c>
      <c r="G29" s="184" t="str">
        <f>'Berechnung-Freizeit'!I17</f>
        <v/>
      </c>
      <c r="H29" s="192" t="str">
        <f>'Berechnung-Freizeit'!J17</f>
        <v/>
      </c>
      <c r="I29" s="195" t="str">
        <f>'Berechnung-Freizeit'!N17</f>
        <v/>
      </c>
      <c r="J29" s="186" t="str">
        <f>'Berechnung-Freizeit'!O17</f>
        <v/>
      </c>
      <c r="K29" s="184" t="str">
        <f>'Berechnung-Freizeit'!V17</f>
        <v/>
      </c>
      <c r="L29" s="197" t="str">
        <f>'Berechnung-Freizeit'!W17</f>
        <v/>
      </c>
      <c r="M29" s="195" t="str">
        <f>'Berechnung-Freizeit'!AB17</f>
        <v/>
      </c>
      <c r="N29" s="186" t="str">
        <f>'Berechnung-Freizeit'!AC17</f>
        <v/>
      </c>
      <c r="O29" s="195" t="str">
        <f>'Berechnung-Freizeit'!AH17</f>
        <v/>
      </c>
      <c r="P29" s="186" t="str">
        <f>'Berechnung-Freizeit'!AI17</f>
        <v/>
      </c>
      <c r="Q29" s="355" t="str">
        <f>'Berechnung-Freizeit'!AN17</f>
        <v/>
      </c>
      <c r="R29" s="186" t="str">
        <f>'Berechnung-Freizeit'!AO17</f>
        <v/>
      </c>
      <c r="S29" s="184" t="str">
        <f>'Berechnung-Freizeit'!AT17</f>
        <v/>
      </c>
      <c r="T29" s="186" t="str">
        <f>'Berechnung-Freizeit'!AU17</f>
        <v/>
      </c>
      <c r="U29" s="184" t="str">
        <f>'Berechnung-Freizeit'!AZ17</f>
        <v/>
      </c>
      <c r="V29" s="197" t="str">
        <f>'Berechnung-Freizeit'!BA17</f>
        <v/>
      </c>
      <c r="W29" s="184">
        <f>'Berechnung-Freizeit'!BB17</f>
        <v>0</v>
      </c>
      <c r="X29" s="197">
        <f>'Berechnung-Freizeit'!BC17</f>
        <v>0</v>
      </c>
      <c r="Y29" s="205">
        <f t="shared" si="2"/>
        <v>0</v>
      </c>
      <c r="Z29" s="216">
        <f t="shared" si="3"/>
        <v>0</v>
      </c>
      <c r="AA29" s="361">
        <f>'Berechnung-Freizeit'!BI17</f>
        <v>0</v>
      </c>
      <c r="AB29" s="362">
        <f t="shared" si="4"/>
        <v>0</v>
      </c>
    </row>
    <row r="30" spans="1:28">
      <c r="A30" s="184">
        <f>'Berechnung-Freizeit'!A18</f>
        <v>0</v>
      </c>
      <c r="B30" s="185">
        <f>'Berechnung-Freizeit'!B18</f>
        <v>0</v>
      </c>
      <c r="C30" s="185">
        <f>'Berechnung-Freizeit'!C18</f>
        <v>0</v>
      </c>
      <c r="D30" s="184" t="str">
        <f>'Berechnung-Freizeit'!D18</f>
        <v/>
      </c>
      <c r="E30" s="192">
        <f>'Berechnung-Freizeit'!E18</f>
        <v>0</v>
      </c>
      <c r="F30" s="195" t="str">
        <f>'Berechnung-Freizeit'!G18</f>
        <v/>
      </c>
      <c r="G30" s="184" t="str">
        <f>'Berechnung-Freizeit'!I18</f>
        <v/>
      </c>
      <c r="H30" s="192" t="str">
        <f>'Berechnung-Freizeit'!J18</f>
        <v/>
      </c>
      <c r="I30" s="195" t="str">
        <f>'Berechnung-Freizeit'!N18</f>
        <v/>
      </c>
      <c r="J30" s="186" t="str">
        <f>'Berechnung-Freizeit'!O18</f>
        <v/>
      </c>
      <c r="K30" s="184" t="str">
        <f>'Berechnung-Freizeit'!V18</f>
        <v/>
      </c>
      <c r="L30" s="197" t="str">
        <f>'Berechnung-Freizeit'!W18</f>
        <v/>
      </c>
      <c r="M30" s="195" t="str">
        <f>'Berechnung-Freizeit'!AB18</f>
        <v/>
      </c>
      <c r="N30" s="186" t="str">
        <f>'Berechnung-Freizeit'!AC18</f>
        <v/>
      </c>
      <c r="O30" s="195" t="str">
        <f>'Berechnung-Freizeit'!AH18</f>
        <v/>
      </c>
      <c r="P30" s="186" t="str">
        <f>'Berechnung-Freizeit'!AI18</f>
        <v/>
      </c>
      <c r="Q30" s="355" t="str">
        <f>'Berechnung-Freizeit'!AN18</f>
        <v/>
      </c>
      <c r="R30" s="186" t="str">
        <f>'Berechnung-Freizeit'!AO18</f>
        <v/>
      </c>
      <c r="S30" s="184" t="str">
        <f>'Berechnung-Freizeit'!AT18</f>
        <v/>
      </c>
      <c r="T30" s="186" t="str">
        <f>'Berechnung-Freizeit'!AU18</f>
        <v/>
      </c>
      <c r="U30" s="184" t="str">
        <f>'Berechnung-Freizeit'!AZ18</f>
        <v/>
      </c>
      <c r="V30" s="197" t="str">
        <f>'Berechnung-Freizeit'!BA18</f>
        <v/>
      </c>
      <c r="W30" s="184">
        <f>'Berechnung-Freizeit'!BB18</f>
        <v>0</v>
      </c>
      <c r="X30" s="197">
        <f>'Berechnung-Freizeit'!BC18</f>
        <v>0</v>
      </c>
      <c r="Y30" s="205">
        <f t="shared" si="2"/>
        <v>0</v>
      </c>
      <c r="Z30" s="216">
        <f t="shared" si="3"/>
        <v>0</v>
      </c>
      <c r="AA30" s="361">
        <f>'Berechnung-Freizeit'!BI18</f>
        <v>0</v>
      </c>
      <c r="AB30" s="362">
        <f t="shared" si="4"/>
        <v>0</v>
      </c>
    </row>
    <row r="31" spans="1:28">
      <c r="A31" s="184">
        <f>'Berechnung-Freizeit'!A19</f>
        <v>0</v>
      </c>
      <c r="B31" s="185">
        <f>'Berechnung-Freizeit'!B19</f>
        <v>0</v>
      </c>
      <c r="C31" s="185">
        <f>'Berechnung-Freizeit'!C19</f>
        <v>0</v>
      </c>
      <c r="D31" s="184" t="str">
        <f>'Berechnung-Freizeit'!D19</f>
        <v/>
      </c>
      <c r="E31" s="192">
        <f>'Berechnung-Freizeit'!E19</f>
        <v>0</v>
      </c>
      <c r="F31" s="195" t="str">
        <f>'Berechnung-Freizeit'!G19</f>
        <v/>
      </c>
      <c r="G31" s="184" t="str">
        <f>'Berechnung-Freizeit'!I19</f>
        <v/>
      </c>
      <c r="H31" s="192" t="str">
        <f>'Berechnung-Freizeit'!J19</f>
        <v/>
      </c>
      <c r="I31" s="195" t="str">
        <f>'Berechnung-Freizeit'!N19</f>
        <v/>
      </c>
      <c r="J31" s="186" t="str">
        <f>'Berechnung-Freizeit'!O19</f>
        <v/>
      </c>
      <c r="K31" s="184" t="str">
        <f>'Berechnung-Freizeit'!V19</f>
        <v/>
      </c>
      <c r="L31" s="197" t="str">
        <f>'Berechnung-Freizeit'!W19</f>
        <v/>
      </c>
      <c r="M31" s="195" t="str">
        <f>'Berechnung-Freizeit'!AB19</f>
        <v/>
      </c>
      <c r="N31" s="186" t="str">
        <f>'Berechnung-Freizeit'!AC19</f>
        <v/>
      </c>
      <c r="O31" s="195" t="str">
        <f>'Berechnung-Freizeit'!AH19</f>
        <v/>
      </c>
      <c r="P31" s="186" t="str">
        <f>'Berechnung-Freizeit'!AI19</f>
        <v/>
      </c>
      <c r="Q31" s="355" t="str">
        <f>'Berechnung-Freizeit'!AN19</f>
        <v/>
      </c>
      <c r="R31" s="186" t="str">
        <f>'Berechnung-Freizeit'!AO19</f>
        <v/>
      </c>
      <c r="S31" s="184" t="str">
        <f>'Berechnung-Freizeit'!AT19</f>
        <v/>
      </c>
      <c r="T31" s="186" t="str">
        <f>'Berechnung-Freizeit'!AU19</f>
        <v/>
      </c>
      <c r="U31" s="184" t="str">
        <f>'Berechnung-Freizeit'!AZ19</f>
        <v/>
      </c>
      <c r="V31" s="197" t="str">
        <f>'Berechnung-Freizeit'!BA19</f>
        <v/>
      </c>
      <c r="W31" s="184">
        <f>'Berechnung-Freizeit'!BB19</f>
        <v>0</v>
      </c>
      <c r="X31" s="197">
        <f>'Berechnung-Freizeit'!BC19</f>
        <v>0</v>
      </c>
      <c r="Y31" s="205">
        <f t="shared" si="2"/>
        <v>0</v>
      </c>
      <c r="Z31" s="216">
        <f t="shared" si="3"/>
        <v>0</v>
      </c>
      <c r="AA31" s="361">
        <f>'Berechnung-Freizeit'!BI19</f>
        <v>0</v>
      </c>
      <c r="AB31" s="362">
        <f t="shared" si="4"/>
        <v>0</v>
      </c>
    </row>
    <row r="32" spans="1:28">
      <c r="A32" s="184">
        <f>'Berechnung-Freizeit'!A20</f>
        <v>0</v>
      </c>
      <c r="B32" s="185">
        <f>'Berechnung-Freizeit'!B20</f>
        <v>0</v>
      </c>
      <c r="C32" s="185">
        <f>'Berechnung-Freizeit'!C20</f>
        <v>0</v>
      </c>
      <c r="D32" s="184" t="str">
        <f>'Berechnung-Freizeit'!D20</f>
        <v/>
      </c>
      <c r="E32" s="192">
        <f>'Berechnung-Freizeit'!E20</f>
        <v>0</v>
      </c>
      <c r="F32" s="195" t="str">
        <f>'Berechnung-Freizeit'!G20</f>
        <v/>
      </c>
      <c r="G32" s="184" t="str">
        <f>'Berechnung-Freizeit'!I20</f>
        <v/>
      </c>
      <c r="H32" s="192" t="str">
        <f>'Berechnung-Freizeit'!J20</f>
        <v/>
      </c>
      <c r="I32" s="195" t="str">
        <f>'Berechnung-Freizeit'!N20</f>
        <v/>
      </c>
      <c r="J32" s="186" t="str">
        <f>'Berechnung-Freizeit'!O20</f>
        <v/>
      </c>
      <c r="K32" s="184" t="str">
        <f>'Berechnung-Freizeit'!V20</f>
        <v/>
      </c>
      <c r="L32" s="197" t="str">
        <f>'Berechnung-Freizeit'!W20</f>
        <v/>
      </c>
      <c r="M32" s="195" t="str">
        <f>'Berechnung-Freizeit'!AB20</f>
        <v/>
      </c>
      <c r="N32" s="186" t="str">
        <f>'Berechnung-Freizeit'!AC20</f>
        <v/>
      </c>
      <c r="O32" s="195" t="str">
        <f>'Berechnung-Freizeit'!AH20</f>
        <v/>
      </c>
      <c r="P32" s="186" t="str">
        <f>'Berechnung-Freizeit'!AI20</f>
        <v/>
      </c>
      <c r="Q32" s="355" t="str">
        <f>'Berechnung-Freizeit'!AN20</f>
        <v/>
      </c>
      <c r="R32" s="186" t="str">
        <f>'Berechnung-Freizeit'!AO20</f>
        <v/>
      </c>
      <c r="S32" s="184" t="str">
        <f>'Berechnung-Freizeit'!AT20</f>
        <v/>
      </c>
      <c r="T32" s="186" t="str">
        <f>'Berechnung-Freizeit'!AU20</f>
        <v/>
      </c>
      <c r="U32" s="184" t="str">
        <f>'Berechnung-Freizeit'!AZ20</f>
        <v/>
      </c>
      <c r="V32" s="197" t="str">
        <f>'Berechnung-Freizeit'!BA20</f>
        <v/>
      </c>
      <c r="W32" s="184">
        <f>'Berechnung-Freizeit'!BB20</f>
        <v>0</v>
      </c>
      <c r="X32" s="197">
        <f>'Berechnung-Freizeit'!BC20</f>
        <v>0</v>
      </c>
      <c r="Y32" s="205">
        <f t="shared" si="2"/>
        <v>0</v>
      </c>
      <c r="Z32" s="216">
        <f t="shared" si="3"/>
        <v>0</v>
      </c>
      <c r="AA32" s="361">
        <f>'Berechnung-Freizeit'!BI20</f>
        <v>0</v>
      </c>
      <c r="AB32" s="362">
        <f t="shared" si="4"/>
        <v>0</v>
      </c>
    </row>
    <row r="33" spans="1:28">
      <c r="A33" s="184">
        <f>'Berechnung-Freizeit'!A21</f>
        <v>0</v>
      </c>
      <c r="B33" s="185">
        <f>'Berechnung-Freizeit'!B21</f>
        <v>0</v>
      </c>
      <c r="C33" s="185">
        <f>'Berechnung-Freizeit'!C21</f>
        <v>0</v>
      </c>
      <c r="D33" s="184" t="str">
        <f>'Berechnung-Freizeit'!D21</f>
        <v/>
      </c>
      <c r="E33" s="192">
        <f>'Berechnung-Freizeit'!E21</f>
        <v>0</v>
      </c>
      <c r="F33" s="195" t="str">
        <f>'Berechnung-Freizeit'!G21</f>
        <v/>
      </c>
      <c r="G33" s="184" t="str">
        <f>'Berechnung-Freizeit'!I21</f>
        <v/>
      </c>
      <c r="H33" s="192" t="str">
        <f>'Berechnung-Freizeit'!J21</f>
        <v/>
      </c>
      <c r="I33" s="195" t="str">
        <f>'Berechnung-Freizeit'!N21</f>
        <v/>
      </c>
      <c r="J33" s="186" t="str">
        <f>'Berechnung-Freizeit'!O21</f>
        <v/>
      </c>
      <c r="K33" s="184" t="str">
        <f>'Berechnung-Freizeit'!V21</f>
        <v/>
      </c>
      <c r="L33" s="197" t="str">
        <f>'Berechnung-Freizeit'!W21</f>
        <v/>
      </c>
      <c r="M33" s="195" t="str">
        <f>'Berechnung-Freizeit'!AB21</f>
        <v/>
      </c>
      <c r="N33" s="186" t="str">
        <f>'Berechnung-Freizeit'!AC21</f>
        <v/>
      </c>
      <c r="O33" s="195" t="str">
        <f>'Berechnung-Freizeit'!AH21</f>
        <v/>
      </c>
      <c r="P33" s="186" t="str">
        <f>'Berechnung-Freizeit'!AI21</f>
        <v/>
      </c>
      <c r="Q33" s="355" t="str">
        <f>'Berechnung-Freizeit'!AN21</f>
        <v/>
      </c>
      <c r="R33" s="186" t="str">
        <f>'Berechnung-Freizeit'!AO21</f>
        <v/>
      </c>
      <c r="S33" s="184" t="str">
        <f>'Berechnung-Freizeit'!AT21</f>
        <v/>
      </c>
      <c r="T33" s="186" t="str">
        <f>'Berechnung-Freizeit'!AU21</f>
        <v/>
      </c>
      <c r="U33" s="184" t="str">
        <f>'Berechnung-Freizeit'!AZ21</f>
        <v/>
      </c>
      <c r="V33" s="197" t="str">
        <f>'Berechnung-Freizeit'!BA21</f>
        <v/>
      </c>
      <c r="W33" s="184">
        <f>'Berechnung-Freizeit'!BB21</f>
        <v>0</v>
      </c>
      <c r="X33" s="197">
        <f>'Berechnung-Freizeit'!BC21</f>
        <v>0</v>
      </c>
      <c r="Y33" s="205">
        <f t="shared" si="2"/>
        <v>0</v>
      </c>
      <c r="Z33" s="216">
        <f t="shared" si="3"/>
        <v>0</v>
      </c>
      <c r="AA33" s="361">
        <f>'Berechnung-Freizeit'!BI21</f>
        <v>0</v>
      </c>
      <c r="AB33" s="362">
        <f t="shared" si="4"/>
        <v>0</v>
      </c>
    </row>
    <row r="34" spans="1:28">
      <c r="A34" s="184">
        <f>'Berechnung-Freizeit'!A22</f>
        <v>0</v>
      </c>
      <c r="B34" s="185">
        <f>'Berechnung-Freizeit'!B22</f>
        <v>0</v>
      </c>
      <c r="C34" s="185">
        <f>'Berechnung-Freizeit'!C22</f>
        <v>0</v>
      </c>
      <c r="D34" s="184" t="str">
        <f>'Berechnung-Freizeit'!D22</f>
        <v/>
      </c>
      <c r="E34" s="192">
        <f>'Berechnung-Freizeit'!E22</f>
        <v>0</v>
      </c>
      <c r="F34" s="195" t="str">
        <f>'Berechnung-Freizeit'!G22</f>
        <v/>
      </c>
      <c r="G34" s="184" t="str">
        <f>'Berechnung-Freizeit'!I22</f>
        <v/>
      </c>
      <c r="H34" s="192" t="str">
        <f>'Berechnung-Freizeit'!J22</f>
        <v/>
      </c>
      <c r="I34" s="195" t="str">
        <f>'Berechnung-Freizeit'!N22</f>
        <v/>
      </c>
      <c r="J34" s="186" t="str">
        <f>'Berechnung-Freizeit'!O22</f>
        <v/>
      </c>
      <c r="K34" s="184" t="str">
        <f>'Berechnung-Freizeit'!V22</f>
        <v/>
      </c>
      <c r="L34" s="197" t="str">
        <f>'Berechnung-Freizeit'!W22</f>
        <v/>
      </c>
      <c r="M34" s="195" t="str">
        <f>'Berechnung-Freizeit'!AB22</f>
        <v/>
      </c>
      <c r="N34" s="186" t="str">
        <f>'Berechnung-Freizeit'!AC22</f>
        <v/>
      </c>
      <c r="O34" s="195" t="str">
        <f>'Berechnung-Freizeit'!AH22</f>
        <v/>
      </c>
      <c r="P34" s="186" t="str">
        <f>'Berechnung-Freizeit'!AI22</f>
        <v/>
      </c>
      <c r="Q34" s="355" t="str">
        <f>'Berechnung-Freizeit'!AN22</f>
        <v/>
      </c>
      <c r="R34" s="186" t="str">
        <f>'Berechnung-Freizeit'!AO22</f>
        <v/>
      </c>
      <c r="S34" s="184" t="str">
        <f>'Berechnung-Freizeit'!AT22</f>
        <v/>
      </c>
      <c r="T34" s="186" t="str">
        <f>'Berechnung-Freizeit'!AU22</f>
        <v/>
      </c>
      <c r="U34" s="184" t="str">
        <f>'Berechnung-Freizeit'!AZ22</f>
        <v/>
      </c>
      <c r="V34" s="197" t="str">
        <f>'Berechnung-Freizeit'!BA22</f>
        <v/>
      </c>
      <c r="W34" s="184">
        <f>'Berechnung-Freizeit'!BB22</f>
        <v>0</v>
      </c>
      <c r="X34" s="197">
        <f>'Berechnung-Freizeit'!BC22</f>
        <v>0</v>
      </c>
      <c r="Y34" s="205">
        <f t="shared" si="2"/>
        <v>0</v>
      </c>
      <c r="Z34" s="216">
        <f t="shared" si="3"/>
        <v>0</v>
      </c>
      <c r="AA34" s="361">
        <f>'Berechnung-Freizeit'!BI22</f>
        <v>0</v>
      </c>
      <c r="AB34" s="362">
        <f t="shared" si="4"/>
        <v>0</v>
      </c>
    </row>
    <row r="35" spans="1:28">
      <c r="A35" s="184">
        <f>'Berechnung-Freizeit'!A23</f>
        <v>0</v>
      </c>
      <c r="B35" s="185">
        <f>'Berechnung-Freizeit'!B23</f>
        <v>0</v>
      </c>
      <c r="C35" s="185">
        <f>'Berechnung-Freizeit'!C23</f>
        <v>0</v>
      </c>
      <c r="D35" s="184" t="str">
        <f>'Berechnung-Freizeit'!D23</f>
        <v/>
      </c>
      <c r="E35" s="192">
        <f>'Berechnung-Freizeit'!E23</f>
        <v>0</v>
      </c>
      <c r="F35" s="195" t="str">
        <f>'Berechnung-Freizeit'!G23</f>
        <v/>
      </c>
      <c r="G35" s="184" t="str">
        <f>'Berechnung-Freizeit'!I23</f>
        <v/>
      </c>
      <c r="H35" s="192" t="str">
        <f>'Berechnung-Freizeit'!J23</f>
        <v/>
      </c>
      <c r="I35" s="195" t="str">
        <f>'Berechnung-Freizeit'!N23</f>
        <v/>
      </c>
      <c r="J35" s="186" t="str">
        <f>'Berechnung-Freizeit'!O23</f>
        <v/>
      </c>
      <c r="K35" s="184" t="str">
        <f>'Berechnung-Freizeit'!V23</f>
        <v/>
      </c>
      <c r="L35" s="197" t="str">
        <f>'Berechnung-Freizeit'!W23</f>
        <v/>
      </c>
      <c r="M35" s="195" t="str">
        <f>'Berechnung-Freizeit'!AB23</f>
        <v/>
      </c>
      <c r="N35" s="186" t="str">
        <f>'Berechnung-Freizeit'!AC23</f>
        <v/>
      </c>
      <c r="O35" s="195" t="str">
        <f>'Berechnung-Freizeit'!AH23</f>
        <v/>
      </c>
      <c r="P35" s="186" t="str">
        <f>'Berechnung-Freizeit'!AI23</f>
        <v/>
      </c>
      <c r="Q35" s="355" t="str">
        <f>'Berechnung-Freizeit'!AN23</f>
        <v/>
      </c>
      <c r="R35" s="186" t="str">
        <f>'Berechnung-Freizeit'!AO23</f>
        <v/>
      </c>
      <c r="S35" s="184" t="str">
        <f>'Berechnung-Freizeit'!AT23</f>
        <v/>
      </c>
      <c r="T35" s="186" t="str">
        <f>'Berechnung-Freizeit'!AU23</f>
        <v/>
      </c>
      <c r="U35" s="184" t="str">
        <f>'Berechnung-Freizeit'!AZ23</f>
        <v/>
      </c>
      <c r="V35" s="197" t="str">
        <f>'Berechnung-Freizeit'!BA23</f>
        <v/>
      </c>
      <c r="W35" s="184">
        <f>'Berechnung-Freizeit'!BB23</f>
        <v>0</v>
      </c>
      <c r="X35" s="197">
        <f>'Berechnung-Freizeit'!BC23</f>
        <v>0</v>
      </c>
      <c r="Y35" s="205">
        <f t="shared" si="2"/>
        <v>0</v>
      </c>
      <c r="Z35" s="216">
        <f t="shared" si="3"/>
        <v>0</v>
      </c>
      <c r="AA35" s="361">
        <f>'Berechnung-Freizeit'!BI23</f>
        <v>0</v>
      </c>
      <c r="AB35" s="362">
        <f t="shared" si="4"/>
        <v>0</v>
      </c>
    </row>
    <row r="36" spans="1:28">
      <c r="A36" s="184">
        <f>'Berechnung-Freizeit'!A24</f>
        <v>0</v>
      </c>
      <c r="B36" s="185">
        <f>'Berechnung-Freizeit'!B24</f>
        <v>0</v>
      </c>
      <c r="C36" s="185">
        <f>'Berechnung-Freizeit'!C24</f>
        <v>0</v>
      </c>
      <c r="D36" s="184" t="str">
        <f>'Berechnung-Freizeit'!D24</f>
        <v/>
      </c>
      <c r="E36" s="192">
        <f>'Berechnung-Freizeit'!E24</f>
        <v>0</v>
      </c>
      <c r="F36" s="195" t="str">
        <f>'Berechnung-Freizeit'!G24</f>
        <v/>
      </c>
      <c r="G36" s="184" t="str">
        <f>'Berechnung-Freizeit'!I24</f>
        <v/>
      </c>
      <c r="H36" s="192" t="str">
        <f>'Berechnung-Freizeit'!J24</f>
        <v/>
      </c>
      <c r="I36" s="195" t="str">
        <f>'Berechnung-Freizeit'!N24</f>
        <v/>
      </c>
      <c r="J36" s="186" t="str">
        <f>'Berechnung-Freizeit'!O24</f>
        <v/>
      </c>
      <c r="K36" s="184" t="str">
        <f>'Berechnung-Freizeit'!V24</f>
        <v/>
      </c>
      <c r="L36" s="197" t="str">
        <f>'Berechnung-Freizeit'!W24</f>
        <v/>
      </c>
      <c r="M36" s="195" t="str">
        <f>'Berechnung-Freizeit'!AB24</f>
        <v/>
      </c>
      <c r="N36" s="186" t="str">
        <f>'Berechnung-Freizeit'!AC24</f>
        <v/>
      </c>
      <c r="O36" s="195" t="str">
        <f>'Berechnung-Freizeit'!AH24</f>
        <v/>
      </c>
      <c r="P36" s="186" t="str">
        <f>'Berechnung-Freizeit'!AI24</f>
        <v/>
      </c>
      <c r="Q36" s="355" t="str">
        <f>'Berechnung-Freizeit'!AN24</f>
        <v/>
      </c>
      <c r="R36" s="186" t="str">
        <f>'Berechnung-Freizeit'!AO24</f>
        <v/>
      </c>
      <c r="S36" s="184" t="str">
        <f>'Berechnung-Freizeit'!AT24</f>
        <v/>
      </c>
      <c r="T36" s="186" t="str">
        <f>'Berechnung-Freizeit'!AU24</f>
        <v/>
      </c>
      <c r="U36" s="184" t="str">
        <f>'Berechnung-Freizeit'!AZ24</f>
        <v/>
      </c>
      <c r="V36" s="197" t="str">
        <f>'Berechnung-Freizeit'!BA24</f>
        <v/>
      </c>
      <c r="W36" s="184">
        <f>'Berechnung-Freizeit'!BB24</f>
        <v>0</v>
      </c>
      <c r="X36" s="197">
        <f>'Berechnung-Freizeit'!BC24</f>
        <v>0</v>
      </c>
      <c r="Y36" s="205">
        <f t="shared" si="2"/>
        <v>0</v>
      </c>
      <c r="Z36" s="216">
        <f t="shared" si="3"/>
        <v>0</v>
      </c>
      <c r="AA36" s="361">
        <f>'Berechnung-Freizeit'!BI24</f>
        <v>0</v>
      </c>
      <c r="AB36" s="362">
        <f t="shared" si="4"/>
        <v>0</v>
      </c>
    </row>
    <row r="37" spans="1:28">
      <c r="A37" s="184">
        <f>'Berechnung-Freizeit'!A25</f>
        <v>0</v>
      </c>
      <c r="B37" s="185">
        <f>'Berechnung-Freizeit'!B25</f>
        <v>0</v>
      </c>
      <c r="C37" s="185">
        <f>'Berechnung-Freizeit'!C25</f>
        <v>0</v>
      </c>
      <c r="D37" s="184" t="str">
        <f>'Berechnung-Freizeit'!D25</f>
        <v/>
      </c>
      <c r="E37" s="192">
        <f>'Berechnung-Freizeit'!E25</f>
        <v>0</v>
      </c>
      <c r="F37" s="195" t="str">
        <f>'Berechnung-Freizeit'!G25</f>
        <v/>
      </c>
      <c r="G37" s="184" t="str">
        <f>'Berechnung-Freizeit'!I25</f>
        <v/>
      </c>
      <c r="H37" s="192" t="str">
        <f>'Berechnung-Freizeit'!J25</f>
        <v/>
      </c>
      <c r="I37" s="195" t="str">
        <f>'Berechnung-Freizeit'!N25</f>
        <v/>
      </c>
      <c r="J37" s="186" t="str">
        <f>'Berechnung-Freizeit'!O25</f>
        <v/>
      </c>
      <c r="K37" s="184" t="str">
        <f>'Berechnung-Freizeit'!V25</f>
        <v/>
      </c>
      <c r="L37" s="197" t="str">
        <f>'Berechnung-Freizeit'!W25</f>
        <v/>
      </c>
      <c r="M37" s="195" t="str">
        <f>'Berechnung-Freizeit'!AB25</f>
        <v/>
      </c>
      <c r="N37" s="186" t="str">
        <f>'Berechnung-Freizeit'!AC25</f>
        <v/>
      </c>
      <c r="O37" s="195" t="str">
        <f>'Berechnung-Freizeit'!AH25</f>
        <v/>
      </c>
      <c r="P37" s="186" t="str">
        <f>'Berechnung-Freizeit'!AI25</f>
        <v/>
      </c>
      <c r="Q37" s="355" t="str">
        <f>'Berechnung-Freizeit'!AN25</f>
        <v/>
      </c>
      <c r="R37" s="186" t="str">
        <f>'Berechnung-Freizeit'!AO25</f>
        <v/>
      </c>
      <c r="S37" s="184" t="str">
        <f>'Berechnung-Freizeit'!AT25</f>
        <v/>
      </c>
      <c r="T37" s="186" t="str">
        <f>'Berechnung-Freizeit'!AU25</f>
        <v/>
      </c>
      <c r="U37" s="184" t="str">
        <f>'Berechnung-Freizeit'!AZ25</f>
        <v/>
      </c>
      <c r="V37" s="197" t="str">
        <f>'Berechnung-Freizeit'!BA25</f>
        <v/>
      </c>
      <c r="W37" s="184">
        <f>'Berechnung-Freizeit'!BB25</f>
        <v>0</v>
      </c>
      <c r="X37" s="197">
        <f>'Berechnung-Freizeit'!BC25</f>
        <v>0</v>
      </c>
      <c r="Y37" s="205">
        <f t="shared" si="2"/>
        <v>0</v>
      </c>
      <c r="Z37" s="216">
        <f t="shared" si="3"/>
        <v>0</v>
      </c>
      <c r="AA37" s="361">
        <f>'Berechnung-Freizeit'!BI25</f>
        <v>0</v>
      </c>
      <c r="AB37" s="362">
        <f t="shared" si="4"/>
        <v>0</v>
      </c>
    </row>
    <row r="38" spans="1:28">
      <c r="A38" s="184">
        <f>'Berechnung-Freizeit'!A26</f>
        <v>0</v>
      </c>
      <c r="B38" s="185">
        <f>'Berechnung-Freizeit'!B26</f>
        <v>0</v>
      </c>
      <c r="C38" s="185">
        <f>'Berechnung-Freizeit'!C26</f>
        <v>0</v>
      </c>
      <c r="D38" s="184" t="str">
        <f>'Berechnung-Freizeit'!D26</f>
        <v/>
      </c>
      <c r="E38" s="192">
        <f>'Berechnung-Freizeit'!E26</f>
        <v>0</v>
      </c>
      <c r="F38" s="195" t="str">
        <f>'Berechnung-Freizeit'!G26</f>
        <v/>
      </c>
      <c r="G38" s="184" t="str">
        <f>'Berechnung-Freizeit'!I26</f>
        <v/>
      </c>
      <c r="H38" s="192" t="str">
        <f>'Berechnung-Freizeit'!J26</f>
        <v/>
      </c>
      <c r="I38" s="195" t="str">
        <f>'Berechnung-Freizeit'!N26</f>
        <v/>
      </c>
      <c r="J38" s="186" t="str">
        <f>'Berechnung-Freizeit'!O26</f>
        <v/>
      </c>
      <c r="K38" s="184" t="str">
        <f>'Berechnung-Freizeit'!V26</f>
        <v/>
      </c>
      <c r="L38" s="197" t="str">
        <f>'Berechnung-Freizeit'!W26</f>
        <v/>
      </c>
      <c r="M38" s="195" t="str">
        <f>'Berechnung-Freizeit'!AB26</f>
        <v/>
      </c>
      <c r="N38" s="186" t="str">
        <f>'Berechnung-Freizeit'!AC26</f>
        <v/>
      </c>
      <c r="O38" s="195" t="str">
        <f>'Berechnung-Freizeit'!AH26</f>
        <v/>
      </c>
      <c r="P38" s="186" t="str">
        <f>'Berechnung-Freizeit'!AI26</f>
        <v/>
      </c>
      <c r="Q38" s="355" t="str">
        <f>'Berechnung-Freizeit'!AN26</f>
        <v/>
      </c>
      <c r="R38" s="186" t="str">
        <f>'Berechnung-Freizeit'!AO26</f>
        <v/>
      </c>
      <c r="S38" s="184" t="str">
        <f>'Berechnung-Freizeit'!AT26</f>
        <v/>
      </c>
      <c r="T38" s="186" t="str">
        <f>'Berechnung-Freizeit'!AU26</f>
        <v/>
      </c>
      <c r="U38" s="184" t="str">
        <f>'Berechnung-Freizeit'!AZ26</f>
        <v/>
      </c>
      <c r="V38" s="197" t="str">
        <f>'Berechnung-Freizeit'!BA26</f>
        <v/>
      </c>
      <c r="W38" s="184">
        <f>'Berechnung-Freizeit'!BB26</f>
        <v>0</v>
      </c>
      <c r="X38" s="197">
        <f>'Berechnung-Freizeit'!BC26</f>
        <v>0</v>
      </c>
      <c r="Y38" s="205">
        <f t="shared" si="2"/>
        <v>0</v>
      </c>
      <c r="Z38" s="216">
        <f t="shared" si="3"/>
        <v>0</v>
      </c>
      <c r="AA38" s="361">
        <f>'Berechnung-Freizeit'!BI26</f>
        <v>0</v>
      </c>
      <c r="AB38" s="362">
        <f t="shared" si="4"/>
        <v>0</v>
      </c>
    </row>
    <row r="39" spans="1:28">
      <c r="A39" s="184">
        <f>'Berechnung-Freizeit'!A27</f>
        <v>0</v>
      </c>
      <c r="B39" s="185">
        <f>'Berechnung-Freizeit'!B27</f>
        <v>0</v>
      </c>
      <c r="C39" s="185">
        <f>'Berechnung-Freizeit'!C27</f>
        <v>0</v>
      </c>
      <c r="D39" s="184" t="str">
        <f>'Berechnung-Freizeit'!D27</f>
        <v/>
      </c>
      <c r="E39" s="192">
        <f>'Berechnung-Freizeit'!E27</f>
        <v>0</v>
      </c>
      <c r="F39" s="195" t="str">
        <f>'Berechnung-Freizeit'!G27</f>
        <v/>
      </c>
      <c r="G39" s="184" t="str">
        <f>'Berechnung-Freizeit'!I27</f>
        <v/>
      </c>
      <c r="H39" s="192" t="str">
        <f>'Berechnung-Freizeit'!J27</f>
        <v/>
      </c>
      <c r="I39" s="195" t="str">
        <f>'Berechnung-Freizeit'!N27</f>
        <v/>
      </c>
      <c r="J39" s="186" t="str">
        <f>'Berechnung-Freizeit'!O27</f>
        <v/>
      </c>
      <c r="K39" s="184" t="str">
        <f>'Berechnung-Freizeit'!V27</f>
        <v/>
      </c>
      <c r="L39" s="197" t="str">
        <f>'Berechnung-Freizeit'!W27</f>
        <v/>
      </c>
      <c r="M39" s="195" t="str">
        <f>'Berechnung-Freizeit'!AB27</f>
        <v/>
      </c>
      <c r="N39" s="186" t="str">
        <f>'Berechnung-Freizeit'!AC27</f>
        <v/>
      </c>
      <c r="O39" s="195" t="str">
        <f>'Berechnung-Freizeit'!AH27</f>
        <v/>
      </c>
      <c r="P39" s="186" t="str">
        <f>'Berechnung-Freizeit'!AI27</f>
        <v/>
      </c>
      <c r="Q39" s="355" t="str">
        <f>'Berechnung-Freizeit'!AN27</f>
        <v/>
      </c>
      <c r="R39" s="186" t="str">
        <f>'Berechnung-Freizeit'!AO27</f>
        <v/>
      </c>
      <c r="S39" s="184" t="str">
        <f>'Berechnung-Freizeit'!AT27</f>
        <v/>
      </c>
      <c r="T39" s="186" t="str">
        <f>'Berechnung-Freizeit'!AU27</f>
        <v/>
      </c>
      <c r="U39" s="184" t="str">
        <f>'Berechnung-Freizeit'!AZ27</f>
        <v/>
      </c>
      <c r="V39" s="197" t="str">
        <f>'Berechnung-Freizeit'!BA27</f>
        <v/>
      </c>
      <c r="W39" s="184">
        <f>'Berechnung-Freizeit'!BB27</f>
        <v>0</v>
      </c>
      <c r="X39" s="197">
        <f>'Berechnung-Freizeit'!BC27</f>
        <v>0</v>
      </c>
      <c r="Y39" s="205">
        <f t="shared" si="2"/>
        <v>0</v>
      </c>
      <c r="Z39" s="216">
        <f t="shared" si="3"/>
        <v>0</v>
      </c>
      <c r="AA39" s="361">
        <f>'Berechnung-Freizeit'!BI27</f>
        <v>0</v>
      </c>
      <c r="AB39" s="362">
        <f t="shared" si="4"/>
        <v>0</v>
      </c>
    </row>
    <row r="40" spans="1:28">
      <c r="A40" s="184">
        <f>'Berechnung-Freizeit'!A28</f>
        <v>0</v>
      </c>
      <c r="B40" s="185">
        <f>'Berechnung-Freizeit'!B28</f>
        <v>0</v>
      </c>
      <c r="C40" s="185">
        <f>'Berechnung-Freizeit'!C28</f>
        <v>0</v>
      </c>
      <c r="D40" s="184" t="str">
        <f>'Berechnung-Freizeit'!D28</f>
        <v/>
      </c>
      <c r="E40" s="192">
        <f>'Berechnung-Freizeit'!E28</f>
        <v>0</v>
      </c>
      <c r="F40" s="195" t="str">
        <f>'Berechnung-Freizeit'!G28</f>
        <v/>
      </c>
      <c r="G40" s="184" t="str">
        <f>'Berechnung-Freizeit'!I28</f>
        <v/>
      </c>
      <c r="H40" s="192" t="str">
        <f>'Berechnung-Freizeit'!J28</f>
        <v/>
      </c>
      <c r="I40" s="195" t="str">
        <f>'Berechnung-Freizeit'!N28</f>
        <v/>
      </c>
      <c r="J40" s="186" t="str">
        <f>'Berechnung-Freizeit'!O28</f>
        <v/>
      </c>
      <c r="K40" s="184" t="str">
        <f>'Berechnung-Freizeit'!V28</f>
        <v/>
      </c>
      <c r="L40" s="197" t="str">
        <f>'Berechnung-Freizeit'!W28</f>
        <v/>
      </c>
      <c r="M40" s="195" t="str">
        <f>'Berechnung-Freizeit'!AB28</f>
        <v/>
      </c>
      <c r="N40" s="186" t="str">
        <f>'Berechnung-Freizeit'!AC28</f>
        <v/>
      </c>
      <c r="O40" s="195" t="str">
        <f>'Berechnung-Freizeit'!AH28</f>
        <v/>
      </c>
      <c r="P40" s="186" t="str">
        <f>'Berechnung-Freizeit'!AI28</f>
        <v/>
      </c>
      <c r="Q40" s="355" t="str">
        <f>'Berechnung-Freizeit'!AN28</f>
        <v/>
      </c>
      <c r="R40" s="186" t="str">
        <f>'Berechnung-Freizeit'!AO28</f>
        <v/>
      </c>
      <c r="S40" s="184" t="str">
        <f>'Berechnung-Freizeit'!AT28</f>
        <v/>
      </c>
      <c r="T40" s="186" t="str">
        <f>'Berechnung-Freizeit'!AU28</f>
        <v/>
      </c>
      <c r="U40" s="184" t="str">
        <f>'Berechnung-Freizeit'!AZ28</f>
        <v/>
      </c>
      <c r="V40" s="197" t="str">
        <f>'Berechnung-Freizeit'!BA28</f>
        <v/>
      </c>
      <c r="W40" s="184">
        <f>'Berechnung-Freizeit'!BB28</f>
        <v>0</v>
      </c>
      <c r="X40" s="197">
        <f>'Berechnung-Freizeit'!BC28</f>
        <v>0</v>
      </c>
      <c r="Y40" s="205">
        <f t="shared" si="2"/>
        <v>0</v>
      </c>
      <c r="Z40" s="216">
        <f t="shared" si="3"/>
        <v>0</v>
      </c>
      <c r="AA40" s="361">
        <f>'Berechnung-Freizeit'!BI28</f>
        <v>0</v>
      </c>
      <c r="AB40" s="362">
        <f t="shared" si="4"/>
        <v>0</v>
      </c>
    </row>
    <row r="41" spans="1:28">
      <c r="A41" s="184">
        <f>'Berechnung-Freizeit'!A29</f>
        <v>0</v>
      </c>
      <c r="B41" s="185">
        <f>'Berechnung-Freizeit'!B29</f>
        <v>0</v>
      </c>
      <c r="C41" s="185">
        <f>'Berechnung-Freizeit'!C29</f>
        <v>0</v>
      </c>
      <c r="D41" s="184" t="str">
        <f>'Berechnung-Freizeit'!D29</f>
        <v/>
      </c>
      <c r="E41" s="192">
        <f>'Berechnung-Freizeit'!E29</f>
        <v>0</v>
      </c>
      <c r="F41" s="195" t="str">
        <f>'Berechnung-Freizeit'!G29</f>
        <v/>
      </c>
      <c r="G41" s="184" t="str">
        <f>'Berechnung-Freizeit'!I29</f>
        <v/>
      </c>
      <c r="H41" s="192" t="str">
        <f>'Berechnung-Freizeit'!J29</f>
        <v/>
      </c>
      <c r="I41" s="195" t="str">
        <f>'Berechnung-Freizeit'!N29</f>
        <v/>
      </c>
      <c r="J41" s="186" t="str">
        <f>'Berechnung-Freizeit'!O29</f>
        <v/>
      </c>
      <c r="K41" s="184" t="str">
        <f>'Berechnung-Freizeit'!V29</f>
        <v/>
      </c>
      <c r="L41" s="197" t="str">
        <f>'Berechnung-Freizeit'!W29</f>
        <v/>
      </c>
      <c r="M41" s="195" t="str">
        <f>'Berechnung-Freizeit'!AB29</f>
        <v/>
      </c>
      <c r="N41" s="186" t="str">
        <f>'Berechnung-Freizeit'!AC29</f>
        <v/>
      </c>
      <c r="O41" s="195" t="str">
        <f>'Berechnung-Freizeit'!AH29</f>
        <v/>
      </c>
      <c r="P41" s="186" t="str">
        <f>'Berechnung-Freizeit'!AI29</f>
        <v/>
      </c>
      <c r="Q41" s="355" t="str">
        <f>'Berechnung-Freizeit'!AN29</f>
        <v/>
      </c>
      <c r="R41" s="186" t="str">
        <f>'Berechnung-Freizeit'!AO29</f>
        <v/>
      </c>
      <c r="S41" s="184" t="str">
        <f>'Berechnung-Freizeit'!AT29</f>
        <v/>
      </c>
      <c r="T41" s="186" t="str">
        <f>'Berechnung-Freizeit'!AU29</f>
        <v/>
      </c>
      <c r="U41" s="184" t="str">
        <f>'Berechnung-Freizeit'!AZ29</f>
        <v/>
      </c>
      <c r="V41" s="197" t="str">
        <f>'Berechnung-Freizeit'!BA29</f>
        <v/>
      </c>
      <c r="W41" s="184">
        <f>'Berechnung-Freizeit'!BB29</f>
        <v>0</v>
      </c>
      <c r="X41" s="197">
        <f>'Berechnung-Freizeit'!BC29</f>
        <v>0</v>
      </c>
      <c r="Y41" s="205">
        <f t="shared" si="2"/>
        <v>0</v>
      </c>
      <c r="Z41" s="216">
        <f t="shared" si="3"/>
        <v>0</v>
      </c>
      <c r="AA41" s="361">
        <f>'Berechnung-Freizeit'!BI29</f>
        <v>0</v>
      </c>
      <c r="AB41" s="362">
        <f t="shared" si="4"/>
        <v>0</v>
      </c>
    </row>
    <row r="42" spans="1:28">
      <c r="A42" s="184">
        <f>'Berechnung-Freizeit'!A30</f>
        <v>0</v>
      </c>
      <c r="B42" s="185">
        <f>'Berechnung-Freizeit'!B30</f>
        <v>0</v>
      </c>
      <c r="C42" s="185">
        <f>'Berechnung-Freizeit'!C30</f>
        <v>0</v>
      </c>
      <c r="D42" s="184" t="str">
        <f>'Berechnung-Freizeit'!D30</f>
        <v/>
      </c>
      <c r="E42" s="192">
        <f>'Berechnung-Freizeit'!E30</f>
        <v>0</v>
      </c>
      <c r="F42" s="195" t="str">
        <f>'Berechnung-Freizeit'!G30</f>
        <v/>
      </c>
      <c r="G42" s="184" t="str">
        <f>'Berechnung-Freizeit'!I30</f>
        <v/>
      </c>
      <c r="H42" s="192" t="str">
        <f>'Berechnung-Freizeit'!J30</f>
        <v/>
      </c>
      <c r="I42" s="195" t="str">
        <f>'Berechnung-Freizeit'!N30</f>
        <v/>
      </c>
      <c r="J42" s="186" t="str">
        <f>'Berechnung-Freizeit'!O30</f>
        <v/>
      </c>
      <c r="K42" s="184" t="str">
        <f>'Berechnung-Freizeit'!V30</f>
        <v/>
      </c>
      <c r="L42" s="197" t="str">
        <f>'Berechnung-Freizeit'!W30</f>
        <v/>
      </c>
      <c r="M42" s="195" t="str">
        <f>'Berechnung-Freizeit'!AB30</f>
        <v/>
      </c>
      <c r="N42" s="186" t="str">
        <f>'Berechnung-Freizeit'!AC30</f>
        <v/>
      </c>
      <c r="O42" s="195" t="str">
        <f>'Berechnung-Freizeit'!AH30</f>
        <v/>
      </c>
      <c r="P42" s="186" t="str">
        <f>'Berechnung-Freizeit'!AI30</f>
        <v/>
      </c>
      <c r="Q42" s="355" t="str">
        <f>'Berechnung-Freizeit'!AN30</f>
        <v/>
      </c>
      <c r="R42" s="186" t="str">
        <f>'Berechnung-Freizeit'!AO30</f>
        <v/>
      </c>
      <c r="S42" s="184" t="str">
        <f>'Berechnung-Freizeit'!AT30</f>
        <v/>
      </c>
      <c r="T42" s="186" t="str">
        <f>'Berechnung-Freizeit'!AU30</f>
        <v/>
      </c>
      <c r="U42" s="184" t="str">
        <f>'Berechnung-Freizeit'!AZ30</f>
        <v/>
      </c>
      <c r="V42" s="197" t="str">
        <f>'Berechnung-Freizeit'!BA30</f>
        <v/>
      </c>
      <c r="W42" s="184">
        <f>'Berechnung-Freizeit'!BB30</f>
        <v>0</v>
      </c>
      <c r="X42" s="197">
        <f>'Berechnung-Freizeit'!BC30</f>
        <v>0</v>
      </c>
      <c r="Y42" s="205">
        <f t="shared" si="2"/>
        <v>0</v>
      </c>
      <c r="Z42" s="216">
        <f t="shared" si="3"/>
        <v>0</v>
      </c>
      <c r="AA42" s="361">
        <f>'Berechnung-Freizeit'!BI30</f>
        <v>0</v>
      </c>
      <c r="AB42" s="362">
        <f t="shared" si="4"/>
        <v>0</v>
      </c>
    </row>
    <row r="43" spans="1:28">
      <c r="A43" s="184">
        <f>'Berechnung-Freizeit'!A31</f>
        <v>0</v>
      </c>
      <c r="B43" s="185">
        <f>'Berechnung-Freizeit'!B31</f>
        <v>0</v>
      </c>
      <c r="C43" s="185">
        <f>'Berechnung-Freizeit'!C31</f>
        <v>0</v>
      </c>
      <c r="D43" s="184" t="str">
        <f>'Berechnung-Freizeit'!D31</f>
        <v/>
      </c>
      <c r="E43" s="192">
        <f>'Berechnung-Freizeit'!E31</f>
        <v>0</v>
      </c>
      <c r="F43" s="195" t="str">
        <f>'Berechnung-Freizeit'!G31</f>
        <v/>
      </c>
      <c r="G43" s="184" t="str">
        <f>'Berechnung-Freizeit'!I31</f>
        <v/>
      </c>
      <c r="H43" s="192" t="str">
        <f>'Berechnung-Freizeit'!J31</f>
        <v/>
      </c>
      <c r="I43" s="195" t="str">
        <f>'Berechnung-Freizeit'!N31</f>
        <v/>
      </c>
      <c r="J43" s="186" t="str">
        <f>'Berechnung-Freizeit'!O31</f>
        <v/>
      </c>
      <c r="K43" s="184" t="str">
        <f>'Berechnung-Freizeit'!V31</f>
        <v/>
      </c>
      <c r="L43" s="197" t="str">
        <f>'Berechnung-Freizeit'!W31</f>
        <v/>
      </c>
      <c r="M43" s="195" t="str">
        <f>'Berechnung-Freizeit'!AB31</f>
        <v/>
      </c>
      <c r="N43" s="186" t="str">
        <f>'Berechnung-Freizeit'!AC31</f>
        <v/>
      </c>
      <c r="O43" s="195" t="str">
        <f>'Berechnung-Freizeit'!AH31</f>
        <v/>
      </c>
      <c r="P43" s="186" t="str">
        <f>'Berechnung-Freizeit'!AI31</f>
        <v/>
      </c>
      <c r="Q43" s="355" t="str">
        <f>'Berechnung-Freizeit'!AN31</f>
        <v/>
      </c>
      <c r="R43" s="186" t="str">
        <f>'Berechnung-Freizeit'!AO31</f>
        <v/>
      </c>
      <c r="S43" s="184" t="str">
        <f>'Berechnung-Freizeit'!AT31</f>
        <v/>
      </c>
      <c r="T43" s="186" t="str">
        <f>'Berechnung-Freizeit'!AU31</f>
        <v/>
      </c>
      <c r="U43" s="184" t="str">
        <f>'Berechnung-Freizeit'!AZ31</f>
        <v/>
      </c>
      <c r="V43" s="197" t="str">
        <f>'Berechnung-Freizeit'!BA31</f>
        <v/>
      </c>
      <c r="W43" s="184">
        <f>'Berechnung-Freizeit'!BB31</f>
        <v>0</v>
      </c>
      <c r="X43" s="197">
        <f>'Berechnung-Freizeit'!BC31</f>
        <v>0</v>
      </c>
      <c r="Y43" s="205">
        <f t="shared" si="2"/>
        <v>0</v>
      </c>
      <c r="Z43" s="216">
        <f t="shared" si="3"/>
        <v>0</v>
      </c>
      <c r="AA43" s="361">
        <f>'Berechnung-Freizeit'!BI31</f>
        <v>0</v>
      </c>
      <c r="AB43" s="362">
        <f t="shared" si="4"/>
        <v>0</v>
      </c>
    </row>
    <row r="44" spans="1:28">
      <c r="A44" s="184">
        <f>'Berechnung-Freizeit'!A32</f>
        <v>0</v>
      </c>
      <c r="B44" s="185">
        <f>'Berechnung-Freizeit'!B32</f>
        <v>0</v>
      </c>
      <c r="C44" s="185">
        <f>'Berechnung-Freizeit'!C32</f>
        <v>0</v>
      </c>
      <c r="D44" s="184" t="str">
        <f>'Berechnung-Freizeit'!D32</f>
        <v/>
      </c>
      <c r="E44" s="192">
        <f>'Berechnung-Freizeit'!E32</f>
        <v>0</v>
      </c>
      <c r="F44" s="195" t="str">
        <f>'Berechnung-Freizeit'!G32</f>
        <v/>
      </c>
      <c r="G44" s="184" t="str">
        <f>'Berechnung-Freizeit'!I32</f>
        <v/>
      </c>
      <c r="H44" s="192" t="str">
        <f>'Berechnung-Freizeit'!J32</f>
        <v/>
      </c>
      <c r="I44" s="195" t="str">
        <f>'Berechnung-Freizeit'!N32</f>
        <v/>
      </c>
      <c r="J44" s="186" t="str">
        <f>'Berechnung-Freizeit'!O32</f>
        <v/>
      </c>
      <c r="K44" s="184" t="str">
        <f>'Berechnung-Freizeit'!V32</f>
        <v/>
      </c>
      <c r="L44" s="197" t="str">
        <f>'Berechnung-Freizeit'!W32</f>
        <v/>
      </c>
      <c r="M44" s="195" t="str">
        <f>'Berechnung-Freizeit'!AB32</f>
        <v/>
      </c>
      <c r="N44" s="186" t="str">
        <f>'Berechnung-Freizeit'!AC32</f>
        <v/>
      </c>
      <c r="O44" s="195" t="str">
        <f>'Berechnung-Freizeit'!AH32</f>
        <v/>
      </c>
      <c r="P44" s="186" t="str">
        <f>'Berechnung-Freizeit'!AI32</f>
        <v/>
      </c>
      <c r="Q44" s="355" t="str">
        <f>'Berechnung-Freizeit'!AN32</f>
        <v/>
      </c>
      <c r="R44" s="186" t="str">
        <f>'Berechnung-Freizeit'!AO32</f>
        <v/>
      </c>
      <c r="S44" s="184" t="str">
        <f>'Berechnung-Freizeit'!AT32</f>
        <v/>
      </c>
      <c r="T44" s="186" t="str">
        <f>'Berechnung-Freizeit'!AU32</f>
        <v/>
      </c>
      <c r="U44" s="184" t="str">
        <f>'Berechnung-Freizeit'!AZ32</f>
        <v/>
      </c>
      <c r="V44" s="197" t="str">
        <f>'Berechnung-Freizeit'!BA32</f>
        <v/>
      </c>
      <c r="W44" s="184">
        <f>'Berechnung-Freizeit'!BB32</f>
        <v>0</v>
      </c>
      <c r="X44" s="197">
        <f>'Berechnung-Freizeit'!BC32</f>
        <v>0</v>
      </c>
      <c r="Y44" s="205">
        <f t="shared" si="2"/>
        <v>0</v>
      </c>
      <c r="Z44" s="216">
        <f t="shared" si="3"/>
        <v>0</v>
      </c>
      <c r="AA44" s="361">
        <f>'Berechnung-Freizeit'!BI32</f>
        <v>0</v>
      </c>
      <c r="AB44" s="362">
        <f t="shared" si="4"/>
        <v>0</v>
      </c>
    </row>
    <row r="45" spans="1:28">
      <c r="A45" s="184">
        <f>'Berechnung-Freizeit'!A33</f>
        <v>0</v>
      </c>
      <c r="B45" s="185">
        <f>'Berechnung-Freizeit'!B33</f>
        <v>0</v>
      </c>
      <c r="C45" s="185">
        <f>'Berechnung-Freizeit'!C33</f>
        <v>0</v>
      </c>
      <c r="D45" s="184" t="str">
        <f>'Berechnung-Freizeit'!D33</f>
        <v/>
      </c>
      <c r="E45" s="192">
        <f>'Berechnung-Freizeit'!E33</f>
        <v>0</v>
      </c>
      <c r="F45" s="195" t="str">
        <f>'Berechnung-Freizeit'!G33</f>
        <v/>
      </c>
      <c r="G45" s="184" t="str">
        <f>'Berechnung-Freizeit'!I33</f>
        <v/>
      </c>
      <c r="H45" s="192" t="str">
        <f>'Berechnung-Freizeit'!J33</f>
        <v/>
      </c>
      <c r="I45" s="195" t="str">
        <f>'Berechnung-Freizeit'!N33</f>
        <v/>
      </c>
      <c r="J45" s="186" t="str">
        <f>'Berechnung-Freizeit'!O33</f>
        <v/>
      </c>
      <c r="K45" s="184" t="str">
        <f>'Berechnung-Freizeit'!V33</f>
        <v/>
      </c>
      <c r="L45" s="197" t="str">
        <f>'Berechnung-Freizeit'!W33</f>
        <v/>
      </c>
      <c r="M45" s="195" t="str">
        <f>'Berechnung-Freizeit'!AB33</f>
        <v/>
      </c>
      <c r="N45" s="186" t="str">
        <f>'Berechnung-Freizeit'!AC33</f>
        <v/>
      </c>
      <c r="O45" s="195" t="str">
        <f>'Berechnung-Freizeit'!AH33</f>
        <v/>
      </c>
      <c r="P45" s="186" t="str">
        <f>'Berechnung-Freizeit'!AI33</f>
        <v/>
      </c>
      <c r="Q45" s="355" t="str">
        <f>'Berechnung-Freizeit'!AN33</f>
        <v/>
      </c>
      <c r="R45" s="186" t="str">
        <f>'Berechnung-Freizeit'!AO33</f>
        <v/>
      </c>
      <c r="S45" s="184" t="str">
        <f>'Berechnung-Freizeit'!AT33</f>
        <v/>
      </c>
      <c r="T45" s="186" t="str">
        <f>'Berechnung-Freizeit'!AU33</f>
        <v/>
      </c>
      <c r="U45" s="184" t="str">
        <f>'Berechnung-Freizeit'!AZ33</f>
        <v/>
      </c>
      <c r="V45" s="197" t="str">
        <f>'Berechnung-Freizeit'!BA33</f>
        <v/>
      </c>
      <c r="W45" s="184">
        <f>'Berechnung-Freizeit'!BB33</f>
        <v>0</v>
      </c>
      <c r="X45" s="197">
        <f>'Berechnung-Freizeit'!BC33</f>
        <v>0</v>
      </c>
      <c r="Y45" s="205">
        <f t="shared" si="2"/>
        <v>0</v>
      </c>
      <c r="Z45" s="216">
        <f t="shared" si="3"/>
        <v>0</v>
      </c>
      <c r="AA45" s="361">
        <f>'Berechnung-Freizeit'!BI33</f>
        <v>0</v>
      </c>
      <c r="AB45" s="362">
        <f t="shared" si="4"/>
        <v>0</v>
      </c>
    </row>
    <row r="46" spans="1:28">
      <c r="A46" s="184">
        <f>'Berechnung-Freizeit'!A34</f>
        <v>0</v>
      </c>
      <c r="B46" s="185">
        <f>'Berechnung-Freizeit'!B34</f>
        <v>0</v>
      </c>
      <c r="C46" s="185">
        <f>'Berechnung-Freizeit'!C34</f>
        <v>0</v>
      </c>
      <c r="D46" s="184" t="str">
        <f>'Berechnung-Freizeit'!D34</f>
        <v/>
      </c>
      <c r="E46" s="192">
        <f>'Berechnung-Freizeit'!E34</f>
        <v>0</v>
      </c>
      <c r="F46" s="195" t="str">
        <f>'Berechnung-Freizeit'!G34</f>
        <v/>
      </c>
      <c r="G46" s="184" t="str">
        <f>'Berechnung-Freizeit'!I34</f>
        <v/>
      </c>
      <c r="H46" s="192" t="str">
        <f>'Berechnung-Freizeit'!J34</f>
        <v/>
      </c>
      <c r="I46" s="195" t="str">
        <f>'Berechnung-Freizeit'!N34</f>
        <v/>
      </c>
      <c r="J46" s="186" t="str">
        <f>'Berechnung-Freizeit'!O34</f>
        <v/>
      </c>
      <c r="K46" s="184" t="str">
        <f>'Berechnung-Freizeit'!V34</f>
        <v/>
      </c>
      <c r="L46" s="197" t="str">
        <f>'Berechnung-Freizeit'!W34</f>
        <v/>
      </c>
      <c r="M46" s="195" t="str">
        <f>'Berechnung-Freizeit'!AB34</f>
        <v/>
      </c>
      <c r="N46" s="186" t="str">
        <f>'Berechnung-Freizeit'!AC34</f>
        <v/>
      </c>
      <c r="O46" s="195" t="str">
        <f>'Berechnung-Freizeit'!AH34</f>
        <v/>
      </c>
      <c r="P46" s="186" t="str">
        <f>'Berechnung-Freizeit'!AI34</f>
        <v/>
      </c>
      <c r="Q46" s="355" t="str">
        <f>'Berechnung-Freizeit'!AN34</f>
        <v/>
      </c>
      <c r="R46" s="186" t="str">
        <f>'Berechnung-Freizeit'!AO34</f>
        <v/>
      </c>
      <c r="S46" s="184" t="str">
        <f>'Berechnung-Freizeit'!AT34</f>
        <v/>
      </c>
      <c r="T46" s="186" t="str">
        <f>'Berechnung-Freizeit'!AU34</f>
        <v/>
      </c>
      <c r="U46" s="184" t="str">
        <f>'Berechnung-Freizeit'!AZ34</f>
        <v/>
      </c>
      <c r="V46" s="197" t="str">
        <f>'Berechnung-Freizeit'!BA34</f>
        <v/>
      </c>
      <c r="W46" s="184">
        <f>'Berechnung-Freizeit'!BB34</f>
        <v>0</v>
      </c>
      <c r="X46" s="197">
        <f>'Berechnung-Freizeit'!BC34</f>
        <v>0</v>
      </c>
      <c r="Y46" s="205">
        <f t="shared" si="2"/>
        <v>0</v>
      </c>
      <c r="Z46" s="216">
        <f t="shared" si="3"/>
        <v>0</v>
      </c>
      <c r="AA46" s="361">
        <f>'Berechnung-Freizeit'!BI34</f>
        <v>0</v>
      </c>
      <c r="AB46" s="362">
        <f t="shared" si="4"/>
        <v>0</v>
      </c>
    </row>
    <row r="47" spans="1:28">
      <c r="A47" s="184">
        <f>'Berechnung-Freizeit'!A35</f>
        <v>0</v>
      </c>
      <c r="B47" s="185">
        <f>'Berechnung-Freizeit'!B35</f>
        <v>0</v>
      </c>
      <c r="C47" s="185">
        <f>'Berechnung-Freizeit'!C35</f>
        <v>0</v>
      </c>
      <c r="D47" s="184" t="str">
        <f>'Berechnung-Freizeit'!D35</f>
        <v/>
      </c>
      <c r="E47" s="192">
        <f>'Berechnung-Freizeit'!E35</f>
        <v>0</v>
      </c>
      <c r="F47" s="195" t="str">
        <f>'Berechnung-Freizeit'!G35</f>
        <v/>
      </c>
      <c r="G47" s="184" t="str">
        <f>'Berechnung-Freizeit'!I35</f>
        <v/>
      </c>
      <c r="H47" s="192" t="str">
        <f>'Berechnung-Freizeit'!J35</f>
        <v/>
      </c>
      <c r="I47" s="195" t="str">
        <f>'Berechnung-Freizeit'!N35</f>
        <v/>
      </c>
      <c r="J47" s="186" t="str">
        <f>'Berechnung-Freizeit'!O35</f>
        <v/>
      </c>
      <c r="K47" s="184" t="str">
        <f>'Berechnung-Freizeit'!V35</f>
        <v/>
      </c>
      <c r="L47" s="197" t="str">
        <f>'Berechnung-Freizeit'!W35</f>
        <v/>
      </c>
      <c r="M47" s="195" t="str">
        <f>'Berechnung-Freizeit'!AB35</f>
        <v/>
      </c>
      <c r="N47" s="186" t="str">
        <f>'Berechnung-Freizeit'!AC35</f>
        <v/>
      </c>
      <c r="O47" s="195" t="str">
        <f>'Berechnung-Freizeit'!AH35</f>
        <v/>
      </c>
      <c r="P47" s="186" t="str">
        <f>'Berechnung-Freizeit'!AI35</f>
        <v/>
      </c>
      <c r="Q47" s="355" t="str">
        <f>'Berechnung-Freizeit'!AN35</f>
        <v/>
      </c>
      <c r="R47" s="186" t="str">
        <f>'Berechnung-Freizeit'!AO35</f>
        <v/>
      </c>
      <c r="S47" s="184" t="str">
        <f>'Berechnung-Freizeit'!AT35</f>
        <v/>
      </c>
      <c r="T47" s="186" t="str">
        <f>'Berechnung-Freizeit'!AU35</f>
        <v/>
      </c>
      <c r="U47" s="184" t="str">
        <f>'Berechnung-Freizeit'!AZ35</f>
        <v/>
      </c>
      <c r="V47" s="197" t="str">
        <f>'Berechnung-Freizeit'!BA35</f>
        <v/>
      </c>
      <c r="W47" s="184">
        <f>'Berechnung-Freizeit'!BB35</f>
        <v>0</v>
      </c>
      <c r="X47" s="197">
        <f>'Berechnung-Freizeit'!BC35</f>
        <v>0</v>
      </c>
      <c r="Y47" s="205">
        <f t="shared" si="2"/>
        <v>0</v>
      </c>
      <c r="Z47" s="216">
        <f t="shared" si="3"/>
        <v>0</v>
      </c>
      <c r="AA47" s="361">
        <f>'Berechnung-Freizeit'!BI35</f>
        <v>0</v>
      </c>
      <c r="AB47" s="362">
        <f t="shared" si="4"/>
        <v>0</v>
      </c>
    </row>
    <row r="48" spans="1:28">
      <c r="A48" s="184">
        <f>'Berechnung-Freizeit'!A36</f>
        <v>0</v>
      </c>
      <c r="B48" s="185">
        <f>'Berechnung-Freizeit'!B36</f>
        <v>0</v>
      </c>
      <c r="C48" s="185">
        <f>'Berechnung-Freizeit'!C36</f>
        <v>0</v>
      </c>
      <c r="D48" s="184" t="str">
        <f>'Berechnung-Freizeit'!D36</f>
        <v/>
      </c>
      <c r="E48" s="192">
        <f>'Berechnung-Freizeit'!E36</f>
        <v>0</v>
      </c>
      <c r="F48" s="195" t="str">
        <f>'Berechnung-Freizeit'!G36</f>
        <v/>
      </c>
      <c r="G48" s="184" t="str">
        <f>'Berechnung-Freizeit'!I36</f>
        <v/>
      </c>
      <c r="H48" s="192" t="str">
        <f>'Berechnung-Freizeit'!J36</f>
        <v/>
      </c>
      <c r="I48" s="195" t="str">
        <f>'Berechnung-Freizeit'!N36</f>
        <v/>
      </c>
      <c r="J48" s="186" t="str">
        <f>'Berechnung-Freizeit'!O36</f>
        <v/>
      </c>
      <c r="K48" s="184" t="str">
        <f>'Berechnung-Freizeit'!V36</f>
        <v/>
      </c>
      <c r="L48" s="197" t="str">
        <f>'Berechnung-Freizeit'!W36</f>
        <v/>
      </c>
      <c r="M48" s="195" t="str">
        <f>'Berechnung-Freizeit'!AB36</f>
        <v/>
      </c>
      <c r="N48" s="186" t="str">
        <f>'Berechnung-Freizeit'!AC36</f>
        <v/>
      </c>
      <c r="O48" s="195" t="str">
        <f>'Berechnung-Freizeit'!AH36</f>
        <v/>
      </c>
      <c r="P48" s="186" t="str">
        <f>'Berechnung-Freizeit'!AI36</f>
        <v/>
      </c>
      <c r="Q48" s="355" t="str">
        <f>'Berechnung-Freizeit'!AN36</f>
        <v/>
      </c>
      <c r="R48" s="186" t="str">
        <f>'Berechnung-Freizeit'!AO36</f>
        <v/>
      </c>
      <c r="S48" s="184" t="str">
        <f>'Berechnung-Freizeit'!AT36</f>
        <v/>
      </c>
      <c r="T48" s="186" t="str">
        <f>'Berechnung-Freizeit'!AU36</f>
        <v/>
      </c>
      <c r="U48" s="184" t="str">
        <f>'Berechnung-Freizeit'!AZ36</f>
        <v/>
      </c>
      <c r="V48" s="197" t="str">
        <f>'Berechnung-Freizeit'!BA36</f>
        <v/>
      </c>
      <c r="W48" s="184">
        <f>'Berechnung-Freizeit'!BB36</f>
        <v>0</v>
      </c>
      <c r="X48" s="197">
        <f>'Berechnung-Freizeit'!BC36</f>
        <v>0</v>
      </c>
      <c r="Y48" s="205">
        <f t="shared" si="2"/>
        <v>0</v>
      </c>
      <c r="Z48" s="216">
        <f t="shared" si="3"/>
        <v>0</v>
      </c>
      <c r="AA48" s="361">
        <f>'Berechnung-Freizeit'!BI36</f>
        <v>0</v>
      </c>
      <c r="AB48" s="362">
        <f t="shared" si="4"/>
        <v>0</v>
      </c>
    </row>
    <row r="49" spans="1:28">
      <c r="A49" s="184">
        <f>'Berechnung-Freizeit'!A37</f>
        <v>0</v>
      </c>
      <c r="B49" s="185">
        <f>'Berechnung-Freizeit'!B37</f>
        <v>0</v>
      </c>
      <c r="C49" s="185">
        <f>'Berechnung-Freizeit'!C37</f>
        <v>0</v>
      </c>
      <c r="D49" s="184" t="str">
        <f>'Berechnung-Freizeit'!D37</f>
        <v/>
      </c>
      <c r="E49" s="192">
        <f>'Berechnung-Freizeit'!E37</f>
        <v>0</v>
      </c>
      <c r="F49" s="195" t="str">
        <f>'Berechnung-Freizeit'!G37</f>
        <v/>
      </c>
      <c r="G49" s="184" t="str">
        <f>'Berechnung-Freizeit'!I37</f>
        <v/>
      </c>
      <c r="H49" s="192" t="str">
        <f>'Berechnung-Freizeit'!J37</f>
        <v/>
      </c>
      <c r="I49" s="195" t="str">
        <f>'Berechnung-Freizeit'!N37</f>
        <v/>
      </c>
      <c r="J49" s="186" t="str">
        <f>'Berechnung-Freizeit'!O37</f>
        <v/>
      </c>
      <c r="K49" s="184" t="str">
        <f>'Berechnung-Freizeit'!V37</f>
        <v/>
      </c>
      <c r="L49" s="197" t="str">
        <f>'Berechnung-Freizeit'!W37</f>
        <v/>
      </c>
      <c r="M49" s="195" t="str">
        <f>'Berechnung-Freizeit'!AB37</f>
        <v/>
      </c>
      <c r="N49" s="186" t="str">
        <f>'Berechnung-Freizeit'!AC37</f>
        <v/>
      </c>
      <c r="O49" s="195" t="str">
        <f>'Berechnung-Freizeit'!AH37</f>
        <v/>
      </c>
      <c r="P49" s="186" t="str">
        <f>'Berechnung-Freizeit'!AI37</f>
        <v/>
      </c>
      <c r="Q49" s="355" t="str">
        <f>'Berechnung-Freizeit'!AN37</f>
        <v/>
      </c>
      <c r="R49" s="186" t="str">
        <f>'Berechnung-Freizeit'!AO37</f>
        <v/>
      </c>
      <c r="S49" s="184" t="str">
        <f>'Berechnung-Freizeit'!AT37</f>
        <v/>
      </c>
      <c r="T49" s="186" t="str">
        <f>'Berechnung-Freizeit'!AU37</f>
        <v/>
      </c>
      <c r="U49" s="184" t="str">
        <f>'Berechnung-Freizeit'!AZ37</f>
        <v/>
      </c>
      <c r="V49" s="197" t="str">
        <f>'Berechnung-Freizeit'!BA37</f>
        <v/>
      </c>
      <c r="W49" s="184">
        <f>'Berechnung-Freizeit'!BB37</f>
        <v>0</v>
      </c>
      <c r="X49" s="197">
        <f>'Berechnung-Freizeit'!BC37</f>
        <v>0</v>
      </c>
      <c r="Y49" s="205">
        <f t="shared" si="2"/>
        <v>0</v>
      </c>
      <c r="Z49" s="216">
        <f t="shared" si="3"/>
        <v>0</v>
      </c>
      <c r="AA49" s="361">
        <f>'Berechnung-Freizeit'!BI37</f>
        <v>0</v>
      </c>
      <c r="AB49" s="362">
        <f t="shared" si="4"/>
        <v>0</v>
      </c>
    </row>
    <row r="50" spans="1:28">
      <c r="A50" s="184">
        <f>'Berechnung-Freizeit'!A38</f>
        <v>0</v>
      </c>
      <c r="B50" s="185">
        <f>'Berechnung-Freizeit'!B38</f>
        <v>0</v>
      </c>
      <c r="C50" s="185">
        <f>'Berechnung-Freizeit'!C38</f>
        <v>0</v>
      </c>
      <c r="D50" s="184" t="str">
        <f>'Berechnung-Freizeit'!D38</f>
        <v/>
      </c>
      <c r="E50" s="192">
        <f>'Berechnung-Freizeit'!E38</f>
        <v>0</v>
      </c>
      <c r="F50" s="195" t="str">
        <f>'Berechnung-Freizeit'!G38</f>
        <v/>
      </c>
      <c r="G50" s="184" t="str">
        <f>'Berechnung-Freizeit'!I38</f>
        <v/>
      </c>
      <c r="H50" s="192" t="str">
        <f>'Berechnung-Freizeit'!J38</f>
        <v/>
      </c>
      <c r="I50" s="195" t="str">
        <f>'Berechnung-Freizeit'!N38</f>
        <v/>
      </c>
      <c r="J50" s="186" t="str">
        <f>'Berechnung-Freizeit'!O38</f>
        <v/>
      </c>
      <c r="K50" s="184" t="str">
        <f>'Berechnung-Freizeit'!V38</f>
        <v/>
      </c>
      <c r="L50" s="197" t="str">
        <f>'Berechnung-Freizeit'!W38</f>
        <v/>
      </c>
      <c r="M50" s="195" t="str">
        <f>'Berechnung-Freizeit'!AB38</f>
        <v/>
      </c>
      <c r="N50" s="186" t="str">
        <f>'Berechnung-Freizeit'!AC38</f>
        <v/>
      </c>
      <c r="O50" s="195" t="str">
        <f>'Berechnung-Freizeit'!AH38</f>
        <v/>
      </c>
      <c r="P50" s="186" t="str">
        <f>'Berechnung-Freizeit'!AI38</f>
        <v/>
      </c>
      <c r="Q50" s="355" t="str">
        <f>'Berechnung-Freizeit'!AN38</f>
        <v/>
      </c>
      <c r="R50" s="186" t="str">
        <f>'Berechnung-Freizeit'!AO38</f>
        <v/>
      </c>
      <c r="S50" s="184" t="str">
        <f>'Berechnung-Freizeit'!AT38</f>
        <v/>
      </c>
      <c r="T50" s="186" t="str">
        <f>'Berechnung-Freizeit'!AU38</f>
        <v/>
      </c>
      <c r="U50" s="184" t="str">
        <f>'Berechnung-Freizeit'!AZ38</f>
        <v/>
      </c>
      <c r="V50" s="197" t="str">
        <f>'Berechnung-Freizeit'!BA38</f>
        <v/>
      </c>
      <c r="W50" s="184">
        <f>'Berechnung-Freizeit'!BB38</f>
        <v>0</v>
      </c>
      <c r="X50" s="197">
        <f>'Berechnung-Freizeit'!BC38</f>
        <v>0</v>
      </c>
      <c r="Y50" s="205">
        <f t="shared" si="2"/>
        <v>0</v>
      </c>
      <c r="Z50" s="216">
        <f t="shared" si="3"/>
        <v>0</v>
      </c>
      <c r="AA50" s="361">
        <f>'Berechnung-Freizeit'!BI38</f>
        <v>0</v>
      </c>
      <c r="AB50" s="362">
        <f t="shared" si="4"/>
        <v>0</v>
      </c>
    </row>
    <row r="51" spans="1:28">
      <c r="A51" s="184">
        <f>'Berechnung-Freizeit'!A39</f>
        <v>0</v>
      </c>
      <c r="B51" s="185">
        <f>'Berechnung-Freizeit'!B39</f>
        <v>0</v>
      </c>
      <c r="C51" s="185">
        <f>'Berechnung-Freizeit'!C39</f>
        <v>0</v>
      </c>
      <c r="D51" s="184" t="str">
        <f>'Berechnung-Freizeit'!D39</f>
        <v/>
      </c>
      <c r="E51" s="192">
        <f>'Berechnung-Freizeit'!E39</f>
        <v>0</v>
      </c>
      <c r="F51" s="195" t="str">
        <f>'Berechnung-Freizeit'!G39</f>
        <v/>
      </c>
      <c r="G51" s="184" t="str">
        <f>'Berechnung-Freizeit'!I39</f>
        <v/>
      </c>
      <c r="H51" s="192" t="str">
        <f>'Berechnung-Freizeit'!J39</f>
        <v/>
      </c>
      <c r="I51" s="195" t="str">
        <f>'Berechnung-Freizeit'!N39</f>
        <v/>
      </c>
      <c r="J51" s="186" t="str">
        <f>'Berechnung-Freizeit'!O39</f>
        <v/>
      </c>
      <c r="K51" s="184" t="str">
        <f>'Berechnung-Freizeit'!V39</f>
        <v/>
      </c>
      <c r="L51" s="197" t="str">
        <f>'Berechnung-Freizeit'!W39</f>
        <v/>
      </c>
      <c r="M51" s="195" t="str">
        <f>'Berechnung-Freizeit'!AB39</f>
        <v/>
      </c>
      <c r="N51" s="186" t="str">
        <f>'Berechnung-Freizeit'!AC39</f>
        <v/>
      </c>
      <c r="O51" s="195" t="str">
        <f>'Berechnung-Freizeit'!AH39</f>
        <v/>
      </c>
      <c r="P51" s="186" t="str">
        <f>'Berechnung-Freizeit'!AI39</f>
        <v/>
      </c>
      <c r="Q51" s="355" t="str">
        <f>'Berechnung-Freizeit'!AN39</f>
        <v/>
      </c>
      <c r="R51" s="186" t="str">
        <f>'Berechnung-Freizeit'!AO39</f>
        <v/>
      </c>
      <c r="S51" s="184" t="str">
        <f>'Berechnung-Freizeit'!AT39</f>
        <v/>
      </c>
      <c r="T51" s="186" t="str">
        <f>'Berechnung-Freizeit'!AU39</f>
        <v/>
      </c>
      <c r="U51" s="184" t="str">
        <f>'Berechnung-Freizeit'!AZ39</f>
        <v/>
      </c>
      <c r="V51" s="197" t="str">
        <f>'Berechnung-Freizeit'!BA39</f>
        <v/>
      </c>
      <c r="W51" s="184">
        <f>'Berechnung-Freizeit'!BB39</f>
        <v>0</v>
      </c>
      <c r="X51" s="197">
        <f>'Berechnung-Freizeit'!BC39</f>
        <v>0</v>
      </c>
      <c r="Y51" s="205">
        <f t="shared" si="2"/>
        <v>0</v>
      </c>
      <c r="Z51" s="216">
        <f t="shared" si="3"/>
        <v>0</v>
      </c>
      <c r="AA51" s="361">
        <f>'Berechnung-Freizeit'!BI39</f>
        <v>0</v>
      </c>
      <c r="AB51" s="362">
        <f t="shared" si="4"/>
        <v>0</v>
      </c>
    </row>
    <row r="52" spans="1:28">
      <c r="A52" s="184">
        <f>'Berechnung-Freizeit'!A40</f>
        <v>0</v>
      </c>
      <c r="B52" s="185">
        <f>'Berechnung-Freizeit'!B40</f>
        <v>0</v>
      </c>
      <c r="C52" s="185">
        <f>'Berechnung-Freizeit'!C40</f>
        <v>0</v>
      </c>
      <c r="D52" s="184" t="str">
        <f>'Berechnung-Freizeit'!D40</f>
        <v/>
      </c>
      <c r="E52" s="192">
        <f>'Berechnung-Freizeit'!E40</f>
        <v>0</v>
      </c>
      <c r="F52" s="195" t="str">
        <f>'Berechnung-Freizeit'!G40</f>
        <v/>
      </c>
      <c r="G52" s="184" t="str">
        <f>'Berechnung-Freizeit'!I40</f>
        <v/>
      </c>
      <c r="H52" s="192" t="str">
        <f>'Berechnung-Freizeit'!J40</f>
        <v/>
      </c>
      <c r="I52" s="195" t="str">
        <f>'Berechnung-Freizeit'!N40</f>
        <v/>
      </c>
      <c r="J52" s="186" t="str">
        <f>'Berechnung-Freizeit'!O40</f>
        <v/>
      </c>
      <c r="K52" s="184" t="str">
        <f>'Berechnung-Freizeit'!V40</f>
        <v/>
      </c>
      <c r="L52" s="197" t="str">
        <f>'Berechnung-Freizeit'!W40</f>
        <v/>
      </c>
      <c r="M52" s="195" t="str">
        <f>'Berechnung-Freizeit'!AB40</f>
        <v/>
      </c>
      <c r="N52" s="186" t="str">
        <f>'Berechnung-Freizeit'!AC40</f>
        <v/>
      </c>
      <c r="O52" s="195" t="str">
        <f>'Berechnung-Freizeit'!AH40</f>
        <v/>
      </c>
      <c r="P52" s="186" t="str">
        <f>'Berechnung-Freizeit'!AI40</f>
        <v/>
      </c>
      <c r="Q52" s="355" t="str">
        <f>'Berechnung-Freizeit'!AN40</f>
        <v/>
      </c>
      <c r="R52" s="186" t="str">
        <f>'Berechnung-Freizeit'!AO40</f>
        <v/>
      </c>
      <c r="S52" s="184" t="str">
        <f>'Berechnung-Freizeit'!AT40</f>
        <v/>
      </c>
      <c r="T52" s="186" t="str">
        <f>'Berechnung-Freizeit'!AU40</f>
        <v/>
      </c>
      <c r="U52" s="184" t="str">
        <f>'Berechnung-Freizeit'!AZ40</f>
        <v/>
      </c>
      <c r="V52" s="197" t="str">
        <f>'Berechnung-Freizeit'!BA40</f>
        <v/>
      </c>
      <c r="W52" s="184">
        <f>'Berechnung-Freizeit'!BB40</f>
        <v>0</v>
      </c>
      <c r="X52" s="197">
        <f>'Berechnung-Freizeit'!BC40</f>
        <v>0</v>
      </c>
      <c r="Y52" s="205">
        <f t="shared" si="2"/>
        <v>0</v>
      </c>
      <c r="Z52" s="216">
        <f t="shared" si="3"/>
        <v>0</v>
      </c>
      <c r="AA52" s="361">
        <f>'Berechnung-Freizeit'!BI40</f>
        <v>0</v>
      </c>
      <c r="AB52" s="362">
        <f t="shared" si="4"/>
        <v>0</v>
      </c>
    </row>
    <row r="53" spans="1:28">
      <c r="A53" s="184">
        <f>'Berechnung-Freizeit'!A41</f>
        <v>0</v>
      </c>
      <c r="B53" s="185">
        <f>'Berechnung-Freizeit'!B41</f>
        <v>0</v>
      </c>
      <c r="C53" s="185">
        <f>'Berechnung-Freizeit'!C41</f>
        <v>0</v>
      </c>
      <c r="D53" s="184" t="str">
        <f>'Berechnung-Freizeit'!D41</f>
        <v/>
      </c>
      <c r="E53" s="192">
        <f>'Berechnung-Freizeit'!E41</f>
        <v>0</v>
      </c>
      <c r="F53" s="195" t="str">
        <f>'Berechnung-Freizeit'!G41</f>
        <v/>
      </c>
      <c r="G53" s="184" t="str">
        <f>'Berechnung-Freizeit'!I41</f>
        <v/>
      </c>
      <c r="H53" s="192" t="str">
        <f>'Berechnung-Freizeit'!J41</f>
        <v/>
      </c>
      <c r="I53" s="195" t="str">
        <f>'Berechnung-Freizeit'!N41</f>
        <v/>
      </c>
      <c r="J53" s="186" t="str">
        <f>'Berechnung-Freizeit'!O41</f>
        <v/>
      </c>
      <c r="K53" s="184" t="str">
        <f>'Berechnung-Freizeit'!V41</f>
        <v/>
      </c>
      <c r="L53" s="197" t="str">
        <f>'Berechnung-Freizeit'!W41</f>
        <v/>
      </c>
      <c r="M53" s="195" t="str">
        <f>'Berechnung-Freizeit'!AB41</f>
        <v/>
      </c>
      <c r="N53" s="186" t="str">
        <f>'Berechnung-Freizeit'!AC41</f>
        <v/>
      </c>
      <c r="O53" s="195" t="str">
        <f>'Berechnung-Freizeit'!AH41</f>
        <v/>
      </c>
      <c r="P53" s="186" t="str">
        <f>'Berechnung-Freizeit'!AI41</f>
        <v/>
      </c>
      <c r="Q53" s="355" t="str">
        <f>'Berechnung-Freizeit'!AN41</f>
        <v/>
      </c>
      <c r="R53" s="186" t="str">
        <f>'Berechnung-Freizeit'!AO41</f>
        <v/>
      </c>
      <c r="S53" s="184" t="str">
        <f>'Berechnung-Freizeit'!AT41</f>
        <v/>
      </c>
      <c r="T53" s="186" t="str">
        <f>'Berechnung-Freizeit'!AU41</f>
        <v/>
      </c>
      <c r="U53" s="184" t="str">
        <f>'Berechnung-Freizeit'!AZ41</f>
        <v/>
      </c>
      <c r="V53" s="197" t="str">
        <f>'Berechnung-Freizeit'!BA41</f>
        <v/>
      </c>
      <c r="W53" s="184">
        <f>'Berechnung-Freizeit'!BB41</f>
        <v>0</v>
      </c>
      <c r="X53" s="197">
        <f>'Berechnung-Freizeit'!BC41</f>
        <v>0</v>
      </c>
      <c r="Y53" s="205">
        <f t="shared" si="2"/>
        <v>0</v>
      </c>
      <c r="Z53" s="216">
        <f t="shared" si="3"/>
        <v>0</v>
      </c>
      <c r="AA53" s="361">
        <f>'Berechnung-Freizeit'!BI41</f>
        <v>0</v>
      </c>
      <c r="AB53" s="362">
        <f t="shared" si="4"/>
        <v>0</v>
      </c>
    </row>
    <row r="54" spans="1:28">
      <c r="A54" s="184">
        <f>'Berechnung-Freizeit'!A42</f>
        <v>0</v>
      </c>
      <c r="B54" s="185">
        <f>'Berechnung-Freizeit'!B42</f>
        <v>0</v>
      </c>
      <c r="C54" s="185">
        <f>'Berechnung-Freizeit'!C42</f>
        <v>0</v>
      </c>
      <c r="D54" s="184" t="str">
        <f>'Berechnung-Freizeit'!D42</f>
        <v/>
      </c>
      <c r="E54" s="192">
        <f>'Berechnung-Freizeit'!E42</f>
        <v>0</v>
      </c>
      <c r="F54" s="195" t="str">
        <f>'Berechnung-Freizeit'!G42</f>
        <v/>
      </c>
      <c r="G54" s="184" t="str">
        <f>'Berechnung-Freizeit'!I42</f>
        <v/>
      </c>
      <c r="H54" s="192" t="str">
        <f>'Berechnung-Freizeit'!J42</f>
        <v/>
      </c>
      <c r="I54" s="195" t="str">
        <f>'Berechnung-Freizeit'!N42</f>
        <v/>
      </c>
      <c r="J54" s="186" t="str">
        <f>'Berechnung-Freizeit'!O42</f>
        <v/>
      </c>
      <c r="K54" s="184" t="str">
        <f>'Berechnung-Freizeit'!V42</f>
        <v/>
      </c>
      <c r="L54" s="197" t="str">
        <f>'Berechnung-Freizeit'!W42</f>
        <v/>
      </c>
      <c r="M54" s="195" t="str">
        <f>'Berechnung-Freizeit'!AB42</f>
        <v/>
      </c>
      <c r="N54" s="186" t="str">
        <f>'Berechnung-Freizeit'!AC42</f>
        <v/>
      </c>
      <c r="O54" s="195" t="str">
        <f>'Berechnung-Freizeit'!AH42</f>
        <v/>
      </c>
      <c r="P54" s="186" t="str">
        <f>'Berechnung-Freizeit'!AI42</f>
        <v/>
      </c>
      <c r="Q54" s="355" t="str">
        <f>'Berechnung-Freizeit'!AN42</f>
        <v/>
      </c>
      <c r="R54" s="186" t="str">
        <f>'Berechnung-Freizeit'!AO42</f>
        <v/>
      </c>
      <c r="S54" s="184" t="str">
        <f>'Berechnung-Freizeit'!AT42</f>
        <v/>
      </c>
      <c r="T54" s="186" t="str">
        <f>'Berechnung-Freizeit'!AU42</f>
        <v/>
      </c>
      <c r="U54" s="184" t="str">
        <f>'Berechnung-Freizeit'!AZ42</f>
        <v/>
      </c>
      <c r="V54" s="197" t="str">
        <f>'Berechnung-Freizeit'!BA42</f>
        <v/>
      </c>
      <c r="W54" s="184">
        <f>'Berechnung-Freizeit'!BB42</f>
        <v>0</v>
      </c>
      <c r="X54" s="197">
        <f>'Berechnung-Freizeit'!BC42</f>
        <v>0</v>
      </c>
      <c r="Y54" s="205">
        <f t="shared" si="2"/>
        <v>0</v>
      </c>
      <c r="Z54" s="216">
        <f t="shared" si="3"/>
        <v>0</v>
      </c>
      <c r="AA54" s="361">
        <f>'Berechnung-Freizeit'!BI42</f>
        <v>0</v>
      </c>
      <c r="AB54" s="362">
        <f t="shared" si="4"/>
        <v>0</v>
      </c>
    </row>
    <row r="55" spans="1:28">
      <c r="A55" s="184">
        <f>'Berechnung-Freizeit'!A43</f>
        <v>0</v>
      </c>
      <c r="B55" s="185">
        <f>'Berechnung-Freizeit'!B43</f>
        <v>0</v>
      </c>
      <c r="C55" s="185">
        <f>'Berechnung-Freizeit'!C43</f>
        <v>0</v>
      </c>
      <c r="D55" s="184" t="str">
        <f>'Berechnung-Freizeit'!D43</f>
        <v/>
      </c>
      <c r="E55" s="192">
        <f>'Berechnung-Freizeit'!E43</f>
        <v>0</v>
      </c>
      <c r="F55" s="195" t="str">
        <f>'Berechnung-Freizeit'!G43</f>
        <v/>
      </c>
      <c r="G55" s="184" t="str">
        <f>'Berechnung-Freizeit'!I43</f>
        <v/>
      </c>
      <c r="H55" s="192" t="str">
        <f>'Berechnung-Freizeit'!J43</f>
        <v/>
      </c>
      <c r="I55" s="195" t="str">
        <f>'Berechnung-Freizeit'!N43</f>
        <v/>
      </c>
      <c r="J55" s="186" t="str">
        <f>'Berechnung-Freizeit'!O43</f>
        <v/>
      </c>
      <c r="K55" s="184" t="str">
        <f>'Berechnung-Freizeit'!V43</f>
        <v/>
      </c>
      <c r="L55" s="197" t="str">
        <f>'Berechnung-Freizeit'!W43</f>
        <v/>
      </c>
      <c r="M55" s="195" t="str">
        <f>'Berechnung-Freizeit'!AB43</f>
        <v/>
      </c>
      <c r="N55" s="186" t="str">
        <f>'Berechnung-Freizeit'!AC43</f>
        <v/>
      </c>
      <c r="O55" s="195" t="str">
        <f>'Berechnung-Freizeit'!AH43</f>
        <v/>
      </c>
      <c r="P55" s="186" t="str">
        <f>'Berechnung-Freizeit'!AI43</f>
        <v/>
      </c>
      <c r="Q55" s="355" t="str">
        <f>'Berechnung-Freizeit'!AN43</f>
        <v/>
      </c>
      <c r="R55" s="186" t="str">
        <f>'Berechnung-Freizeit'!AO43</f>
        <v/>
      </c>
      <c r="S55" s="184" t="str">
        <f>'Berechnung-Freizeit'!AT43</f>
        <v/>
      </c>
      <c r="T55" s="186" t="str">
        <f>'Berechnung-Freizeit'!AU43</f>
        <v/>
      </c>
      <c r="U55" s="184" t="str">
        <f>'Berechnung-Freizeit'!AZ43</f>
        <v/>
      </c>
      <c r="V55" s="197" t="str">
        <f>'Berechnung-Freizeit'!BA43</f>
        <v/>
      </c>
      <c r="W55" s="184">
        <f>'Berechnung-Freizeit'!BB43</f>
        <v>0</v>
      </c>
      <c r="X55" s="197">
        <f>'Berechnung-Freizeit'!BC43</f>
        <v>0</v>
      </c>
      <c r="Y55" s="205">
        <f t="shared" si="2"/>
        <v>0</v>
      </c>
      <c r="Z55" s="216">
        <f t="shared" si="3"/>
        <v>0</v>
      </c>
      <c r="AA55" s="361">
        <f>'Berechnung-Freizeit'!BI43</f>
        <v>0</v>
      </c>
      <c r="AB55" s="362">
        <f t="shared" si="4"/>
        <v>0</v>
      </c>
    </row>
    <row r="56" spans="1:28">
      <c r="A56" s="184">
        <f>'Berechnung-Freizeit'!A44</f>
        <v>0</v>
      </c>
      <c r="B56" s="185">
        <f>'Berechnung-Freizeit'!B44</f>
        <v>0</v>
      </c>
      <c r="C56" s="185">
        <f>'Berechnung-Freizeit'!C44</f>
        <v>0</v>
      </c>
      <c r="D56" s="184" t="str">
        <f>'Berechnung-Freizeit'!D44</f>
        <v/>
      </c>
      <c r="E56" s="192">
        <f>'Berechnung-Freizeit'!E44</f>
        <v>0</v>
      </c>
      <c r="F56" s="195" t="str">
        <f>'Berechnung-Freizeit'!G44</f>
        <v/>
      </c>
      <c r="G56" s="184" t="str">
        <f>'Berechnung-Freizeit'!I44</f>
        <v/>
      </c>
      <c r="H56" s="192" t="str">
        <f>'Berechnung-Freizeit'!J44</f>
        <v/>
      </c>
      <c r="I56" s="195" t="str">
        <f>'Berechnung-Freizeit'!N44</f>
        <v/>
      </c>
      <c r="J56" s="186" t="str">
        <f>'Berechnung-Freizeit'!O44</f>
        <v/>
      </c>
      <c r="K56" s="184" t="str">
        <f>'Berechnung-Freizeit'!V44</f>
        <v/>
      </c>
      <c r="L56" s="197" t="str">
        <f>'Berechnung-Freizeit'!W44</f>
        <v/>
      </c>
      <c r="M56" s="195" t="str">
        <f>'Berechnung-Freizeit'!AB44</f>
        <v/>
      </c>
      <c r="N56" s="186" t="str">
        <f>'Berechnung-Freizeit'!AC44</f>
        <v/>
      </c>
      <c r="O56" s="195" t="str">
        <f>'Berechnung-Freizeit'!AH44</f>
        <v/>
      </c>
      <c r="P56" s="186" t="str">
        <f>'Berechnung-Freizeit'!AI44</f>
        <v/>
      </c>
      <c r="Q56" s="355" t="str">
        <f>'Berechnung-Freizeit'!AN44</f>
        <v/>
      </c>
      <c r="R56" s="186" t="str">
        <f>'Berechnung-Freizeit'!AO44</f>
        <v/>
      </c>
      <c r="S56" s="184" t="str">
        <f>'Berechnung-Freizeit'!AT44</f>
        <v/>
      </c>
      <c r="T56" s="186" t="str">
        <f>'Berechnung-Freizeit'!AU44</f>
        <v/>
      </c>
      <c r="U56" s="184" t="str">
        <f>'Berechnung-Freizeit'!AZ44</f>
        <v/>
      </c>
      <c r="V56" s="197" t="str">
        <f>'Berechnung-Freizeit'!BA44</f>
        <v/>
      </c>
      <c r="W56" s="184">
        <f>'Berechnung-Freizeit'!BB44</f>
        <v>0</v>
      </c>
      <c r="X56" s="197">
        <f>'Berechnung-Freizeit'!BC44</f>
        <v>0</v>
      </c>
      <c r="Y56" s="205">
        <f t="shared" si="2"/>
        <v>0</v>
      </c>
      <c r="Z56" s="216">
        <f t="shared" si="3"/>
        <v>0</v>
      </c>
      <c r="AA56" s="361">
        <f>'Berechnung-Freizeit'!BI44</f>
        <v>0</v>
      </c>
      <c r="AB56" s="362">
        <f t="shared" si="4"/>
        <v>0</v>
      </c>
    </row>
    <row r="57" spans="1:28">
      <c r="A57" s="184">
        <f>'Berechnung-Freizeit'!A45</f>
        <v>0</v>
      </c>
      <c r="B57" s="185">
        <f>'Berechnung-Freizeit'!B45</f>
        <v>0</v>
      </c>
      <c r="C57" s="185">
        <f>'Berechnung-Freizeit'!C45</f>
        <v>0</v>
      </c>
      <c r="D57" s="184" t="str">
        <f>'Berechnung-Freizeit'!D45</f>
        <v/>
      </c>
      <c r="E57" s="192">
        <f>'Berechnung-Freizeit'!E45</f>
        <v>0</v>
      </c>
      <c r="F57" s="195" t="str">
        <f>'Berechnung-Freizeit'!G45</f>
        <v/>
      </c>
      <c r="G57" s="184" t="str">
        <f>'Berechnung-Freizeit'!I45</f>
        <v/>
      </c>
      <c r="H57" s="192" t="str">
        <f>'Berechnung-Freizeit'!J45</f>
        <v/>
      </c>
      <c r="I57" s="195" t="str">
        <f>'Berechnung-Freizeit'!N45</f>
        <v/>
      </c>
      <c r="J57" s="186" t="str">
        <f>'Berechnung-Freizeit'!O45</f>
        <v/>
      </c>
      <c r="K57" s="184" t="str">
        <f>'Berechnung-Freizeit'!V45</f>
        <v/>
      </c>
      <c r="L57" s="197" t="str">
        <f>'Berechnung-Freizeit'!W45</f>
        <v/>
      </c>
      <c r="M57" s="195" t="str">
        <f>'Berechnung-Freizeit'!AB45</f>
        <v/>
      </c>
      <c r="N57" s="186" t="str">
        <f>'Berechnung-Freizeit'!AC45</f>
        <v/>
      </c>
      <c r="O57" s="195" t="str">
        <f>'Berechnung-Freizeit'!AH45</f>
        <v/>
      </c>
      <c r="P57" s="186" t="str">
        <f>'Berechnung-Freizeit'!AI45</f>
        <v/>
      </c>
      <c r="Q57" s="355" t="str">
        <f>'Berechnung-Freizeit'!AN45</f>
        <v/>
      </c>
      <c r="R57" s="186" t="str">
        <f>'Berechnung-Freizeit'!AO45</f>
        <v/>
      </c>
      <c r="S57" s="184" t="str">
        <f>'Berechnung-Freizeit'!AT45</f>
        <v/>
      </c>
      <c r="T57" s="186" t="str">
        <f>'Berechnung-Freizeit'!AU45</f>
        <v/>
      </c>
      <c r="U57" s="184" t="str">
        <f>'Berechnung-Freizeit'!AZ45</f>
        <v/>
      </c>
      <c r="V57" s="197" t="str">
        <f>'Berechnung-Freizeit'!BA45</f>
        <v/>
      </c>
      <c r="W57" s="184">
        <f>'Berechnung-Freizeit'!BB45</f>
        <v>0</v>
      </c>
      <c r="X57" s="197">
        <f>'Berechnung-Freizeit'!BC45</f>
        <v>0</v>
      </c>
      <c r="Y57" s="205">
        <f t="shared" si="2"/>
        <v>0</v>
      </c>
      <c r="Z57" s="216">
        <f t="shared" si="3"/>
        <v>0</v>
      </c>
      <c r="AA57" s="361">
        <f>'Berechnung-Freizeit'!BI45</f>
        <v>0</v>
      </c>
      <c r="AB57" s="362">
        <f t="shared" si="4"/>
        <v>0</v>
      </c>
    </row>
    <row r="58" spans="1:28">
      <c r="A58" s="184">
        <f>'Berechnung-Freizeit'!A46</f>
        <v>0</v>
      </c>
      <c r="B58" s="185">
        <f>'Berechnung-Freizeit'!B46</f>
        <v>0</v>
      </c>
      <c r="C58" s="185">
        <f>'Berechnung-Freizeit'!C46</f>
        <v>0</v>
      </c>
      <c r="D58" s="184" t="str">
        <f>'Berechnung-Freizeit'!D46</f>
        <v/>
      </c>
      <c r="E58" s="192">
        <f>'Berechnung-Freizeit'!E46</f>
        <v>0</v>
      </c>
      <c r="F58" s="195" t="str">
        <f>'Berechnung-Freizeit'!G46</f>
        <v/>
      </c>
      <c r="G58" s="184" t="str">
        <f>'Berechnung-Freizeit'!I46</f>
        <v/>
      </c>
      <c r="H58" s="192" t="str">
        <f>'Berechnung-Freizeit'!J46</f>
        <v/>
      </c>
      <c r="I58" s="195" t="str">
        <f>'Berechnung-Freizeit'!N46</f>
        <v/>
      </c>
      <c r="J58" s="186" t="str">
        <f>'Berechnung-Freizeit'!O46</f>
        <v/>
      </c>
      <c r="K58" s="184" t="str">
        <f>'Berechnung-Freizeit'!V46</f>
        <v/>
      </c>
      <c r="L58" s="197" t="str">
        <f>'Berechnung-Freizeit'!W46</f>
        <v/>
      </c>
      <c r="M58" s="195" t="str">
        <f>'Berechnung-Freizeit'!AB46</f>
        <v/>
      </c>
      <c r="N58" s="186" t="str">
        <f>'Berechnung-Freizeit'!AC46</f>
        <v/>
      </c>
      <c r="O58" s="195" t="str">
        <f>'Berechnung-Freizeit'!AH46</f>
        <v/>
      </c>
      <c r="P58" s="186" t="str">
        <f>'Berechnung-Freizeit'!AI46</f>
        <v/>
      </c>
      <c r="Q58" s="355" t="str">
        <f>'Berechnung-Freizeit'!AN46</f>
        <v/>
      </c>
      <c r="R58" s="186" t="str">
        <f>'Berechnung-Freizeit'!AO46</f>
        <v/>
      </c>
      <c r="S58" s="184" t="str">
        <f>'Berechnung-Freizeit'!AT46</f>
        <v/>
      </c>
      <c r="T58" s="186" t="str">
        <f>'Berechnung-Freizeit'!AU46</f>
        <v/>
      </c>
      <c r="U58" s="184" t="str">
        <f>'Berechnung-Freizeit'!AZ46</f>
        <v/>
      </c>
      <c r="V58" s="197" t="str">
        <f>'Berechnung-Freizeit'!BA46</f>
        <v/>
      </c>
      <c r="W58" s="184">
        <f>'Berechnung-Freizeit'!BB46</f>
        <v>0</v>
      </c>
      <c r="X58" s="197">
        <f>'Berechnung-Freizeit'!BC46</f>
        <v>0</v>
      </c>
      <c r="Y58" s="205">
        <f t="shared" si="2"/>
        <v>0</v>
      </c>
      <c r="Z58" s="216">
        <f t="shared" si="3"/>
        <v>0</v>
      </c>
      <c r="AA58" s="361">
        <f>'Berechnung-Freizeit'!BI46</f>
        <v>0</v>
      </c>
      <c r="AB58" s="362">
        <f t="shared" si="4"/>
        <v>0</v>
      </c>
    </row>
    <row r="59" spans="1:28">
      <c r="A59" s="184">
        <f>'Berechnung-Freizeit'!A47</f>
        <v>0</v>
      </c>
      <c r="B59" s="185">
        <f>'Berechnung-Freizeit'!B47</f>
        <v>0</v>
      </c>
      <c r="C59" s="185">
        <f>'Berechnung-Freizeit'!C47</f>
        <v>0</v>
      </c>
      <c r="D59" s="184" t="str">
        <f>'Berechnung-Freizeit'!D47</f>
        <v/>
      </c>
      <c r="E59" s="192">
        <f>'Berechnung-Freizeit'!E47</f>
        <v>0</v>
      </c>
      <c r="F59" s="195" t="str">
        <f>'Berechnung-Freizeit'!G47</f>
        <v/>
      </c>
      <c r="G59" s="184" t="str">
        <f>'Berechnung-Freizeit'!I47</f>
        <v/>
      </c>
      <c r="H59" s="192" t="str">
        <f>'Berechnung-Freizeit'!J47</f>
        <v/>
      </c>
      <c r="I59" s="195" t="str">
        <f>'Berechnung-Freizeit'!N47</f>
        <v/>
      </c>
      <c r="J59" s="186" t="str">
        <f>'Berechnung-Freizeit'!O47</f>
        <v/>
      </c>
      <c r="K59" s="184" t="str">
        <f>'Berechnung-Freizeit'!V47</f>
        <v/>
      </c>
      <c r="L59" s="197" t="str">
        <f>'Berechnung-Freizeit'!W47</f>
        <v/>
      </c>
      <c r="M59" s="195" t="str">
        <f>'Berechnung-Freizeit'!AB47</f>
        <v/>
      </c>
      <c r="N59" s="186" t="str">
        <f>'Berechnung-Freizeit'!AC47</f>
        <v/>
      </c>
      <c r="O59" s="195" t="str">
        <f>'Berechnung-Freizeit'!AH47</f>
        <v/>
      </c>
      <c r="P59" s="186" t="str">
        <f>'Berechnung-Freizeit'!AI47</f>
        <v/>
      </c>
      <c r="Q59" s="355" t="str">
        <f>'Berechnung-Freizeit'!AN47</f>
        <v/>
      </c>
      <c r="R59" s="186" t="str">
        <f>'Berechnung-Freizeit'!AO47</f>
        <v/>
      </c>
      <c r="S59" s="184" t="str">
        <f>'Berechnung-Freizeit'!AT47</f>
        <v/>
      </c>
      <c r="T59" s="186" t="str">
        <f>'Berechnung-Freizeit'!AU47</f>
        <v/>
      </c>
      <c r="U59" s="184" t="str">
        <f>'Berechnung-Freizeit'!AZ47</f>
        <v/>
      </c>
      <c r="V59" s="197" t="str">
        <f>'Berechnung-Freizeit'!BA47</f>
        <v/>
      </c>
      <c r="W59" s="184">
        <f>'Berechnung-Freizeit'!BB47</f>
        <v>0</v>
      </c>
      <c r="X59" s="197">
        <f>'Berechnung-Freizeit'!BC47</f>
        <v>0</v>
      </c>
      <c r="Y59" s="205">
        <f t="shared" si="2"/>
        <v>0</v>
      </c>
      <c r="Z59" s="216">
        <f t="shared" si="3"/>
        <v>0</v>
      </c>
      <c r="AA59" s="361">
        <f>'Berechnung-Freizeit'!BI47</f>
        <v>0</v>
      </c>
      <c r="AB59" s="362">
        <f t="shared" si="4"/>
        <v>0</v>
      </c>
    </row>
    <row r="60" spans="1:28">
      <c r="A60" s="184">
        <f>'Berechnung-Freizeit'!A48</f>
        <v>0</v>
      </c>
      <c r="B60" s="185">
        <f>'Berechnung-Freizeit'!B48</f>
        <v>0</v>
      </c>
      <c r="C60" s="185">
        <f>'Berechnung-Freizeit'!C48</f>
        <v>0</v>
      </c>
      <c r="D60" s="184" t="str">
        <f>'Berechnung-Freizeit'!D48</f>
        <v/>
      </c>
      <c r="E60" s="192">
        <f>'Berechnung-Freizeit'!E48</f>
        <v>0</v>
      </c>
      <c r="F60" s="195" t="str">
        <f>'Berechnung-Freizeit'!G48</f>
        <v/>
      </c>
      <c r="G60" s="184" t="str">
        <f>'Berechnung-Freizeit'!I48</f>
        <v/>
      </c>
      <c r="H60" s="192" t="str">
        <f>'Berechnung-Freizeit'!J48</f>
        <v/>
      </c>
      <c r="I60" s="195" t="str">
        <f>'Berechnung-Freizeit'!N48</f>
        <v/>
      </c>
      <c r="J60" s="186" t="str">
        <f>'Berechnung-Freizeit'!O48</f>
        <v/>
      </c>
      <c r="K60" s="184" t="str">
        <f>'Berechnung-Freizeit'!V48</f>
        <v/>
      </c>
      <c r="L60" s="197" t="str">
        <f>'Berechnung-Freizeit'!W48</f>
        <v/>
      </c>
      <c r="M60" s="195" t="str">
        <f>'Berechnung-Freizeit'!AB48</f>
        <v/>
      </c>
      <c r="N60" s="186" t="str">
        <f>'Berechnung-Freizeit'!AC48</f>
        <v/>
      </c>
      <c r="O60" s="195" t="str">
        <f>'Berechnung-Freizeit'!AH48</f>
        <v/>
      </c>
      <c r="P60" s="186" t="str">
        <f>'Berechnung-Freizeit'!AI48</f>
        <v/>
      </c>
      <c r="Q60" s="355" t="str">
        <f>'Berechnung-Freizeit'!AN48</f>
        <v/>
      </c>
      <c r="R60" s="186" t="str">
        <f>'Berechnung-Freizeit'!AO48</f>
        <v/>
      </c>
      <c r="S60" s="184" t="str">
        <f>'Berechnung-Freizeit'!AT48</f>
        <v/>
      </c>
      <c r="T60" s="186" t="str">
        <f>'Berechnung-Freizeit'!AU48</f>
        <v/>
      </c>
      <c r="U60" s="184" t="str">
        <f>'Berechnung-Freizeit'!AZ48</f>
        <v/>
      </c>
      <c r="V60" s="197" t="str">
        <f>'Berechnung-Freizeit'!BA48</f>
        <v/>
      </c>
      <c r="W60" s="184">
        <f>'Berechnung-Freizeit'!BB48</f>
        <v>0</v>
      </c>
      <c r="X60" s="197">
        <f>'Berechnung-Freizeit'!BC48</f>
        <v>0</v>
      </c>
      <c r="Y60" s="205">
        <f t="shared" si="2"/>
        <v>0</v>
      </c>
      <c r="Z60" s="216">
        <f t="shared" si="3"/>
        <v>0</v>
      </c>
      <c r="AA60" s="361">
        <f>'Berechnung-Freizeit'!BI48</f>
        <v>0</v>
      </c>
      <c r="AB60" s="362">
        <f t="shared" si="4"/>
        <v>0</v>
      </c>
    </row>
    <row r="61" spans="1:28">
      <c r="A61" s="184">
        <f>'Berechnung-Freizeit'!A49</f>
        <v>0</v>
      </c>
      <c r="B61" s="185">
        <f>'Berechnung-Freizeit'!B49</f>
        <v>0</v>
      </c>
      <c r="C61" s="185">
        <f>'Berechnung-Freizeit'!C49</f>
        <v>0</v>
      </c>
      <c r="D61" s="184" t="str">
        <f>'Berechnung-Freizeit'!D49</f>
        <v/>
      </c>
      <c r="E61" s="192">
        <f>'Berechnung-Freizeit'!E49</f>
        <v>0</v>
      </c>
      <c r="F61" s="195" t="str">
        <f>'Berechnung-Freizeit'!G49</f>
        <v/>
      </c>
      <c r="G61" s="184" t="str">
        <f>'Berechnung-Freizeit'!I49</f>
        <v/>
      </c>
      <c r="H61" s="192" t="str">
        <f>'Berechnung-Freizeit'!J49</f>
        <v/>
      </c>
      <c r="I61" s="195" t="str">
        <f>'Berechnung-Freizeit'!N49</f>
        <v/>
      </c>
      <c r="J61" s="186" t="str">
        <f>'Berechnung-Freizeit'!O49</f>
        <v/>
      </c>
      <c r="K61" s="184" t="str">
        <f>'Berechnung-Freizeit'!V49</f>
        <v/>
      </c>
      <c r="L61" s="197" t="str">
        <f>'Berechnung-Freizeit'!W49</f>
        <v/>
      </c>
      <c r="M61" s="195" t="str">
        <f>'Berechnung-Freizeit'!AB49</f>
        <v/>
      </c>
      <c r="N61" s="186" t="str">
        <f>'Berechnung-Freizeit'!AC49</f>
        <v/>
      </c>
      <c r="O61" s="195" t="str">
        <f>'Berechnung-Freizeit'!AH49</f>
        <v/>
      </c>
      <c r="P61" s="186" t="str">
        <f>'Berechnung-Freizeit'!AI49</f>
        <v/>
      </c>
      <c r="Q61" s="355" t="str">
        <f>'Berechnung-Freizeit'!AN49</f>
        <v/>
      </c>
      <c r="R61" s="186" t="str">
        <f>'Berechnung-Freizeit'!AO49</f>
        <v/>
      </c>
      <c r="S61" s="184" t="str">
        <f>'Berechnung-Freizeit'!AT49</f>
        <v/>
      </c>
      <c r="T61" s="186" t="str">
        <f>'Berechnung-Freizeit'!AU49</f>
        <v/>
      </c>
      <c r="U61" s="184" t="str">
        <f>'Berechnung-Freizeit'!AZ49</f>
        <v/>
      </c>
      <c r="V61" s="197" t="str">
        <f>'Berechnung-Freizeit'!BA49</f>
        <v/>
      </c>
      <c r="W61" s="184">
        <f>'Berechnung-Freizeit'!BB49</f>
        <v>0</v>
      </c>
      <c r="X61" s="197">
        <f>'Berechnung-Freizeit'!BC49</f>
        <v>0</v>
      </c>
      <c r="Y61" s="205">
        <f t="shared" si="2"/>
        <v>0</v>
      </c>
      <c r="Z61" s="216">
        <f t="shared" si="3"/>
        <v>0</v>
      </c>
      <c r="AA61" s="361">
        <f>'Berechnung-Freizeit'!BI49</f>
        <v>0</v>
      </c>
      <c r="AB61" s="362">
        <f t="shared" si="4"/>
        <v>0</v>
      </c>
    </row>
    <row r="62" spans="1:28">
      <c r="A62" s="184">
        <f>'Berechnung-Freizeit'!A50</f>
        <v>0</v>
      </c>
      <c r="B62" s="185">
        <f>'Berechnung-Freizeit'!B50</f>
        <v>0</v>
      </c>
      <c r="C62" s="185">
        <f>'Berechnung-Freizeit'!C50</f>
        <v>0</v>
      </c>
      <c r="D62" s="184" t="str">
        <f>'Berechnung-Freizeit'!D50</f>
        <v/>
      </c>
      <c r="E62" s="192">
        <f>'Berechnung-Freizeit'!E50</f>
        <v>0</v>
      </c>
      <c r="F62" s="195" t="str">
        <f>'Berechnung-Freizeit'!G50</f>
        <v/>
      </c>
      <c r="G62" s="184" t="str">
        <f>'Berechnung-Freizeit'!I50</f>
        <v/>
      </c>
      <c r="H62" s="192" t="str">
        <f>'Berechnung-Freizeit'!J50</f>
        <v/>
      </c>
      <c r="I62" s="195" t="str">
        <f>'Berechnung-Freizeit'!N50</f>
        <v/>
      </c>
      <c r="J62" s="186" t="str">
        <f>'Berechnung-Freizeit'!O50</f>
        <v/>
      </c>
      <c r="K62" s="184" t="str">
        <f>'Berechnung-Freizeit'!V50</f>
        <v/>
      </c>
      <c r="L62" s="197" t="str">
        <f>'Berechnung-Freizeit'!W50</f>
        <v/>
      </c>
      <c r="M62" s="195" t="str">
        <f>'Berechnung-Freizeit'!AB50</f>
        <v/>
      </c>
      <c r="N62" s="186" t="str">
        <f>'Berechnung-Freizeit'!AC50</f>
        <v/>
      </c>
      <c r="O62" s="195" t="str">
        <f>'Berechnung-Freizeit'!AH50</f>
        <v/>
      </c>
      <c r="P62" s="186" t="str">
        <f>'Berechnung-Freizeit'!AI50</f>
        <v/>
      </c>
      <c r="Q62" s="355" t="str">
        <f>'Berechnung-Freizeit'!AN50</f>
        <v/>
      </c>
      <c r="R62" s="186" t="str">
        <f>'Berechnung-Freizeit'!AO50</f>
        <v/>
      </c>
      <c r="S62" s="184" t="str">
        <f>'Berechnung-Freizeit'!AT50</f>
        <v/>
      </c>
      <c r="T62" s="186" t="str">
        <f>'Berechnung-Freizeit'!AU50</f>
        <v/>
      </c>
      <c r="U62" s="184" t="str">
        <f>'Berechnung-Freizeit'!AZ50</f>
        <v/>
      </c>
      <c r="V62" s="197" t="str">
        <f>'Berechnung-Freizeit'!BA50</f>
        <v/>
      </c>
      <c r="W62" s="184">
        <f>'Berechnung-Freizeit'!BB50</f>
        <v>0</v>
      </c>
      <c r="X62" s="197">
        <f>'Berechnung-Freizeit'!BC50</f>
        <v>0</v>
      </c>
      <c r="Y62" s="205">
        <f t="shared" si="2"/>
        <v>0</v>
      </c>
      <c r="Z62" s="216">
        <f t="shared" si="3"/>
        <v>0</v>
      </c>
      <c r="AA62" s="361">
        <f>'Berechnung-Freizeit'!BI50</f>
        <v>0</v>
      </c>
      <c r="AB62" s="362">
        <f t="shared" si="4"/>
        <v>0</v>
      </c>
    </row>
    <row r="63" spans="1:28">
      <c r="A63" s="184">
        <f>'Berechnung-Freizeit'!A51</f>
        <v>0</v>
      </c>
      <c r="B63" s="185">
        <f>'Berechnung-Freizeit'!B51</f>
        <v>0</v>
      </c>
      <c r="C63" s="185">
        <f>'Berechnung-Freizeit'!C51</f>
        <v>0</v>
      </c>
      <c r="D63" s="184" t="str">
        <f>'Berechnung-Freizeit'!D51</f>
        <v/>
      </c>
      <c r="E63" s="192">
        <f>'Berechnung-Freizeit'!E51</f>
        <v>0</v>
      </c>
      <c r="F63" s="195" t="str">
        <f>'Berechnung-Freizeit'!G51</f>
        <v/>
      </c>
      <c r="G63" s="184" t="str">
        <f>'Berechnung-Freizeit'!I51</f>
        <v/>
      </c>
      <c r="H63" s="192" t="str">
        <f>'Berechnung-Freizeit'!J51</f>
        <v/>
      </c>
      <c r="I63" s="195" t="str">
        <f>'Berechnung-Freizeit'!N51</f>
        <v/>
      </c>
      <c r="J63" s="186" t="str">
        <f>'Berechnung-Freizeit'!O51</f>
        <v/>
      </c>
      <c r="K63" s="184" t="str">
        <f>'Berechnung-Freizeit'!V51</f>
        <v/>
      </c>
      <c r="L63" s="197" t="str">
        <f>'Berechnung-Freizeit'!W51</f>
        <v/>
      </c>
      <c r="M63" s="195" t="str">
        <f>'Berechnung-Freizeit'!AB51</f>
        <v/>
      </c>
      <c r="N63" s="186" t="str">
        <f>'Berechnung-Freizeit'!AC51</f>
        <v/>
      </c>
      <c r="O63" s="195" t="str">
        <f>'Berechnung-Freizeit'!AH51</f>
        <v/>
      </c>
      <c r="P63" s="186" t="str">
        <f>'Berechnung-Freizeit'!AI51</f>
        <v/>
      </c>
      <c r="Q63" s="355" t="str">
        <f>'Berechnung-Freizeit'!AN51</f>
        <v/>
      </c>
      <c r="R63" s="186" t="str">
        <f>'Berechnung-Freizeit'!AO51</f>
        <v/>
      </c>
      <c r="S63" s="184" t="str">
        <f>'Berechnung-Freizeit'!AT51</f>
        <v/>
      </c>
      <c r="T63" s="186" t="str">
        <f>'Berechnung-Freizeit'!AU51</f>
        <v/>
      </c>
      <c r="U63" s="184" t="str">
        <f>'Berechnung-Freizeit'!AZ51</f>
        <v/>
      </c>
      <c r="V63" s="197" t="str">
        <f>'Berechnung-Freizeit'!BA51</f>
        <v/>
      </c>
      <c r="W63" s="184">
        <f>'Berechnung-Freizeit'!BB51</f>
        <v>0</v>
      </c>
      <c r="X63" s="197">
        <f>'Berechnung-Freizeit'!BC51</f>
        <v>0</v>
      </c>
      <c r="Y63" s="205">
        <f t="shared" si="2"/>
        <v>0</v>
      </c>
      <c r="Z63" s="216">
        <f t="shared" si="3"/>
        <v>0</v>
      </c>
      <c r="AA63" s="361">
        <f>'Berechnung-Freizeit'!BI51</f>
        <v>0</v>
      </c>
      <c r="AB63" s="362">
        <f t="shared" si="4"/>
        <v>0</v>
      </c>
    </row>
    <row r="64" spans="1:28">
      <c r="A64" s="184">
        <f>'Berechnung-Freizeit'!A52</f>
        <v>0</v>
      </c>
      <c r="B64" s="185">
        <f>'Berechnung-Freizeit'!B52</f>
        <v>0</v>
      </c>
      <c r="C64" s="185">
        <f>'Berechnung-Freizeit'!C52</f>
        <v>0</v>
      </c>
      <c r="D64" s="184" t="str">
        <f>'Berechnung-Freizeit'!D52</f>
        <v/>
      </c>
      <c r="E64" s="192">
        <f>'Berechnung-Freizeit'!E52</f>
        <v>0</v>
      </c>
      <c r="F64" s="195" t="str">
        <f>'Berechnung-Freizeit'!G52</f>
        <v/>
      </c>
      <c r="G64" s="184" t="str">
        <f>'Berechnung-Freizeit'!I52</f>
        <v/>
      </c>
      <c r="H64" s="192" t="str">
        <f>'Berechnung-Freizeit'!J52</f>
        <v/>
      </c>
      <c r="I64" s="195" t="str">
        <f>'Berechnung-Freizeit'!N52</f>
        <v/>
      </c>
      <c r="J64" s="186" t="str">
        <f>'Berechnung-Freizeit'!O52</f>
        <v/>
      </c>
      <c r="K64" s="184" t="str">
        <f>'Berechnung-Freizeit'!V52</f>
        <v/>
      </c>
      <c r="L64" s="197" t="str">
        <f>'Berechnung-Freizeit'!W52</f>
        <v/>
      </c>
      <c r="M64" s="195" t="str">
        <f>'Berechnung-Freizeit'!AB52</f>
        <v/>
      </c>
      <c r="N64" s="186" t="str">
        <f>'Berechnung-Freizeit'!AC52</f>
        <v/>
      </c>
      <c r="O64" s="195" t="str">
        <f>'Berechnung-Freizeit'!AH52</f>
        <v/>
      </c>
      <c r="P64" s="186" t="str">
        <f>'Berechnung-Freizeit'!AI52</f>
        <v/>
      </c>
      <c r="Q64" s="355" t="str">
        <f>'Berechnung-Freizeit'!AN52</f>
        <v/>
      </c>
      <c r="R64" s="186" t="str">
        <f>'Berechnung-Freizeit'!AO52</f>
        <v/>
      </c>
      <c r="S64" s="184" t="str">
        <f>'Berechnung-Freizeit'!AT52</f>
        <v/>
      </c>
      <c r="T64" s="186" t="str">
        <f>'Berechnung-Freizeit'!AU52</f>
        <v/>
      </c>
      <c r="U64" s="184" t="str">
        <f>'Berechnung-Freizeit'!AZ52</f>
        <v/>
      </c>
      <c r="V64" s="197" t="str">
        <f>'Berechnung-Freizeit'!BA52</f>
        <v/>
      </c>
      <c r="W64" s="184">
        <f>'Berechnung-Freizeit'!BB52</f>
        <v>0</v>
      </c>
      <c r="X64" s="197">
        <f>'Berechnung-Freizeit'!BC52</f>
        <v>0</v>
      </c>
      <c r="Y64" s="205">
        <f t="shared" si="2"/>
        <v>0</v>
      </c>
      <c r="Z64" s="216">
        <f t="shared" si="3"/>
        <v>0</v>
      </c>
      <c r="AA64" s="361">
        <f>'Berechnung-Freizeit'!BI52</f>
        <v>0</v>
      </c>
      <c r="AB64" s="362">
        <f t="shared" si="4"/>
        <v>0</v>
      </c>
    </row>
    <row r="65" spans="1:28">
      <c r="A65" s="184">
        <f>'Berechnung-Freizeit'!A53</f>
        <v>0</v>
      </c>
      <c r="B65" s="185">
        <f>'Berechnung-Freizeit'!B53</f>
        <v>0</v>
      </c>
      <c r="C65" s="185">
        <f>'Berechnung-Freizeit'!C53</f>
        <v>0</v>
      </c>
      <c r="D65" s="184" t="str">
        <f>'Berechnung-Freizeit'!D53</f>
        <v/>
      </c>
      <c r="E65" s="192">
        <f>'Berechnung-Freizeit'!E53</f>
        <v>0</v>
      </c>
      <c r="F65" s="195" t="str">
        <f>'Berechnung-Freizeit'!G53</f>
        <v/>
      </c>
      <c r="G65" s="184" t="str">
        <f>'Berechnung-Freizeit'!I53</f>
        <v/>
      </c>
      <c r="H65" s="192" t="str">
        <f>'Berechnung-Freizeit'!J53</f>
        <v/>
      </c>
      <c r="I65" s="195" t="str">
        <f>'Berechnung-Freizeit'!N53</f>
        <v/>
      </c>
      <c r="J65" s="186" t="str">
        <f>'Berechnung-Freizeit'!O53</f>
        <v/>
      </c>
      <c r="K65" s="184" t="str">
        <f>'Berechnung-Freizeit'!V53</f>
        <v/>
      </c>
      <c r="L65" s="197" t="str">
        <f>'Berechnung-Freizeit'!W53</f>
        <v/>
      </c>
      <c r="M65" s="195" t="str">
        <f>'Berechnung-Freizeit'!AB53</f>
        <v/>
      </c>
      <c r="N65" s="186" t="str">
        <f>'Berechnung-Freizeit'!AC53</f>
        <v/>
      </c>
      <c r="O65" s="195" t="str">
        <f>'Berechnung-Freizeit'!AH53</f>
        <v/>
      </c>
      <c r="P65" s="186" t="str">
        <f>'Berechnung-Freizeit'!AI53</f>
        <v/>
      </c>
      <c r="Q65" s="355" t="str">
        <f>'Berechnung-Freizeit'!AN53</f>
        <v/>
      </c>
      <c r="R65" s="186" t="str">
        <f>'Berechnung-Freizeit'!AO53</f>
        <v/>
      </c>
      <c r="S65" s="184" t="str">
        <f>'Berechnung-Freizeit'!AT53</f>
        <v/>
      </c>
      <c r="T65" s="186" t="str">
        <f>'Berechnung-Freizeit'!AU53</f>
        <v/>
      </c>
      <c r="U65" s="184" t="str">
        <f>'Berechnung-Freizeit'!AZ53</f>
        <v/>
      </c>
      <c r="V65" s="197" t="str">
        <f>'Berechnung-Freizeit'!BA53</f>
        <v/>
      </c>
      <c r="W65" s="184">
        <f>'Berechnung-Freizeit'!BB53</f>
        <v>0</v>
      </c>
      <c r="X65" s="197">
        <f>'Berechnung-Freizeit'!BC53</f>
        <v>0</v>
      </c>
      <c r="Y65" s="205">
        <f t="shared" si="2"/>
        <v>0</v>
      </c>
      <c r="Z65" s="216">
        <f t="shared" si="3"/>
        <v>0</v>
      </c>
      <c r="AA65" s="361">
        <f>'Berechnung-Freizeit'!BI53</f>
        <v>0</v>
      </c>
      <c r="AB65" s="362">
        <f t="shared" si="4"/>
        <v>0</v>
      </c>
    </row>
    <row r="66" spans="1:28">
      <c r="A66" s="184">
        <f>'Berechnung-Freizeit'!A54</f>
        <v>0</v>
      </c>
      <c r="B66" s="185">
        <f>'Berechnung-Freizeit'!B54</f>
        <v>0</v>
      </c>
      <c r="C66" s="185">
        <f>'Berechnung-Freizeit'!C54</f>
        <v>0</v>
      </c>
      <c r="D66" s="184" t="str">
        <f>'Berechnung-Freizeit'!D54</f>
        <v/>
      </c>
      <c r="E66" s="192">
        <f>'Berechnung-Freizeit'!E54</f>
        <v>0</v>
      </c>
      <c r="F66" s="195" t="str">
        <f>'Berechnung-Freizeit'!G54</f>
        <v/>
      </c>
      <c r="G66" s="184" t="str">
        <f>'Berechnung-Freizeit'!I54</f>
        <v/>
      </c>
      <c r="H66" s="192" t="str">
        <f>'Berechnung-Freizeit'!J54</f>
        <v/>
      </c>
      <c r="I66" s="195" t="str">
        <f>'Berechnung-Freizeit'!N54</f>
        <v/>
      </c>
      <c r="J66" s="186" t="str">
        <f>'Berechnung-Freizeit'!O54</f>
        <v/>
      </c>
      <c r="K66" s="184" t="str">
        <f>'Berechnung-Freizeit'!V54</f>
        <v/>
      </c>
      <c r="L66" s="197" t="str">
        <f>'Berechnung-Freizeit'!W54</f>
        <v/>
      </c>
      <c r="M66" s="195" t="str">
        <f>'Berechnung-Freizeit'!AB54</f>
        <v/>
      </c>
      <c r="N66" s="186" t="str">
        <f>'Berechnung-Freizeit'!AC54</f>
        <v/>
      </c>
      <c r="O66" s="195" t="str">
        <f>'Berechnung-Freizeit'!AH54</f>
        <v/>
      </c>
      <c r="P66" s="186" t="str">
        <f>'Berechnung-Freizeit'!AI54</f>
        <v/>
      </c>
      <c r="Q66" s="355" t="str">
        <f>'Berechnung-Freizeit'!AN54</f>
        <v/>
      </c>
      <c r="R66" s="186" t="str">
        <f>'Berechnung-Freizeit'!AO54</f>
        <v/>
      </c>
      <c r="S66" s="184" t="str">
        <f>'Berechnung-Freizeit'!AT54</f>
        <v/>
      </c>
      <c r="T66" s="186" t="str">
        <f>'Berechnung-Freizeit'!AU54</f>
        <v/>
      </c>
      <c r="U66" s="184" t="str">
        <f>'Berechnung-Freizeit'!AZ54</f>
        <v/>
      </c>
      <c r="V66" s="197" t="str">
        <f>'Berechnung-Freizeit'!BA54</f>
        <v/>
      </c>
      <c r="W66" s="184">
        <f>'Berechnung-Freizeit'!BB54</f>
        <v>0</v>
      </c>
      <c r="X66" s="197">
        <f>'Berechnung-Freizeit'!BC54</f>
        <v>0</v>
      </c>
      <c r="Y66" s="205">
        <f t="shared" si="2"/>
        <v>0</v>
      </c>
      <c r="Z66" s="216">
        <f t="shared" si="3"/>
        <v>0</v>
      </c>
      <c r="AA66" s="361">
        <f>'Berechnung-Freizeit'!BI54</f>
        <v>0</v>
      </c>
      <c r="AB66" s="362">
        <f t="shared" si="4"/>
        <v>0</v>
      </c>
    </row>
    <row r="67" spans="1:28">
      <c r="A67" s="184">
        <f>'Berechnung-Freizeit'!A55</f>
        <v>0</v>
      </c>
      <c r="B67" s="185">
        <f>'Berechnung-Freizeit'!B55</f>
        <v>0</v>
      </c>
      <c r="C67" s="185">
        <f>'Berechnung-Freizeit'!C55</f>
        <v>0</v>
      </c>
      <c r="D67" s="184" t="str">
        <f>'Berechnung-Freizeit'!D55</f>
        <v/>
      </c>
      <c r="E67" s="192">
        <f>'Berechnung-Freizeit'!E55</f>
        <v>0</v>
      </c>
      <c r="F67" s="195" t="str">
        <f>'Berechnung-Freizeit'!G55</f>
        <v/>
      </c>
      <c r="G67" s="184" t="str">
        <f>'Berechnung-Freizeit'!I55</f>
        <v/>
      </c>
      <c r="H67" s="192" t="str">
        <f>'Berechnung-Freizeit'!J55</f>
        <v/>
      </c>
      <c r="I67" s="195" t="str">
        <f>'Berechnung-Freizeit'!N55</f>
        <v/>
      </c>
      <c r="J67" s="186" t="str">
        <f>'Berechnung-Freizeit'!O55</f>
        <v/>
      </c>
      <c r="K67" s="184" t="str">
        <f>'Berechnung-Freizeit'!V55</f>
        <v/>
      </c>
      <c r="L67" s="197" t="str">
        <f>'Berechnung-Freizeit'!W55</f>
        <v/>
      </c>
      <c r="M67" s="195" t="str">
        <f>'Berechnung-Freizeit'!AB55</f>
        <v/>
      </c>
      <c r="N67" s="186" t="str">
        <f>'Berechnung-Freizeit'!AC55</f>
        <v/>
      </c>
      <c r="O67" s="195" t="str">
        <f>'Berechnung-Freizeit'!AH55</f>
        <v/>
      </c>
      <c r="P67" s="186" t="str">
        <f>'Berechnung-Freizeit'!AI55</f>
        <v/>
      </c>
      <c r="Q67" s="355" t="str">
        <f>'Berechnung-Freizeit'!AN55</f>
        <v/>
      </c>
      <c r="R67" s="186" t="str">
        <f>'Berechnung-Freizeit'!AO55</f>
        <v/>
      </c>
      <c r="S67" s="184" t="str">
        <f>'Berechnung-Freizeit'!AT55</f>
        <v/>
      </c>
      <c r="T67" s="186" t="str">
        <f>'Berechnung-Freizeit'!AU55</f>
        <v/>
      </c>
      <c r="U67" s="184" t="str">
        <f>'Berechnung-Freizeit'!AZ55</f>
        <v/>
      </c>
      <c r="V67" s="197" t="str">
        <f>'Berechnung-Freizeit'!BA55</f>
        <v/>
      </c>
      <c r="W67" s="184">
        <f>'Berechnung-Freizeit'!BB55</f>
        <v>0</v>
      </c>
      <c r="X67" s="197">
        <f>'Berechnung-Freizeit'!BC55</f>
        <v>0</v>
      </c>
      <c r="Y67" s="205">
        <f t="shared" si="2"/>
        <v>0</v>
      </c>
      <c r="Z67" s="216">
        <f t="shared" si="3"/>
        <v>0</v>
      </c>
      <c r="AA67" s="361">
        <f>'Berechnung-Freizeit'!BI55</f>
        <v>0</v>
      </c>
      <c r="AB67" s="362">
        <f t="shared" si="4"/>
        <v>0</v>
      </c>
    </row>
    <row r="68" spans="1:28">
      <c r="A68" s="184">
        <f>'Berechnung-Freizeit'!A56</f>
        <v>0</v>
      </c>
      <c r="B68" s="185">
        <f>'Berechnung-Freizeit'!B56</f>
        <v>0</v>
      </c>
      <c r="C68" s="185">
        <f>'Berechnung-Freizeit'!C56</f>
        <v>0</v>
      </c>
      <c r="D68" s="184" t="str">
        <f>'Berechnung-Freizeit'!D56</f>
        <v/>
      </c>
      <c r="E68" s="192">
        <f>'Berechnung-Freizeit'!E56</f>
        <v>0</v>
      </c>
      <c r="F68" s="195" t="str">
        <f>'Berechnung-Freizeit'!G56</f>
        <v/>
      </c>
      <c r="G68" s="184" t="str">
        <f>'Berechnung-Freizeit'!I56</f>
        <v/>
      </c>
      <c r="H68" s="192" t="str">
        <f>'Berechnung-Freizeit'!J56</f>
        <v/>
      </c>
      <c r="I68" s="195" t="str">
        <f>'Berechnung-Freizeit'!N56</f>
        <v/>
      </c>
      <c r="J68" s="186" t="str">
        <f>'Berechnung-Freizeit'!O56</f>
        <v/>
      </c>
      <c r="K68" s="184" t="str">
        <f>'Berechnung-Freizeit'!V56</f>
        <v/>
      </c>
      <c r="L68" s="197" t="str">
        <f>'Berechnung-Freizeit'!W56</f>
        <v/>
      </c>
      <c r="M68" s="195" t="str">
        <f>'Berechnung-Freizeit'!AB56</f>
        <v/>
      </c>
      <c r="N68" s="186" t="str">
        <f>'Berechnung-Freizeit'!AC56</f>
        <v/>
      </c>
      <c r="O68" s="195" t="str">
        <f>'Berechnung-Freizeit'!AH56</f>
        <v/>
      </c>
      <c r="P68" s="186" t="str">
        <f>'Berechnung-Freizeit'!AI56</f>
        <v/>
      </c>
      <c r="Q68" s="355" t="str">
        <f>'Berechnung-Freizeit'!AN56</f>
        <v/>
      </c>
      <c r="R68" s="186" t="str">
        <f>'Berechnung-Freizeit'!AO56</f>
        <v/>
      </c>
      <c r="S68" s="184" t="str">
        <f>'Berechnung-Freizeit'!AT56</f>
        <v/>
      </c>
      <c r="T68" s="186" t="str">
        <f>'Berechnung-Freizeit'!AU56</f>
        <v/>
      </c>
      <c r="U68" s="184" t="str">
        <f>'Berechnung-Freizeit'!AZ56</f>
        <v/>
      </c>
      <c r="V68" s="197" t="str">
        <f>'Berechnung-Freizeit'!BA56</f>
        <v/>
      </c>
      <c r="W68" s="184">
        <f>'Berechnung-Freizeit'!BB56</f>
        <v>0</v>
      </c>
      <c r="X68" s="197">
        <f>'Berechnung-Freizeit'!BC56</f>
        <v>0</v>
      </c>
      <c r="Y68" s="205">
        <f t="shared" si="2"/>
        <v>0</v>
      </c>
      <c r="Z68" s="216">
        <f t="shared" si="3"/>
        <v>0</v>
      </c>
      <c r="AA68" s="361">
        <f>'Berechnung-Freizeit'!BI56</f>
        <v>0</v>
      </c>
      <c r="AB68" s="362">
        <f t="shared" si="4"/>
        <v>0</v>
      </c>
    </row>
    <row r="69" spans="1:28">
      <c r="A69" s="184">
        <f>'Berechnung-Freizeit'!A57</f>
        <v>0</v>
      </c>
      <c r="B69" s="185">
        <f>'Berechnung-Freizeit'!B57</f>
        <v>0</v>
      </c>
      <c r="C69" s="185">
        <f>'Berechnung-Freizeit'!C57</f>
        <v>0</v>
      </c>
      <c r="D69" s="184" t="str">
        <f>'Berechnung-Freizeit'!D57</f>
        <v/>
      </c>
      <c r="E69" s="192">
        <f>'Berechnung-Freizeit'!E57</f>
        <v>0</v>
      </c>
      <c r="F69" s="195" t="str">
        <f>'Berechnung-Freizeit'!G57</f>
        <v/>
      </c>
      <c r="G69" s="184" t="str">
        <f>'Berechnung-Freizeit'!I57</f>
        <v/>
      </c>
      <c r="H69" s="192" t="str">
        <f>'Berechnung-Freizeit'!J57</f>
        <v/>
      </c>
      <c r="I69" s="195" t="str">
        <f>'Berechnung-Freizeit'!N57</f>
        <v/>
      </c>
      <c r="J69" s="186" t="str">
        <f>'Berechnung-Freizeit'!O57</f>
        <v/>
      </c>
      <c r="K69" s="184" t="str">
        <f>'Berechnung-Freizeit'!V57</f>
        <v/>
      </c>
      <c r="L69" s="197" t="str">
        <f>'Berechnung-Freizeit'!W57</f>
        <v/>
      </c>
      <c r="M69" s="195" t="str">
        <f>'Berechnung-Freizeit'!AB57</f>
        <v/>
      </c>
      <c r="N69" s="186" t="str">
        <f>'Berechnung-Freizeit'!AC57</f>
        <v/>
      </c>
      <c r="O69" s="195" t="str">
        <f>'Berechnung-Freizeit'!AH57</f>
        <v/>
      </c>
      <c r="P69" s="186" t="str">
        <f>'Berechnung-Freizeit'!AI57</f>
        <v/>
      </c>
      <c r="Q69" s="355" t="str">
        <f>'Berechnung-Freizeit'!AN57</f>
        <v/>
      </c>
      <c r="R69" s="186" t="str">
        <f>'Berechnung-Freizeit'!AO57</f>
        <v/>
      </c>
      <c r="S69" s="184" t="str">
        <f>'Berechnung-Freizeit'!AT57</f>
        <v/>
      </c>
      <c r="T69" s="186" t="str">
        <f>'Berechnung-Freizeit'!AU57</f>
        <v/>
      </c>
      <c r="U69" s="184" t="str">
        <f>'Berechnung-Freizeit'!AZ57</f>
        <v/>
      </c>
      <c r="V69" s="197" t="str">
        <f>'Berechnung-Freizeit'!BA57</f>
        <v/>
      </c>
      <c r="W69" s="184">
        <f>'Berechnung-Freizeit'!BB57</f>
        <v>0</v>
      </c>
      <c r="X69" s="197">
        <f>'Berechnung-Freizeit'!BC57</f>
        <v>0</v>
      </c>
      <c r="Y69" s="205">
        <f t="shared" si="2"/>
        <v>0</v>
      </c>
      <c r="Z69" s="216">
        <f t="shared" si="3"/>
        <v>0</v>
      </c>
      <c r="AA69" s="361">
        <f>'Berechnung-Freizeit'!BI57</f>
        <v>0</v>
      </c>
      <c r="AB69" s="362">
        <f t="shared" si="4"/>
        <v>0</v>
      </c>
    </row>
    <row r="70" spans="1:28">
      <c r="A70" s="184">
        <f>'Berechnung-Freizeit'!A58</f>
        <v>0</v>
      </c>
      <c r="B70" s="185">
        <f>'Berechnung-Freizeit'!B58</f>
        <v>0</v>
      </c>
      <c r="C70" s="185">
        <f>'Berechnung-Freizeit'!C58</f>
        <v>0</v>
      </c>
      <c r="D70" s="184" t="str">
        <f>'Berechnung-Freizeit'!D58</f>
        <v/>
      </c>
      <c r="E70" s="192">
        <f>'Berechnung-Freizeit'!E58</f>
        <v>0</v>
      </c>
      <c r="F70" s="195" t="str">
        <f>'Berechnung-Freizeit'!G58</f>
        <v/>
      </c>
      <c r="G70" s="184" t="str">
        <f>'Berechnung-Freizeit'!I58</f>
        <v/>
      </c>
      <c r="H70" s="192" t="str">
        <f>'Berechnung-Freizeit'!J58</f>
        <v/>
      </c>
      <c r="I70" s="195" t="str">
        <f>'Berechnung-Freizeit'!N58</f>
        <v/>
      </c>
      <c r="J70" s="186" t="str">
        <f>'Berechnung-Freizeit'!O58</f>
        <v/>
      </c>
      <c r="K70" s="184" t="str">
        <f>'Berechnung-Freizeit'!V58</f>
        <v/>
      </c>
      <c r="L70" s="197" t="str">
        <f>'Berechnung-Freizeit'!W58</f>
        <v/>
      </c>
      <c r="M70" s="195" t="str">
        <f>'Berechnung-Freizeit'!AB58</f>
        <v/>
      </c>
      <c r="N70" s="186" t="str">
        <f>'Berechnung-Freizeit'!AC58</f>
        <v/>
      </c>
      <c r="O70" s="195" t="str">
        <f>'Berechnung-Freizeit'!AH58</f>
        <v/>
      </c>
      <c r="P70" s="186" t="str">
        <f>'Berechnung-Freizeit'!AI58</f>
        <v/>
      </c>
      <c r="Q70" s="355" t="str">
        <f>'Berechnung-Freizeit'!AN58</f>
        <v/>
      </c>
      <c r="R70" s="186" t="str">
        <f>'Berechnung-Freizeit'!AO58</f>
        <v/>
      </c>
      <c r="S70" s="184" t="str">
        <f>'Berechnung-Freizeit'!AT58</f>
        <v/>
      </c>
      <c r="T70" s="186" t="str">
        <f>'Berechnung-Freizeit'!AU58</f>
        <v/>
      </c>
      <c r="U70" s="184" t="str">
        <f>'Berechnung-Freizeit'!AZ58</f>
        <v/>
      </c>
      <c r="V70" s="197" t="str">
        <f>'Berechnung-Freizeit'!BA58</f>
        <v/>
      </c>
      <c r="W70" s="184">
        <f>'Berechnung-Freizeit'!BB58</f>
        <v>0</v>
      </c>
      <c r="X70" s="197">
        <f>'Berechnung-Freizeit'!BC58</f>
        <v>0</v>
      </c>
      <c r="Y70" s="205">
        <f t="shared" si="2"/>
        <v>0</v>
      </c>
      <c r="Z70" s="216">
        <f t="shared" si="3"/>
        <v>0</v>
      </c>
      <c r="AA70" s="361">
        <f>'Berechnung-Freizeit'!BI58</f>
        <v>0</v>
      </c>
      <c r="AB70" s="362">
        <f t="shared" si="4"/>
        <v>0</v>
      </c>
    </row>
    <row r="71" spans="1:28">
      <c r="A71" s="184">
        <f>'Berechnung-Freizeit'!A59</f>
        <v>0</v>
      </c>
      <c r="B71" s="185">
        <f>'Berechnung-Freizeit'!B59</f>
        <v>0</v>
      </c>
      <c r="C71" s="185">
        <f>'Berechnung-Freizeit'!C59</f>
        <v>0</v>
      </c>
      <c r="D71" s="184" t="str">
        <f>'Berechnung-Freizeit'!D59</f>
        <v/>
      </c>
      <c r="E71" s="192">
        <f>'Berechnung-Freizeit'!E59</f>
        <v>0</v>
      </c>
      <c r="F71" s="195" t="str">
        <f>'Berechnung-Freizeit'!G59</f>
        <v/>
      </c>
      <c r="G71" s="184" t="str">
        <f>'Berechnung-Freizeit'!I59</f>
        <v/>
      </c>
      <c r="H71" s="192" t="str">
        <f>'Berechnung-Freizeit'!J59</f>
        <v/>
      </c>
      <c r="I71" s="195" t="str">
        <f>'Berechnung-Freizeit'!N59</f>
        <v/>
      </c>
      <c r="J71" s="186" t="str">
        <f>'Berechnung-Freizeit'!O59</f>
        <v/>
      </c>
      <c r="K71" s="184" t="str">
        <f>'Berechnung-Freizeit'!V59</f>
        <v/>
      </c>
      <c r="L71" s="197" t="str">
        <f>'Berechnung-Freizeit'!W59</f>
        <v/>
      </c>
      <c r="M71" s="195" t="str">
        <f>'Berechnung-Freizeit'!AB59</f>
        <v/>
      </c>
      <c r="N71" s="186" t="str">
        <f>'Berechnung-Freizeit'!AC59</f>
        <v/>
      </c>
      <c r="O71" s="195" t="str">
        <f>'Berechnung-Freizeit'!AH59</f>
        <v/>
      </c>
      <c r="P71" s="186" t="str">
        <f>'Berechnung-Freizeit'!AI59</f>
        <v/>
      </c>
      <c r="Q71" s="355" t="str">
        <f>'Berechnung-Freizeit'!AN59</f>
        <v/>
      </c>
      <c r="R71" s="186" t="str">
        <f>'Berechnung-Freizeit'!AO59</f>
        <v/>
      </c>
      <c r="S71" s="184" t="str">
        <f>'Berechnung-Freizeit'!AT59</f>
        <v/>
      </c>
      <c r="T71" s="186" t="str">
        <f>'Berechnung-Freizeit'!AU59</f>
        <v/>
      </c>
      <c r="U71" s="184" t="str">
        <f>'Berechnung-Freizeit'!AZ59</f>
        <v/>
      </c>
      <c r="V71" s="197" t="str">
        <f>'Berechnung-Freizeit'!BA59</f>
        <v/>
      </c>
      <c r="W71" s="184">
        <f>'Berechnung-Freizeit'!BB59</f>
        <v>0</v>
      </c>
      <c r="X71" s="197">
        <f>'Berechnung-Freizeit'!BC59</f>
        <v>0</v>
      </c>
      <c r="Y71" s="205">
        <f t="shared" si="2"/>
        <v>0</v>
      </c>
      <c r="Z71" s="216">
        <f t="shared" si="3"/>
        <v>0</v>
      </c>
      <c r="AA71" s="361">
        <f>'Berechnung-Freizeit'!BI59</f>
        <v>0</v>
      </c>
      <c r="AB71" s="362">
        <f t="shared" si="4"/>
        <v>0</v>
      </c>
    </row>
    <row r="72" spans="1:28">
      <c r="A72" s="184">
        <f>'Berechnung-Freizeit'!A60</f>
        <v>0</v>
      </c>
      <c r="B72" s="185">
        <f>'Berechnung-Freizeit'!B60</f>
        <v>0</v>
      </c>
      <c r="C72" s="185">
        <f>'Berechnung-Freizeit'!C60</f>
        <v>0</v>
      </c>
      <c r="D72" s="184" t="str">
        <f>'Berechnung-Freizeit'!D60</f>
        <v/>
      </c>
      <c r="E72" s="192">
        <f>'Berechnung-Freizeit'!E60</f>
        <v>0</v>
      </c>
      <c r="F72" s="195" t="str">
        <f>'Berechnung-Freizeit'!G60</f>
        <v/>
      </c>
      <c r="G72" s="184" t="str">
        <f>'Berechnung-Freizeit'!I60</f>
        <v/>
      </c>
      <c r="H72" s="192" t="str">
        <f>'Berechnung-Freizeit'!J60</f>
        <v/>
      </c>
      <c r="I72" s="195" t="str">
        <f>'Berechnung-Freizeit'!N60</f>
        <v/>
      </c>
      <c r="J72" s="186" t="str">
        <f>'Berechnung-Freizeit'!O60</f>
        <v/>
      </c>
      <c r="K72" s="184" t="str">
        <f>'Berechnung-Freizeit'!V60</f>
        <v/>
      </c>
      <c r="L72" s="197" t="str">
        <f>'Berechnung-Freizeit'!W60</f>
        <v/>
      </c>
      <c r="M72" s="195" t="str">
        <f>'Berechnung-Freizeit'!AB60</f>
        <v/>
      </c>
      <c r="N72" s="186" t="str">
        <f>'Berechnung-Freizeit'!AC60</f>
        <v/>
      </c>
      <c r="O72" s="195" t="str">
        <f>'Berechnung-Freizeit'!AH60</f>
        <v/>
      </c>
      <c r="P72" s="186" t="str">
        <f>'Berechnung-Freizeit'!AI60</f>
        <v/>
      </c>
      <c r="Q72" s="355" t="str">
        <f>'Berechnung-Freizeit'!AN60</f>
        <v/>
      </c>
      <c r="R72" s="186" t="str">
        <f>'Berechnung-Freizeit'!AO60</f>
        <v/>
      </c>
      <c r="S72" s="184" t="str">
        <f>'Berechnung-Freizeit'!AT60</f>
        <v/>
      </c>
      <c r="T72" s="186" t="str">
        <f>'Berechnung-Freizeit'!AU60</f>
        <v/>
      </c>
      <c r="U72" s="184" t="str">
        <f>'Berechnung-Freizeit'!AZ60</f>
        <v/>
      </c>
      <c r="V72" s="197" t="str">
        <f>'Berechnung-Freizeit'!BA60</f>
        <v/>
      </c>
      <c r="W72" s="184">
        <f>'Berechnung-Freizeit'!BB60</f>
        <v>0</v>
      </c>
      <c r="X72" s="197">
        <f>'Berechnung-Freizeit'!BC60</f>
        <v>0</v>
      </c>
      <c r="Y72" s="205">
        <f t="shared" si="2"/>
        <v>0</v>
      </c>
      <c r="Z72" s="216">
        <f t="shared" si="3"/>
        <v>0</v>
      </c>
      <c r="AA72" s="361">
        <f>'Berechnung-Freizeit'!BI60</f>
        <v>0</v>
      </c>
      <c r="AB72" s="362">
        <f t="shared" si="4"/>
        <v>0</v>
      </c>
    </row>
    <row r="73" spans="1:28">
      <c r="A73" s="184">
        <f>'Berechnung-Freizeit'!A61</f>
        <v>0</v>
      </c>
      <c r="B73" s="185">
        <f>'Berechnung-Freizeit'!B61</f>
        <v>0</v>
      </c>
      <c r="C73" s="185">
        <f>'Berechnung-Freizeit'!C61</f>
        <v>0</v>
      </c>
      <c r="D73" s="184" t="str">
        <f>'Berechnung-Freizeit'!D61</f>
        <v/>
      </c>
      <c r="E73" s="192">
        <f>'Berechnung-Freizeit'!E61</f>
        <v>0</v>
      </c>
      <c r="F73" s="195" t="str">
        <f>'Berechnung-Freizeit'!G61</f>
        <v/>
      </c>
      <c r="G73" s="184" t="str">
        <f>'Berechnung-Freizeit'!I61</f>
        <v/>
      </c>
      <c r="H73" s="192" t="str">
        <f>'Berechnung-Freizeit'!J61</f>
        <v/>
      </c>
      <c r="I73" s="195" t="str">
        <f>'Berechnung-Freizeit'!N61</f>
        <v/>
      </c>
      <c r="J73" s="186" t="str">
        <f>'Berechnung-Freizeit'!O61</f>
        <v/>
      </c>
      <c r="K73" s="184" t="str">
        <f>'Berechnung-Freizeit'!V61</f>
        <v/>
      </c>
      <c r="L73" s="197" t="str">
        <f>'Berechnung-Freizeit'!W61</f>
        <v/>
      </c>
      <c r="M73" s="195" t="str">
        <f>'Berechnung-Freizeit'!AB61</f>
        <v/>
      </c>
      <c r="N73" s="186" t="str">
        <f>'Berechnung-Freizeit'!AC61</f>
        <v/>
      </c>
      <c r="O73" s="195" t="str">
        <f>'Berechnung-Freizeit'!AH61</f>
        <v/>
      </c>
      <c r="P73" s="186" t="str">
        <f>'Berechnung-Freizeit'!AI61</f>
        <v/>
      </c>
      <c r="Q73" s="355" t="str">
        <f>'Berechnung-Freizeit'!AN61</f>
        <v/>
      </c>
      <c r="R73" s="186" t="str">
        <f>'Berechnung-Freizeit'!AO61</f>
        <v/>
      </c>
      <c r="S73" s="184" t="str">
        <f>'Berechnung-Freizeit'!AT61</f>
        <v/>
      </c>
      <c r="T73" s="186" t="str">
        <f>'Berechnung-Freizeit'!AU61</f>
        <v/>
      </c>
      <c r="U73" s="184" t="str">
        <f>'Berechnung-Freizeit'!AZ61</f>
        <v/>
      </c>
      <c r="V73" s="197" t="str">
        <f>'Berechnung-Freizeit'!BA61</f>
        <v/>
      </c>
      <c r="W73" s="184">
        <f>'Berechnung-Freizeit'!BB61</f>
        <v>0</v>
      </c>
      <c r="X73" s="197">
        <f>'Berechnung-Freizeit'!BC61</f>
        <v>0</v>
      </c>
      <c r="Y73" s="205">
        <f t="shared" si="2"/>
        <v>0</v>
      </c>
      <c r="Z73" s="216">
        <f t="shared" si="3"/>
        <v>0</v>
      </c>
      <c r="AA73" s="361">
        <f>'Berechnung-Freizeit'!BI61</f>
        <v>0</v>
      </c>
      <c r="AB73" s="362">
        <f t="shared" si="4"/>
        <v>0</v>
      </c>
    </row>
    <row r="74" spans="1:28">
      <c r="A74" s="184">
        <f>'Berechnung-Freizeit'!A62</f>
        <v>0</v>
      </c>
      <c r="B74" s="185">
        <f>'Berechnung-Freizeit'!B62</f>
        <v>0</v>
      </c>
      <c r="C74" s="185">
        <f>'Berechnung-Freizeit'!C62</f>
        <v>0</v>
      </c>
      <c r="D74" s="184" t="str">
        <f>'Berechnung-Freizeit'!D62</f>
        <v/>
      </c>
      <c r="E74" s="192">
        <f>'Berechnung-Freizeit'!E62</f>
        <v>0</v>
      </c>
      <c r="F74" s="195" t="str">
        <f>'Berechnung-Freizeit'!G62</f>
        <v/>
      </c>
      <c r="G74" s="184" t="str">
        <f>'Berechnung-Freizeit'!I62</f>
        <v/>
      </c>
      <c r="H74" s="192" t="str">
        <f>'Berechnung-Freizeit'!J62</f>
        <v/>
      </c>
      <c r="I74" s="195" t="str">
        <f>'Berechnung-Freizeit'!N62</f>
        <v/>
      </c>
      <c r="J74" s="186" t="str">
        <f>'Berechnung-Freizeit'!O62</f>
        <v/>
      </c>
      <c r="K74" s="184" t="str">
        <f>'Berechnung-Freizeit'!V62</f>
        <v/>
      </c>
      <c r="L74" s="197" t="str">
        <f>'Berechnung-Freizeit'!W62</f>
        <v/>
      </c>
      <c r="M74" s="195" t="str">
        <f>'Berechnung-Freizeit'!AB62</f>
        <v/>
      </c>
      <c r="N74" s="186" t="str">
        <f>'Berechnung-Freizeit'!AC62</f>
        <v/>
      </c>
      <c r="O74" s="195" t="str">
        <f>'Berechnung-Freizeit'!AH62</f>
        <v/>
      </c>
      <c r="P74" s="186" t="str">
        <f>'Berechnung-Freizeit'!AI62</f>
        <v/>
      </c>
      <c r="Q74" s="355" t="str">
        <f>'Berechnung-Freizeit'!AN62</f>
        <v/>
      </c>
      <c r="R74" s="186" t="str">
        <f>'Berechnung-Freizeit'!AO62</f>
        <v/>
      </c>
      <c r="S74" s="184" t="str">
        <f>'Berechnung-Freizeit'!AT62</f>
        <v/>
      </c>
      <c r="T74" s="186" t="str">
        <f>'Berechnung-Freizeit'!AU62</f>
        <v/>
      </c>
      <c r="U74" s="184" t="str">
        <f>'Berechnung-Freizeit'!AZ62</f>
        <v/>
      </c>
      <c r="V74" s="197" t="str">
        <f>'Berechnung-Freizeit'!BA62</f>
        <v/>
      </c>
      <c r="W74" s="184">
        <f>'Berechnung-Freizeit'!BB62</f>
        <v>0</v>
      </c>
      <c r="X74" s="197">
        <f>'Berechnung-Freizeit'!BC62</f>
        <v>0</v>
      </c>
      <c r="Y74" s="205">
        <f t="shared" si="2"/>
        <v>0</v>
      </c>
      <c r="Z74" s="216">
        <f t="shared" si="3"/>
        <v>0</v>
      </c>
      <c r="AA74" s="361">
        <f>'Berechnung-Freizeit'!BI62</f>
        <v>0</v>
      </c>
      <c r="AB74" s="362">
        <f t="shared" si="4"/>
        <v>0</v>
      </c>
    </row>
    <row r="75" spans="1:28">
      <c r="A75" s="184">
        <f>'Berechnung-Freizeit'!A63</f>
        <v>0</v>
      </c>
      <c r="B75" s="185">
        <f>'Berechnung-Freizeit'!B63</f>
        <v>0</v>
      </c>
      <c r="C75" s="185">
        <f>'Berechnung-Freizeit'!C63</f>
        <v>0</v>
      </c>
      <c r="D75" s="184" t="str">
        <f>'Berechnung-Freizeit'!D63</f>
        <v/>
      </c>
      <c r="E75" s="192">
        <f>'Berechnung-Freizeit'!E63</f>
        <v>0</v>
      </c>
      <c r="F75" s="195" t="str">
        <f>'Berechnung-Freizeit'!G63</f>
        <v/>
      </c>
      <c r="G75" s="184" t="str">
        <f>'Berechnung-Freizeit'!I63</f>
        <v/>
      </c>
      <c r="H75" s="192" t="str">
        <f>'Berechnung-Freizeit'!J63</f>
        <v/>
      </c>
      <c r="I75" s="195" t="str">
        <f>'Berechnung-Freizeit'!N63</f>
        <v/>
      </c>
      <c r="J75" s="186" t="str">
        <f>'Berechnung-Freizeit'!O63</f>
        <v/>
      </c>
      <c r="K75" s="184" t="str">
        <f>'Berechnung-Freizeit'!V63</f>
        <v/>
      </c>
      <c r="L75" s="197" t="str">
        <f>'Berechnung-Freizeit'!W63</f>
        <v/>
      </c>
      <c r="M75" s="195" t="str">
        <f>'Berechnung-Freizeit'!AB63</f>
        <v/>
      </c>
      <c r="N75" s="186" t="str">
        <f>'Berechnung-Freizeit'!AC63</f>
        <v/>
      </c>
      <c r="O75" s="195" t="str">
        <f>'Berechnung-Freizeit'!AH63</f>
        <v/>
      </c>
      <c r="P75" s="186" t="str">
        <f>'Berechnung-Freizeit'!AI63</f>
        <v/>
      </c>
      <c r="Q75" s="355" t="str">
        <f>'Berechnung-Freizeit'!AN63</f>
        <v/>
      </c>
      <c r="R75" s="186" t="str">
        <f>'Berechnung-Freizeit'!AO63</f>
        <v/>
      </c>
      <c r="S75" s="184" t="str">
        <f>'Berechnung-Freizeit'!AT63</f>
        <v/>
      </c>
      <c r="T75" s="186" t="str">
        <f>'Berechnung-Freizeit'!AU63</f>
        <v/>
      </c>
      <c r="U75" s="184" t="str">
        <f>'Berechnung-Freizeit'!AZ63</f>
        <v/>
      </c>
      <c r="V75" s="197" t="str">
        <f>'Berechnung-Freizeit'!BA63</f>
        <v/>
      </c>
      <c r="W75" s="184">
        <f>'Berechnung-Freizeit'!BB63</f>
        <v>0</v>
      </c>
      <c r="X75" s="197">
        <f>'Berechnung-Freizeit'!BC63</f>
        <v>0</v>
      </c>
      <c r="Y75" s="205">
        <f t="shared" si="2"/>
        <v>0</v>
      </c>
      <c r="Z75" s="216">
        <f t="shared" si="3"/>
        <v>0</v>
      </c>
      <c r="AA75" s="361">
        <f>'Berechnung-Freizeit'!BI63</f>
        <v>0</v>
      </c>
      <c r="AB75" s="362">
        <f t="shared" si="4"/>
        <v>0</v>
      </c>
    </row>
    <row r="76" spans="1:28">
      <c r="A76" s="184">
        <f>'Berechnung-Freizeit'!A64</f>
        <v>0</v>
      </c>
      <c r="B76" s="185">
        <f>'Berechnung-Freizeit'!B64</f>
        <v>0</v>
      </c>
      <c r="C76" s="185">
        <f>'Berechnung-Freizeit'!C64</f>
        <v>0</v>
      </c>
      <c r="D76" s="184" t="str">
        <f>'Berechnung-Freizeit'!D64</f>
        <v/>
      </c>
      <c r="E76" s="192">
        <f>'Berechnung-Freizeit'!E64</f>
        <v>0</v>
      </c>
      <c r="F76" s="195" t="str">
        <f>'Berechnung-Freizeit'!G64</f>
        <v/>
      </c>
      <c r="G76" s="184" t="str">
        <f>'Berechnung-Freizeit'!I64</f>
        <v/>
      </c>
      <c r="H76" s="192" t="str">
        <f>'Berechnung-Freizeit'!J64</f>
        <v/>
      </c>
      <c r="I76" s="195" t="str">
        <f>'Berechnung-Freizeit'!N64</f>
        <v/>
      </c>
      <c r="J76" s="186" t="str">
        <f>'Berechnung-Freizeit'!O64</f>
        <v/>
      </c>
      <c r="K76" s="184" t="str">
        <f>'Berechnung-Freizeit'!V64</f>
        <v/>
      </c>
      <c r="L76" s="197" t="str">
        <f>'Berechnung-Freizeit'!W64</f>
        <v/>
      </c>
      <c r="M76" s="195" t="str">
        <f>'Berechnung-Freizeit'!AB64</f>
        <v/>
      </c>
      <c r="N76" s="186" t="str">
        <f>'Berechnung-Freizeit'!AC64</f>
        <v/>
      </c>
      <c r="O76" s="195" t="str">
        <f>'Berechnung-Freizeit'!AH64</f>
        <v/>
      </c>
      <c r="P76" s="186" t="str">
        <f>'Berechnung-Freizeit'!AI64</f>
        <v/>
      </c>
      <c r="Q76" s="355" t="str">
        <f>'Berechnung-Freizeit'!AN64</f>
        <v/>
      </c>
      <c r="R76" s="186" t="str">
        <f>'Berechnung-Freizeit'!AO64</f>
        <v/>
      </c>
      <c r="S76" s="184" t="str">
        <f>'Berechnung-Freizeit'!AT64</f>
        <v/>
      </c>
      <c r="T76" s="186" t="str">
        <f>'Berechnung-Freizeit'!AU64</f>
        <v/>
      </c>
      <c r="U76" s="184" t="str">
        <f>'Berechnung-Freizeit'!AZ64</f>
        <v/>
      </c>
      <c r="V76" s="197" t="str">
        <f>'Berechnung-Freizeit'!BA64</f>
        <v/>
      </c>
      <c r="W76" s="184">
        <f>'Berechnung-Freizeit'!BB64</f>
        <v>0</v>
      </c>
      <c r="X76" s="197">
        <f>'Berechnung-Freizeit'!BC64</f>
        <v>0</v>
      </c>
      <c r="Y76" s="205">
        <f t="shared" si="2"/>
        <v>0</v>
      </c>
      <c r="Z76" s="216">
        <f t="shared" si="3"/>
        <v>0</v>
      </c>
      <c r="AA76" s="361">
        <f>'Berechnung-Freizeit'!BI64</f>
        <v>0</v>
      </c>
      <c r="AB76" s="362">
        <f t="shared" si="4"/>
        <v>0</v>
      </c>
    </row>
    <row r="77" spans="1:28">
      <c r="A77" s="184">
        <f>'Berechnung-Freizeit'!A65</f>
        <v>0</v>
      </c>
      <c r="B77" s="185">
        <f>'Berechnung-Freizeit'!B65</f>
        <v>0</v>
      </c>
      <c r="C77" s="185">
        <f>'Berechnung-Freizeit'!C65</f>
        <v>0</v>
      </c>
      <c r="D77" s="184" t="str">
        <f>'Berechnung-Freizeit'!D65</f>
        <v/>
      </c>
      <c r="E77" s="192">
        <f>'Berechnung-Freizeit'!E65</f>
        <v>0</v>
      </c>
      <c r="F77" s="195" t="str">
        <f>'Berechnung-Freizeit'!G65</f>
        <v/>
      </c>
      <c r="G77" s="184" t="str">
        <f>'Berechnung-Freizeit'!I65</f>
        <v/>
      </c>
      <c r="H77" s="192" t="str">
        <f>'Berechnung-Freizeit'!J65</f>
        <v/>
      </c>
      <c r="I77" s="195" t="str">
        <f>'Berechnung-Freizeit'!N65</f>
        <v/>
      </c>
      <c r="J77" s="186" t="str">
        <f>'Berechnung-Freizeit'!O65</f>
        <v/>
      </c>
      <c r="K77" s="184" t="str">
        <f>'Berechnung-Freizeit'!V65</f>
        <v/>
      </c>
      <c r="L77" s="197" t="str">
        <f>'Berechnung-Freizeit'!W65</f>
        <v/>
      </c>
      <c r="M77" s="195" t="str">
        <f>'Berechnung-Freizeit'!AB65</f>
        <v/>
      </c>
      <c r="N77" s="186" t="str">
        <f>'Berechnung-Freizeit'!AC65</f>
        <v/>
      </c>
      <c r="O77" s="195" t="str">
        <f>'Berechnung-Freizeit'!AH65</f>
        <v/>
      </c>
      <c r="P77" s="186" t="str">
        <f>'Berechnung-Freizeit'!AI65</f>
        <v/>
      </c>
      <c r="Q77" s="355" t="str">
        <f>'Berechnung-Freizeit'!AN65</f>
        <v/>
      </c>
      <c r="R77" s="186" t="str">
        <f>'Berechnung-Freizeit'!AO65</f>
        <v/>
      </c>
      <c r="S77" s="184" t="str">
        <f>'Berechnung-Freizeit'!AT65</f>
        <v/>
      </c>
      <c r="T77" s="186" t="str">
        <f>'Berechnung-Freizeit'!AU65</f>
        <v/>
      </c>
      <c r="U77" s="184" t="str">
        <f>'Berechnung-Freizeit'!AZ65</f>
        <v/>
      </c>
      <c r="V77" s="197" t="str">
        <f>'Berechnung-Freizeit'!BA65</f>
        <v/>
      </c>
      <c r="W77" s="184">
        <f>'Berechnung-Freizeit'!BB65</f>
        <v>0</v>
      </c>
      <c r="X77" s="197">
        <f>'Berechnung-Freizeit'!BC65</f>
        <v>0</v>
      </c>
      <c r="Y77" s="205">
        <f t="shared" si="2"/>
        <v>0</v>
      </c>
      <c r="Z77" s="216">
        <f t="shared" si="3"/>
        <v>0</v>
      </c>
      <c r="AA77" s="361">
        <f>'Berechnung-Freizeit'!BI65</f>
        <v>0</v>
      </c>
      <c r="AB77" s="362">
        <f t="shared" si="4"/>
        <v>0</v>
      </c>
    </row>
    <row r="78" spans="1:28">
      <c r="A78" s="184">
        <f>'Berechnung-Freizeit'!A66</f>
        <v>0</v>
      </c>
      <c r="B78" s="185">
        <f>'Berechnung-Freizeit'!B66</f>
        <v>0</v>
      </c>
      <c r="C78" s="185">
        <f>'Berechnung-Freizeit'!C66</f>
        <v>0</v>
      </c>
      <c r="D78" s="184" t="str">
        <f>'Berechnung-Freizeit'!D66</f>
        <v/>
      </c>
      <c r="E78" s="192">
        <f>'Berechnung-Freizeit'!E66</f>
        <v>0</v>
      </c>
      <c r="F78" s="195" t="str">
        <f>'Berechnung-Freizeit'!G66</f>
        <v/>
      </c>
      <c r="G78" s="184" t="str">
        <f>'Berechnung-Freizeit'!I66</f>
        <v/>
      </c>
      <c r="H78" s="192" t="str">
        <f>'Berechnung-Freizeit'!J66</f>
        <v/>
      </c>
      <c r="I78" s="195" t="str">
        <f>'Berechnung-Freizeit'!N66</f>
        <v/>
      </c>
      <c r="J78" s="186" t="str">
        <f>'Berechnung-Freizeit'!O66</f>
        <v/>
      </c>
      <c r="K78" s="184" t="str">
        <f>'Berechnung-Freizeit'!V66</f>
        <v/>
      </c>
      <c r="L78" s="197" t="str">
        <f>'Berechnung-Freizeit'!W66</f>
        <v/>
      </c>
      <c r="M78" s="195" t="str">
        <f>'Berechnung-Freizeit'!AB66</f>
        <v/>
      </c>
      <c r="N78" s="186" t="str">
        <f>'Berechnung-Freizeit'!AC66</f>
        <v/>
      </c>
      <c r="O78" s="195" t="str">
        <f>'Berechnung-Freizeit'!AH66</f>
        <v/>
      </c>
      <c r="P78" s="186" t="str">
        <f>'Berechnung-Freizeit'!AI66</f>
        <v/>
      </c>
      <c r="Q78" s="355" t="str">
        <f>'Berechnung-Freizeit'!AN66</f>
        <v/>
      </c>
      <c r="R78" s="186" t="str">
        <f>'Berechnung-Freizeit'!AO66</f>
        <v/>
      </c>
      <c r="S78" s="184" t="str">
        <f>'Berechnung-Freizeit'!AT66</f>
        <v/>
      </c>
      <c r="T78" s="186" t="str">
        <f>'Berechnung-Freizeit'!AU66</f>
        <v/>
      </c>
      <c r="U78" s="184" t="str">
        <f>'Berechnung-Freizeit'!AZ66</f>
        <v/>
      </c>
      <c r="V78" s="197" t="str">
        <f>'Berechnung-Freizeit'!BA66</f>
        <v/>
      </c>
      <c r="W78" s="184">
        <f>'Berechnung-Freizeit'!BB66</f>
        <v>0</v>
      </c>
      <c r="X78" s="197">
        <f>'Berechnung-Freizeit'!BC66</f>
        <v>0</v>
      </c>
      <c r="Y78" s="205">
        <f t="shared" si="2"/>
        <v>0</v>
      </c>
      <c r="Z78" s="216">
        <f t="shared" si="3"/>
        <v>0</v>
      </c>
      <c r="AA78" s="361">
        <f>'Berechnung-Freizeit'!BI66</f>
        <v>0</v>
      </c>
      <c r="AB78" s="362">
        <f t="shared" si="4"/>
        <v>0</v>
      </c>
    </row>
    <row r="79" spans="1:28">
      <c r="A79" s="184">
        <f>'Berechnung-Freizeit'!A67</f>
        <v>0</v>
      </c>
      <c r="B79" s="185">
        <f>'Berechnung-Freizeit'!B67</f>
        <v>0</v>
      </c>
      <c r="C79" s="185">
        <f>'Berechnung-Freizeit'!C67</f>
        <v>0</v>
      </c>
      <c r="D79" s="184" t="str">
        <f>'Berechnung-Freizeit'!D67</f>
        <v/>
      </c>
      <c r="E79" s="192">
        <f>'Berechnung-Freizeit'!E67</f>
        <v>0</v>
      </c>
      <c r="F79" s="195" t="str">
        <f>'Berechnung-Freizeit'!G67</f>
        <v/>
      </c>
      <c r="G79" s="184" t="str">
        <f>'Berechnung-Freizeit'!I67</f>
        <v/>
      </c>
      <c r="H79" s="192" t="str">
        <f>'Berechnung-Freizeit'!J67</f>
        <v/>
      </c>
      <c r="I79" s="195" t="str">
        <f>'Berechnung-Freizeit'!N67</f>
        <v/>
      </c>
      <c r="J79" s="186" t="str">
        <f>'Berechnung-Freizeit'!O67</f>
        <v/>
      </c>
      <c r="K79" s="184" t="str">
        <f>'Berechnung-Freizeit'!V67</f>
        <v/>
      </c>
      <c r="L79" s="197" t="str">
        <f>'Berechnung-Freizeit'!W67</f>
        <v/>
      </c>
      <c r="M79" s="195" t="str">
        <f>'Berechnung-Freizeit'!AB67</f>
        <v/>
      </c>
      <c r="N79" s="186" t="str">
        <f>'Berechnung-Freizeit'!AC67</f>
        <v/>
      </c>
      <c r="O79" s="195" t="str">
        <f>'Berechnung-Freizeit'!AH67</f>
        <v/>
      </c>
      <c r="P79" s="186" t="str">
        <f>'Berechnung-Freizeit'!AI67</f>
        <v/>
      </c>
      <c r="Q79" s="355" t="str">
        <f>'Berechnung-Freizeit'!AN67</f>
        <v/>
      </c>
      <c r="R79" s="186" t="str">
        <f>'Berechnung-Freizeit'!AO67</f>
        <v/>
      </c>
      <c r="S79" s="184" t="str">
        <f>'Berechnung-Freizeit'!AT67</f>
        <v/>
      </c>
      <c r="T79" s="186" t="str">
        <f>'Berechnung-Freizeit'!AU67</f>
        <v/>
      </c>
      <c r="U79" s="184" t="str">
        <f>'Berechnung-Freizeit'!AZ67</f>
        <v/>
      </c>
      <c r="V79" s="197" t="str">
        <f>'Berechnung-Freizeit'!BA67</f>
        <v/>
      </c>
      <c r="W79" s="184">
        <f>'Berechnung-Freizeit'!BB67</f>
        <v>0</v>
      </c>
      <c r="X79" s="197">
        <f>'Berechnung-Freizeit'!BC67</f>
        <v>0</v>
      </c>
      <c r="Y79" s="205">
        <f t="shared" si="2"/>
        <v>0</v>
      </c>
      <c r="Z79" s="216">
        <f t="shared" si="3"/>
        <v>0</v>
      </c>
      <c r="AA79" s="361">
        <f>'Berechnung-Freizeit'!BI67</f>
        <v>0</v>
      </c>
      <c r="AB79" s="362">
        <f t="shared" si="4"/>
        <v>0</v>
      </c>
    </row>
    <row r="80" spans="1:28">
      <c r="A80" s="184">
        <f>'Berechnung-Freizeit'!A68</f>
        <v>0</v>
      </c>
      <c r="B80" s="185">
        <f>'Berechnung-Freizeit'!B68</f>
        <v>0</v>
      </c>
      <c r="C80" s="185">
        <f>'Berechnung-Freizeit'!C68</f>
        <v>0</v>
      </c>
      <c r="D80" s="184" t="str">
        <f>'Berechnung-Freizeit'!D68</f>
        <v/>
      </c>
      <c r="E80" s="192">
        <f>'Berechnung-Freizeit'!E68</f>
        <v>0</v>
      </c>
      <c r="F80" s="195" t="str">
        <f>'Berechnung-Freizeit'!G68</f>
        <v/>
      </c>
      <c r="G80" s="184" t="str">
        <f>'Berechnung-Freizeit'!I68</f>
        <v/>
      </c>
      <c r="H80" s="192" t="str">
        <f>'Berechnung-Freizeit'!J68</f>
        <v/>
      </c>
      <c r="I80" s="195" t="str">
        <f>'Berechnung-Freizeit'!N68</f>
        <v/>
      </c>
      <c r="J80" s="186" t="str">
        <f>'Berechnung-Freizeit'!O68</f>
        <v/>
      </c>
      <c r="K80" s="184" t="str">
        <f>'Berechnung-Freizeit'!V68</f>
        <v/>
      </c>
      <c r="L80" s="197" t="str">
        <f>'Berechnung-Freizeit'!W68</f>
        <v/>
      </c>
      <c r="M80" s="195" t="str">
        <f>'Berechnung-Freizeit'!AB68</f>
        <v/>
      </c>
      <c r="N80" s="186" t="str">
        <f>'Berechnung-Freizeit'!AC68</f>
        <v/>
      </c>
      <c r="O80" s="195" t="str">
        <f>'Berechnung-Freizeit'!AH68</f>
        <v/>
      </c>
      <c r="P80" s="186" t="str">
        <f>'Berechnung-Freizeit'!AI68</f>
        <v/>
      </c>
      <c r="Q80" s="355" t="str">
        <f>'Berechnung-Freizeit'!AN68</f>
        <v/>
      </c>
      <c r="R80" s="186" t="str">
        <f>'Berechnung-Freizeit'!AO68</f>
        <v/>
      </c>
      <c r="S80" s="184" t="str">
        <f>'Berechnung-Freizeit'!AT68</f>
        <v/>
      </c>
      <c r="T80" s="186" t="str">
        <f>'Berechnung-Freizeit'!AU68</f>
        <v/>
      </c>
      <c r="U80" s="184" t="str">
        <f>'Berechnung-Freizeit'!AZ68</f>
        <v/>
      </c>
      <c r="V80" s="197" t="str">
        <f>'Berechnung-Freizeit'!BA68</f>
        <v/>
      </c>
      <c r="W80" s="184">
        <f>'Berechnung-Freizeit'!BB68</f>
        <v>0</v>
      </c>
      <c r="X80" s="197">
        <f>'Berechnung-Freizeit'!BC68</f>
        <v>0</v>
      </c>
      <c r="Y80" s="205">
        <f t="shared" si="2"/>
        <v>0</v>
      </c>
      <c r="Z80" s="216">
        <f t="shared" si="3"/>
        <v>0</v>
      </c>
      <c r="AA80" s="361">
        <f>'Berechnung-Freizeit'!BI68</f>
        <v>0</v>
      </c>
      <c r="AB80" s="362">
        <f t="shared" si="4"/>
        <v>0</v>
      </c>
    </row>
    <row r="81" spans="1:28">
      <c r="A81" s="184">
        <f>'Berechnung-Freizeit'!A69</f>
        <v>0</v>
      </c>
      <c r="B81" s="185">
        <f>'Berechnung-Freizeit'!B69</f>
        <v>0</v>
      </c>
      <c r="C81" s="185">
        <f>'Berechnung-Freizeit'!C69</f>
        <v>0</v>
      </c>
      <c r="D81" s="184" t="str">
        <f>'Berechnung-Freizeit'!D69</f>
        <v/>
      </c>
      <c r="E81" s="192">
        <f>'Berechnung-Freizeit'!E69</f>
        <v>0</v>
      </c>
      <c r="F81" s="195" t="str">
        <f>'Berechnung-Freizeit'!G69</f>
        <v/>
      </c>
      <c r="G81" s="184" t="str">
        <f>'Berechnung-Freizeit'!I69</f>
        <v/>
      </c>
      <c r="H81" s="192" t="str">
        <f>'Berechnung-Freizeit'!J69</f>
        <v/>
      </c>
      <c r="I81" s="195" t="str">
        <f>'Berechnung-Freizeit'!N69</f>
        <v/>
      </c>
      <c r="J81" s="186" t="str">
        <f>'Berechnung-Freizeit'!O69</f>
        <v/>
      </c>
      <c r="K81" s="184" t="str">
        <f>'Berechnung-Freizeit'!V69</f>
        <v/>
      </c>
      <c r="L81" s="197" t="str">
        <f>'Berechnung-Freizeit'!W69</f>
        <v/>
      </c>
      <c r="M81" s="195" t="str">
        <f>'Berechnung-Freizeit'!AB69</f>
        <v/>
      </c>
      <c r="N81" s="186" t="str">
        <f>'Berechnung-Freizeit'!AC69</f>
        <v/>
      </c>
      <c r="O81" s="195" t="str">
        <f>'Berechnung-Freizeit'!AH69</f>
        <v/>
      </c>
      <c r="P81" s="186" t="str">
        <f>'Berechnung-Freizeit'!AI69</f>
        <v/>
      </c>
      <c r="Q81" s="355" t="str">
        <f>'Berechnung-Freizeit'!AN69</f>
        <v/>
      </c>
      <c r="R81" s="186" t="str">
        <f>'Berechnung-Freizeit'!AO69</f>
        <v/>
      </c>
      <c r="S81" s="184" t="str">
        <f>'Berechnung-Freizeit'!AT69</f>
        <v/>
      </c>
      <c r="T81" s="186" t="str">
        <f>'Berechnung-Freizeit'!AU69</f>
        <v/>
      </c>
      <c r="U81" s="184" t="str">
        <f>'Berechnung-Freizeit'!AZ69</f>
        <v/>
      </c>
      <c r="V81" s="197" t="str">
        <f>'Berechnung-Freizeit'!BA69</f>
        <v/>
      </c>
      <c r="W81" s="184">
        <f>'Berechnung-Freizeit'!BB69</f>
        <v>0</v>
      </c>
      <c r="X81" s="197">
        <f>'Berechnung-Freizeit'!BC69</f>
        <v>0</v>
      </c>
      <c r="Y81" s="205">
        <f t="shared" si="2"/>
        <v>0</v>
      </c>
      <c r="Z81" s="216">
        <f t="shared" si="3"/>
        <v>0</v>
      </c>
      <c r="AA81" s="361">
        <f>'Berechnung-Freizeit'!BI69</f>
        <v>0</v>
      </c>
      <c r="AB81" s="362">
        <f t="shared" si="4"/>
        <v>0</v>
      </c>
    </row>
    <row r="82" spans="1:28">
      <c r="A82" s="184">
        <f>'Berechnung-Freizeit'!A70</f>
        <v>0</v>
      </c>
      <c r="B82" s="185">
        <f>'Berechnung-Freizeit'!B70</f>
        <v>0</v>
      </c>
      <c r="C82" s="185">
        <f>'Berechnung-Freizeit'!C70</f>
        <v>0</v>
      </c>
      <c r="D82" s="184" t="str">
        <f>'Berechnung-Freizeit'!D70</f>
        <v/>
      </c>
      <c r="E82" s="192">
        <f>'Berechnung-Freizeit'!E70</f>
        <v>0</v>
      </c>
      <c r="F82" s="195" t="str">
        <f>'Berechnung-Freizeit'!G70</f>
        <v/>
      </c>
      <c r="G82" s="184" t="str">
        <f>'Berechnung-Freizeit'!I70</f>
        <v/>
      </c>
      <c r="H82" s="192" t="str">
        <f>'Berechnung-Freizeit'!J70</f>
        <v/>
      </c>
      <c r="I82" s="195" t="str">
        <f>'Berechnung-Freizeit'!N70</f>
        <v/>
      </c>
      <c r="J82" s="186" t="str">
        <f>'Berechnung-Freizeit'!O70</f>
        <v/>
      </c>
      <c r="K82" s="184" t="str">
        <f>'Berechnung-Freizeit'!V70</f>
        <v/>
      </c>
      <c r="L82" s="197" t="str">
        <f>'Berechnung-Freizeit'!W70</f>
        <v/>
      </c>
      <c r="M82" s="195" t="str">
        <f>'Berechnung-Freizeit'!AB70</f>
        <v/>
      </c>
      <c r="N82" s="186" t="str">
        <f>'Berechnung-Freizeit'!AC70</f>
        <v/>
      </c>
      <c r="O82" s="195" t="str">
        <f>'Berechnung-Freizeit'!AH70</f>
        <v/>
      </c>
      <c r="P82" s="186" t="str">
        <f>'Berechnung-Freizeit'!AI70</f>
        <v/>
      </c>
      <c r="Q82" s="355" t="str">
        <f>'Berechnung-Freizeit'!AN70</f>
        <v/>
      </c>
      <c r="R82" s="186" t="str">
        <f>'Berechnung-Freizeit'!AO70</f>
        <v/>
      </c>
      <c r="S82" s="184" t="str">
        <f>'Berechnung-Freizeit'!AT70</f>
        <v/>
      </c>
      <c r="T82" s="186" t="str">
        <f>'Berechnung-Freizeit'!AU70</f>
        <v/>
      </c>
      <c r="U82" s="184" t="str">
        <f>'Berechnung-Freizeit'!AZ70</f>
        <v/>
      </c>
      <c r="V82" s="197" t="str">
        <f>'Berechnung-Freizeit'!BA70</f>
        <v/>
      </c>
      <c r="W82" s="184">
        <f>'Berechnung-Freizeit'!BB70</f>
        <v>0</v>
      </c>
      <c r="X82" s="197">
        <f>'Berechnung-Freizeit'!BC70</f>
        <v>0</v>
      </c>
      <c r="Y82" s="205">
        <f t="shared" ref="Y82:Y145" si="5">SUM(IF(ISERROR(G82),0,G82),IF(ISERROR(I82),0,I82),IF(ISERROR(K82),0,K82),IF(ISERROR(M82),0,M82),IF(ISERROR(Q82),0,Q82),IF(ISERROR(S82),0,S82),IF(ISERROR(U82),0,U82))</f>
        <v>0</v>
      </c>
      <c r="Z82" s="216">
        <f t="shared" ref="Z82:Z145" si="6">SUM(IF(ISERROR(H82),0,H82),IF(ISERROR(J82),0,J82),IF(ISERROR(L82),0,L82),IF(ISERROR(N82),0,N82),IF(ISERROR(R82),0,R82),IF(ISERROR(T82),0,T82),IF(ISERROR(V82),0,V82))</f>
        <v>0</v>
      </c>
      <c r="AA82" s="361">
        <f>'Berechnung-Freizeit'!BI70</f>
        <v>0</v>
      </c>
      <c r="AB82" s="362">
        <f t="shared" si="4"/>
        <v>0</v>
      </c>
    </row>
    <row r="83" spans="1:28">
      <c r="A83" s="184">
        <f>'Berechnung-Freizeit'!A71</f>
        <v>0</v>
      </c>
      <c r="B83" s="185">
        <f>'Berechnung-Freizeit'!B71</f>
        <v>0</v>
      </c>
      <c r="C83" s="185">
        <f>'Berechnung-Freizeit'!C71</f>
        <v>0</v>
      </c>
      <c r="D83" s="184" t="str">
        <f>'Berechnung-Freizeit'!D71</f>
        <v/>
      </c>
      <c r="E83" s="192">
        <f>'Berechnung-Freizeit'!E71</f>
        <v>0</v>
      </c>
      <c r="F83" s="195" t="str">
        <f>'Berechnung-Freizeit'!G71</f>
        <v/>
      </c>
      <c r="G83" s="184" t="str">
        <f>'Berechnung-Freizeit'!I71</f>
        <v/>
      </c>
      <c r="H83" s="192" t="str">
        <f>'Berechnung-Freizeit'!J71</f>
        <v/>
      </c>
      <c r="I83" s="195" t="str">
        <f>'Berechnung-Freizeit'!N71</f>
        <v/>
      </c>
      <c r="J83" s="186" t="str">
        <f>'Berechnung-Freizeit'!O71</f>
        <v/>
      </c>
      <c r="K83" s="184" t="str">
        <f>'Berechnung-Freizeit'!V71</f>
        <v/>
      </c>
      <c r="L83" s="197" t="str">
        <f>'Berechnung-Freizeit'!W71</f>
        <v/>
      </c>
      <c r="M83" s="195" t="str">
        <f>'Berechnung-Freizeit'!AB71</f>
        <v/>
      </c>
      <c r="N83" s="186" t="str">
        <f>'Berechnung-Freizeit'!AC71</f>
        <v/>
      </c>
      <c r="O83" s="195" t="str">
        <f>'Berechnung-Freizeit'!AH71</f>
        <v/>
      </c>
      <c r="P83" s="186" t="str">
        <f>'Berechnung-Freizeit'!AI71</f>
        <v/>
      </c>
      <c r="Q83" s="355" t="str">
        <f>'Berechnung-Freizeit'!AN71</f>
        <v/>
      </c>
      <c r="R83" s="186" t="str">
        <f>'Berechnung-Freizeit'!AO71</f>
        <v/>
      </c>
      <c r="S83" s="184" t="str">
        <f>'Berechnung-Freizeit'!AT71</f>
        <v/>
      </c>
      <c r="T83" s="186" t="str">
        <f>'Berechnung-Freizeit'!AU71</f>
        <v/>
      </c>
      <c r="U83" s="184" t="str">
        <f>'Berechnung-Freizeit'!AZ71</f>
        <v/>
      </c>
      <c r="V83" s="197" t="str">
        <f>'Berechnung-Freizeit'!BA71</f>
        <v/>
      </c>
      <c r="W83" s="184">
        <f>'Berechnung-Freizeit'!BB71</f>
        <v>0</v>
      </c>
      <c r="X83" s="197">
        <f>'Berechnung-Freizeit'!BC71</f>
        <v>0</v>
      </c>
      <c r="Y83" s="205">
        <f t="shared" si="5"/>
        <v>0</v>
      </c>
      <c r="Z83" s="216">
        <f t="shared" si="6"/>
        <v>0</v>
      </c>
      <c r="AA83" s="361">
        <f>'Berechnung-Freizeit'!BI71</f>
        <v>0</v>
      </c>
      <c r="AB83" s="362">
        <f t="shared" ref="AB83:AB146" si="7">Z83+AA83</f>
        <v>0</v>
      </c>
    </row>
    <row r="84" spans="1:28">
      <c r="A84" s="184">
        <f>'Berechnung-Freizeit'!A72</f>
        <v>0</v>
      </c>
      <c r="B84" s="185">
        <f>'Berechnung-Freizeit'!B72</f>
        <v>0</v>
      </c>
      <c r="C84" s="185">
        <f>'Berechnung-Freizeit'!C72</f>
        <v>0</v>
      </c>
      <c r="D84" s="184" t="str">
        <f>'Berechnung-Freizeit'!D72</f>
        <v/>
      </c>
      <c r="E84" s="192">
        <f>'Berechnung-Freizeit'!E72</f>
        <v>0</v>
      </c>
      <c r="F84" s="195" t="str">
        <f>'Berechnung-Freizeit'!G72</f>
        <v/>
      </c>
      <c r="G84" s="184" t="str">
        <f>'Berechnung-Freizeit'!I72</f>
        <v/>
      </c>
      <c r="H84" s="192" t="str">
        <f>'Berechnung-Freizeit'!J72</f>
        <v/>
      </c>
      <c r="I84" s="195" t="str">
        <f>'Berechnung-Freizeit'!N72</f>
        <v/>
      </c>
      <c r="J84" s="186" t="str">
        <f>'Berechnung-Freizeit'!O72</f>
        <v/>
      </c>
      <c r="K84" s="184" t="str">
        <f>'Berechnung-Freizeit'!V72</f>
        <v/>
      </c>
      <c r="L84" s="197" t="str">
        <f>'Berechnung-Freizeit'!W72</f>
        <v/>
      </c>
      <c r="M84" s="195" t="str">
        <f>'Berechnung-Freizeit'!AB72</f>
        <v/>
      </c>
      <c r="N84" s="186" t="str">
        <f>'Berechnung-Freizeit'!AC72</f>
        <v/>
      </c>
      <c r="O84" s="195" t="str">
        <f>'Berechnung-Freizeit'!AH72</f>
        <v/>
      </c>
      <c r="P84" s="186" t="str">
        <f>'Berechnung-Freizeit'!AI72</f>
        <v/>
      </c>
      <c r="Q84" s="355" t="str">
        <f>'Berechnung-Freizeit'!AN72</f>
        <v/>
      </c>
      <c r="R84" s="186" t="str">
        <f>'Berechnung-Freizeit'!AO72</f>
        <v/>
      </c>
      <c r="S84" s="184" t="str">
        <f>'Berechnung-Freizeit'!AT72</f>
        <v/>
      </c>
      <c r="T84" s="186" t="str">
        <f>'Berechnung-Freizeit'!AU72</f>
        <v/>
      </c>
      <c r="U84" s="184" t="str">
        <f>'Berechnung-Freizeit'!AZ72</f>
        <v/>
      </c>
      <c r="V84" s="197" t="str">
        <f>'Berechnung-Freizeit'!BA72</f>
        <v/>
      </c>
      <c r="W84" s="184">
        <f>'Berechnung-Freizeit'!BB72</f>
        <v>0</v>
      </c>
      <c r="X84" s="197">
        <f>'Berechnung-Freizeit'!BC72</f>
        <v>0</v>
      </c>
      <c r="Y84" s="205">
        <f t="shared" si="5"/>
        <v>0</v>
      </c>
      <c r="Z84" s="216">
        <f t="shared" si="6"/>
        <v>0</v>
      </c>
      <c r="AA84" s="361">
        <f>'Berechnung-Freizeit'!BI72</f>
        <v>0</v>
      </c>
      <c r="AB84" s="362">
        <f t="shared" si="7"/>
        <v>0</v>
      </c>
    </row>
    <row r="85" spans="1:28">
      <c r="A85" s="184">
        <f>'Berechnung-Freizeit'!A73</f>
        <v>0</v>
      </c>
      <c r="B85" s="185">
        <f>'Berechnung-Freizeit'!B73</f>
        <v>0</v>
      </c>
      <c r="C85" s="185">
        <f>'Berechnung-Freizeit'!C73</f>
        <v>0</v>
      </c>
      <c r="D85" s="184" t="str">
        <f>'Berechnung-Freizeit'!D73</f>
        <v/>
      </c>
      <c r="E85" s="192">
        <f>'Berechnung-Freizeit'!E73</f>
        <v>0</v>
      </c>
      <c r="F85" s="195" t="str">
        <f>'Berechnung-Freizeit'!G73</f>
        <v/>
      </c>
      <c r="G85" s="184" t="str">
        <f>'Berechnung-Freizeit'!I73</f>
        <v/>
      </c>
      <c r="H85" s="192" t="str">
        <f>'Berechnung-Freizeit'!J73</f>
        <v/>
      </c>
      <c r="I85" s="195" t="str">
        <f>'Berechnung-Freizeit'!N73</f>
        <v/>
      </c>
      <c r="J85" s="186" t="str">
        <f>'Berechnung-Freizeit'!O73</f>
        <v/>
      </c>
      <c r="K85" s="184" t="str">
        <f>'Berechnung-Freizeit'!V73</f>
        <v/>
      </c>
      <c r="L85" s="197" t="str">
        <f>'Berechnung-Freizeit'!W73</f>
        <v/>
      </c>
      <c r="M85" s="195" t="str">
        <f>'Berechnung-Freizeit'!AB73</f>
        <v/>
      </c>
      <c r="N85" s="186" t="str">
        <f>'Berechnung-Freizeit'!AC73</f>
        <v/>
      </c>
      <c r="O85" s="195" t="str">
        <f>'Berechnung-Freizeit'!AH73</f>
        <v/>
      </c>
      <c r="P85" s="186" t="str">
        <f>'Berechnung-Freizeit'!AI73</f>
        <v/>
      </c>
      <c r="Q85" s="355" t="str">
        <f>'Berechnung-Freizeit'!AN73</f>
        <v/>
      </c>
      <c r="R85" s="186" t="str">
        <f>'Berechnung-Freizeit'!AO73</f>
        <v/>
      </c>
      <c r="S85" s="184" t="str">
        <f>'Berechnung-Freizeit'!AT73</f>
        <v/>
      </c>
      <c r="T85" s="186" t="str">
        <f>'Berechnung-Freizeit'!AU73</f>
        <v/>
      </c>
      <c r="U85" s="184" t="str">
        <f>'Berechnung-Freizeit'!AZ73</f>
        <v/>
      </c>
      <c r="V85" s="197" t="str">
        <f>'Berechnung-Freizeit'!BA73</f>
        <v/>
      </c>
      <c r="W85" s="184">
        <f>'Berechnung-Freizeit'!BB73</f>
        <v>0</v>
      </c>
      <c r="X85" s="197">
        <f>'Berechnung-Freizeit'!BC73</f>
        <v>0</v>
      </c>
      <c r="Y85" s="205">
        <f t="shared" si="5"/>
        <v>0</v>
      </c>
      <c r="Z85" s="216">
        <f t="shared" si="6"/>
        <v>0</v>
      </c>
      <c r="AA85" s="361">
        <f>'Berechnung-Freizeit'!BI73</f>
        <v>0</v>
      </c>
      <c r="AB85" s="362">
        <f t="shared" si="7"/>
        <v>0</v>
      </c>
    </row>
    <row r="86" spans="1:28">
      <c r="A86" s="184">
        <f>'Berechnung-Freizeit'!A74</f>
        <v>0</v>
      </c>
      <c r="B86" s="185">
        <f>'Berechnung-Freizeit'!B74</f>
        <v>0</v>
      </c>
      <c r="C86" s="185">
        <f>'Berechnung-Freizeit'!C74</f>
        <v>0</v>
      </c>
      <c r="D86" s="184" t="str">
        <f>'Berechnung-Freizeit'!D74</f>
        <v/>
      </c>
      <c r="E86" s="192">
        <f>'Berechnung-Freizeit'!E74</f>
        <v>0</v>
      </c>
      <c r="F86" s="195" t="str">
        <f>'Berechnung-Freizeit'!G74</f>
        <v/>
      </c>
      <c r="G86" s="184" t="str">
        <f>'Berechnung-Freizeit'!I74</f>
        <v/>
      </c>
      <c r="H86" s="192" t="str">
        <f>'Berechnung-Freizeit'!J74</f>
        <v/>
      </c>
      <c r="I86" s="195" t="str">
        <f>'Berechnung-Freizeit'!N74</f>
        <v/>
      </c>
      <c r="J86" s="186" t="str">
        <f>'Berechnung-Freizeit'!O74</f>
        <v/>
      </c>
      <c r="K86" s="184" t="str">
        <f>'Berechnung-Freizeit'!V74</f>
        <v/>
      </c>
      <c r="L86" s="197" t="str">
        <f>'Berechnung-Freizeit'!W74</f>
        <v/>
      </c>
      <c r="M86" s="195" t="str">
        <f>'Berechnung-Freizeit'!AB74</f>
        <v/>
      </c>
      <c r="N86" s="186" t="str">
        <f>'Berechnung-Freizeit'!AC74</f>
        <v/>
      </c>
      <c r="O86" s="195" t="str">
        <f>'Berechnung-Freizeit'!AH74</f>
        <v/>
      </c>
      <c r="P86" s="186" t="str">
        <f>'Berechnung-Freizeit'!AI74</f>
        <v/>
      </c>
      <c r="Q86" s="355" t="str">
        <f>'Berechnung-Freizeit'!AN74</f>
        <v/>
      </c>
      <c r="R86" s="186" t="str">
        <f>'Berechnung-Freizeit'!AO74</f>
        <v/>
      </c>
      <c r="S86" s="184" t="str">
        <f>'Berechnung-Freizeit'!AT74</f>
        <v/>
      </c>
      <c r="T86" s="186" t="str">
        <f>'Berechnung-Freizeit'!AU74</f>
        <v/>
      </c>
      <c r="U86" s="184" t="str">
        <f>'Berechnung-Freizeit'!AZ74</f>
        <v/>
      </c>
      <c r="V86" s="197" t="str">
        <f>'Berechnung-Freizeit'!BA74</f>
        <v/>
      </c>
      <c r="W86" s="184">
        <f>'Berechnung-Freizeit'!BB74</f>
        <v>0</v>
      </c>
      <c r="X86" s="197">
        <f>'Berechnung-Freizeit'!BC74</f>
        <v>0</v>
      </c>
      <c r="Y86" s="205">
        <f t="shared" si="5"/>
        <v>0</v>
      </c>
      <c r="Z86" s="216">
        <f t="shared" si="6"/>
        <v>0</v>
      </c>
      <c r="AA86" s="361">
        <f>'Berechnung-Freizeit'!BI74</f>
        <v>0</v>
      </c>
      <c r="AB86" s="362">
        <f t="shared" si="7"/>
        <v>0</v>
      </c>
    </row>
    <row r="87" spans="1:28">
      <c r="A87" s="184">
        <f>'Berechnung-Freizeit'!A75</f>
        <v>0</v>
      </c>
      <c r="B87" s="185">
        <f>'Berechnung-Freizeit'!B75</f>
        <v>0</v>
      </c>
      <c r="C87" s="185">
        <f>'Berechnung-Freizeit'!C75</f>
        <v>0</v>
      </c>
      <c r="D87" s="184" t="str">
        <f>'Berechnung-Freizeit'!D75</f>
        <v/>
      </c>
      <c r="E87" s="192">
        <f>'Berechnung-Freizeit'!E75</f>
        <v>0</v>
      </c>
      <c r="F87" s="195" t="str">
        <f>'Berechnung-Freizeit'!G75</f>
        <v/>
      </c>
      <c r="G87" s="184" t="str">
        <f>'Berechnung-Freizeit'!I75</f>
        <v/>
      </c>
      <c r="H87" s="192" t="str">
        <f>'Berechnung-Freizeit'!J75</f>
        <v/>
      </c>
      <c r="I87" s="195" t="str">
        <f>'Berechnung-Freizeit'!N75</f>
        <v/>
      </c>
      <c r="J87" s="186" t="str">
        <f>'Berechnung-Freizeit'!O75</f>
        <v/>
      </c>
      <c r="K87" s="184" t="str">
        <f>'Berechnung-Freizeit'!V75</f>
        <v/>
      </c>
      <c r="L87" s="197" t="str">
        <f>'Berechnung-Freizeit'!W75</f>
        <v/>
      </c>
      <c r="M87" s="195" t="str">
        <f>'Berechnung-Freizeit'!AB75</f>
        <v/>
      </c>
      <c r="N87" s="186" t="str">
        <f>'Berechnung-Freizeit'!AC75</f>
        <v/>
      </c>
      <c r="O87" s="195" t="str">
        <f>'Berechnung-Freizeit'!AH75</f>
        <v/>
      </c>
      <c r="P87" s="186" t="str">
        <f>'Berechnung-Freizeit'!AI75</f>
        <v/>
      </c>
      <c r="Q87" s="355" t="str">
        <f>'Berechnung-Freizeit'!AN75</f>
        <v/>
      </c>
      <c r="R87" s="186" t="str">
        <f>'Berechnung-Freizeit'!AO75</f>
        <v/>
      </c>
      <c r="S87" s="184" t="str">
        <f>'Berechnung-Freizeit'!AT75</f>
        <v/>
      </c>
      <c r="T87" s="186" t="str">
        <f>'Berechnung-Freizeit'!AU75</f>
        <v/>
      </c>
      <c r="U87" s="184" t="str">
        <f>'Berechnung-Freizeit'!AZ75</f>
        <v/>
      </c>
      <c r="V87" s="197" t="str">
        <f>'Berechnung-Freizeit'!BA75</f>
        <v/>
      </c>
      <c r="W87" s="184">
        <f>'Berechnung-Freizeit'!BB75</f>
        <v>0</v>
      </c>
      <c r="X87" s="197">
        <f>'Berechnung-Freizeit'!BC75</f>
        <v>0</v>
      </c>
      <c r="Y87" s="205">
        <f t="shared" si="5"/>
        <v>0</v>
      </c>
      <c r="Z87" s="216">
        <f t="shared" si="6"/>
        <v>0</v>
      </c>
      <c r="AA87" s="361">
        <f>'Berechnung-Freizeit'!BI75</f>
        <v>0</v>
      </c>
      <c r="AB87" s="362">
        <f t="shared" si="7"/>
        <v>0</v>
      </c>
    </row>
    <row r="88" spans="1:28">
      <c r="A88" s="184">
        <f>'Berechnung-Freizeit'!A76</f>
        <v>0</v>
      </c>
      <c r="B88" s="185">
        <f>'Berechnung-Freizeit'!B76</f>
        <v>0</v>
      </c>
      <c r="C88" s="185">
        <f>'Berechnung-Freizeit'!C76</f>
        <v>0</v>
      </c>
      <c r="D88" s="184" t="str">
        <f>'Berechnung-Freizeit'!D76</f>
        <v/>
      </c>
      <c r="E88" s="192">
        <f>'Berechnung-Freizeit'!E76</f>
        <v>0</v>
      </c>
      <c r="F88" s="195" t="str">
        <f>'Berechnung-Freizeit'!G76</f>
        <v/>
      </c>
      <c r="G88" s="184" t="str">
        <f>'Berechnung-Freizeit'!I76</f>
        <v/>
      </c>
      <c r="H88" s="192" t="str">
        <f>'Berechnung-Freizeit'!J76</f>
        <v/>
      </c>
      <c r="I88" s="195" t="str">
        <f>'Berechnung-Freizeit'!N76</f>
        <v/>
      </c>
      <c r="J88" s="186" t="str">
        <f>'Berechnung-Freizeit'!O76</f>
        <v/>
      </c>
      <c r="K88" s="184" t="str">
        <f>'Berechnung-Freizeit'!V76</f>
        <v/>
      </c>
      <c r="L88" s="197" t="str">
        <f>'Berechnung-Freizeit'!W76</f>
        <v/>
      </c>
      <c r="M88" s="195" t="str">
        <f>'Berechnung-Freizeit'!AB76</f>
        <v/>
      </c>
      <c r="N88" s="186" t="str">
        <f>'Berechnung-Freizeit'!AC76</f>
        <v/>
      </c>
      <c r="O88" s="195" t="str">
        <f>'Berechnung-Freizeit'!AH76</f>
        <v/>
      </c>
      <c r="P88" s="186" t="str">
        <f>'Berechnung-Freizeit'!AI76</f>
        <v/>
      </c>
      <c r="Q88" s="355" t="str">
        <f>'Berechnung-Freizeit'!AN76</f>
        <v/>
      </c>
      <c r="R88" s="186" t="str">
        <f>'Berechnung-Freizeit'!AO76</f>
        <v/>
      </c>
      <c r="S88" s="184" t="str">
        <f>'Berechnung-Freizeit'!AT76</f>
        <v/>
      </c>
      <c r="T88" s="186" t="str">
        <f>'Berechnung-Freizeit'!AU76</f>
        <v/>
      </c>
      <c r="U88" s="184" t="str">
        <f>'Berechnung-Freizeit'!AZ76</f>
        <v/>
      </c>
      <c r="V88" s="197" t="str">
        <f>'Berechnung-Freizeit'!BA76</f>
        <v/>
      </c>
      <c r="W88" s="184">
        <f>'Berechnung-Freizeit'!BB76</f>
        <v>0</v>
      </c>
      <c r="X88" s="197">
        <f>'Berechnung-Freizeit'!BC76</f>
        <v>0</v>
      </c>
      <c r="Y88" s="205">
        <f t="shared" si="5"/>
        <v>0</v>
      </c>
      <c r="Z88" s="216">
        <f t="shared" si="6"/>
        <v>0</v>
      </c>
      <c r="AA88" s="361">
        <f>'Berechnung-Freizeit'!BI76</f>
        <v>0</v>
      </c>
      <c r="AB88" s="362">
        <f t="shared" si="7"/>
        <v>0</v>
      </c>
    </row>
    <row r="89" spans="1:28">
      <c r="A89" s="184">
        <f>'Berechnung-Freizeit'!A77</f>
        <v>0</v>
      </c>
      <c r="B89" s="185">
        <f>'Berechnung-Freizeit'!B77</f>
        <v>0</v>
      </c>
      <c r="C89" s="185">
        <f>'Berechnung-Freizeit'!C77</f>
        <v>0</v>
      </c>
      <c r="D89" s="184" t="str">
        <f>'Berechnung-Freizeit'!D77</f>
        <v/>
      </c>
      <c r="E89" s="192">
        <f>'Berechnung-Freizeit'!E77</f>
        <v>0</v>
      </c>
      <c r="F89" s="195" t="str">
        <f>'Berechnung-Freizeit'!G77</f>
        <v/>
      </c>
      <c r="G89" s="184" t="str">
        <f>'Berechnung-Freizeit'!I77</f>
        <v/>
      </c>
      <c r="H89" s="192" t="str">
        <f>'Berechnung-Freizeit'!J77</f>
        <v/>
      </c>
      <c r="I89" s="195" t="str">
        <f>'Berechnung-Freizeit'!N77</f>
        <v/>
      </c>
      <c r="J89" s="186" t="str">
        <f>'Berechnung-Freizeit'!O77</f>
        <v/>
      </c>
      <c r="K89" s="184" t="str">
        <f>'Berechnung-Freizeit'!V77</f>
        <v/>
      </c>
      <c r="L89" s="197" t="str">
        <f>'Berechnung-Freizeit'!W77</f>
        <v/>
      </c>
      <c r="M89" s="195" t="str">
        <f>'Berechnung-Freizeit'!AB77</f>
        <v/>
      </c>
      <c r="N89" s="186" t="str">
        <f>'Berechnung-Freizeit'!AC77</f>
        <v/>
      </c>
      <c r="O89" s="195" t="str">
        <f>'Berechnung-Freizeit'!AH77</f>
        <v/>
      </c>
      <c r="P89" s="186" t="str">
        <f>'Berechnung-Freizeit'!AI77</f>
        <v/>
      </c>
      <c r="Q89" s="355" t="str">
        <f>'Berechnung-Freizeit'!AN77</f>
        <v/>
      </c>
      <c r="R89" s="186" t="str">
        <f>'Berechnung-Freizeit'!AO77</f>
        <v/>
      </c>
      <c r="S89" s="184" t="str">
        <f>'Berechnung-Freizeit'!AT77</f>
        <v/>
      </c>
      <c r="T89" s="186" t="str">
        <f>'Berechnung-Freizeit'!AU77</f>
        <v/>
      </c>
      <c r="U89" s="184" t="str">
        <f>'Berechnung-Freizeit'!AZ77</f>
        <v/>
      </c>
      <c r="V89" s="197" t="str">
        <f>'Berechnung-Freizeit'!BA77</f>
        <v/>
      </c>
      <c r="W89" s="184">
        <f>'Berechnung-Freizeit'!BB77</f>
        <v>0</v>
      </c>
      <c r="X89" s="197">
        <f>'Berechnung-Freizeit'!BC77</f>
        <v>0</v>
      </c>
      <c r="Y89" s="205">
        <f t="shared" si="5"/>
        <v>0</v>
      </c>
      <c r="Z89" s="216">
        <f t="shared" si="6"/>
        <v>0</v>
      </c>
      <c r="AA89" s="361">
        <f>'Berechnung-Freizeit'!BI77</f>
        <v>0</v>
      </c>
      <c r="AB89" s="362">
        <f t="shared" si="7"/>
        <v>0</v>
      </c>
    </row>
    <row r="90" spans="1:28">
      <c r="A90" s="184">
        <f>'Berechnung-Freizeit'!A78</f>
        <v>0</v>
      </c>
      <c r="B90" s="185">
        <f>'Berechnung-Freizeit'!B78</f>
        <v>0</v>
      </c>
      <c r="C90" s="185">
        <f>'Berechnung-Freizeit'!C78</f>
        <v>0</v>
      </c>
      <c r="D90" s="184" t="str">
        <f>'Berechnung-Freizeit'!D78</f>
        <v/>
      </c>
      <c r="E90" s="192">
        <f>'Berechnung-Freizeit'!E78</f>
        <v>0</v>
      </c>
      <c r="F90" s="195" t="str">
        <f>'Berechnung-Freizeit'!G78</f>
        <v/>
      </c>
      <c r="G90" s="184" t="str">
        <f>'Berechnung-Freizeit'!I78</f>
        <v/>
      </c>
      <c r="H90" s="192" t="str">
        <f>'Berechnung-Freizeit'!J78</f>
        <v/>
      </c>
      <c r="I90" s="195" t="str">
        <f>'Berechnung-Freizeit'!N78</f>
        <v/>
      </c>
      <c r="J90" s="186" t="str">
        <f>'Berechnung-Freizeit'!O78</f>
        <v/>
      </c>
      <c r="K90" s="184" t="str">
        <f>'Berechnung-Freizeit'!V78</f>
        <v/>
      </c>
      <c r="L90" s="197" t="str">
        <f>'Berechnung-Freizeit'!W78</f>
        <v/>
      </c>
      <c r="M90" s="195" t="str">
        <f>'Berechnung-Freizeit'!AB78</f>
        <v/>
      </c>
      <c r="N90" s="186" t="str">
        <f>'Berechnung-Freizeit'!AC78</f>
        <v/>
      </c>
      <c r="O90" s="195" t="str">
        <f>'Berechnung-Freizeit'!AH78</f>
        <v/>
      </c>
      <c r="P90" s="186" t="str">
        <f>'Berechnung-Freizeit'!AI78</f>
        <v/>
      </c>
      <c r="Q90" s="355" t="str">
        <f>'Berechnung-Freizeit'!AN78</f>
        <v/>
      </c>
      <c r="R90" s="186" t="str">
        <f>'Berechnung-Freizeit'!AO78</f>
        <v/>
      </c>
      <c r="S90" s="184" t="str">
        <f>'Berechnung-Freizeit'!AT78</f>
        <v/>
      </c>
      <c r="T90" s="186" t="str">
        <f>'Berechnung-Freizeit'!AU78</f>
        <v/>
      </c>
      <c r="U90" s="184" t="str">
        <f>'Berechnung-Freizeit'!AZ78</f>
        <v/>
      </c>
      <c r="V90" s="197" t="str">
        <f>'Berechnung-Freizeit'!BA78</f>
        <v/>
      </c>
      <c r="W90" s="184">
        <f>'Berechnung-Freizeit'!BB78</f>
        <v>0</v>
      </c>
      <c r="X90" s="197">
        <f>'Berechnung-Freizeit'!BC78</f>
        <v>0</v>
      </c>
      <c r="Y90" s="205">
        <f t="shared" si="5"/>
        <v>0</v>
      </c>
      <c r="Z90" s="216">
        <f t="shared" si="6"/>
        <v>0</v>
      </c>
      <c r="AA90" s="361">
        <f>'Berechnung-Freizeit'!BI78</f>
        <v>0</v>
      </c>
      <c r="AB90" s="362">
        <f t="shared" si="7"/>
        <v>0</v>
      </c>
    </row>
    <row r="91" spans="1:28">
      <c r="A91" s="184">
        <f>'Berechnung-Freizeit'!A79</f>
        <v>0</v>
      </c>
      <c r="B91" s="185">
        <f>'Berechnung-Freizeit'!B79</f>
        <v>0</v>
      </c>
      <c r="C91" s="185">
        <f>'Berechnung-Freizeit'!C79</f>
        <v>0</v>
      </c>
      <c r="D91" s="184" t="str">
        <f>'Berechnung-Freizeit'!D79</f>
        <v/>
      </c>
      <c r="E91" s="192">
        <f>'Berechnung-Freizeit'!E79</f>
        <v>0</v>
      </c>
      <c r="F91" s="195" t="str">
        <f>'Berechnung-Freizeit'!G79</f>
        <v/>
      </c>
      <c r="G91" s="184" t="str">
        <f>'Berechnung-Freizeit'!I79</f>
        <v/>
      </c>
      <c r="H91" s="192" t="str">
        <f>'Berechnung-Freizeit'!J79</f>
        <v/>
      </c>
      <c r="I91" s="195" t="str">
        <f>'Berechnung-Freizeit'!N79</f>
        <v/>
      </c>
      <c r="J91" s="186" t="str">
        <f>'Berechnung-Freizeit'!O79</f>
        <v/>
      </c>
      <c r="K91" s="184" t="str">
        <f>'Berechnung-Freizeit'!V79</f>
        <v/>
      </c>
      <c r="L91" s="197" t="str">
        <f>'Berechnung-Freizeit'!W79</f>
        <v/>
      </c>
      <c r="M91" s="195" t="str">
        <f>'Berechnung-Freizeit'!AB79</f>
        <v/>
      </c>
      <c r="N91" s="186" t="str">
        <f>'Berechnung-Freizeit'!AC79</f>
        <v/>
      </c>
      <c r="O91" s="195" t="str">
        <f>'Berechnung-Freizeit'!AH79</f>
        <v/>
      </c>
      <c r="P91" s="186" t="str">
        <f>'Berechnung-Freizeit'!AI79</f>
        <v/>
      </c>
      <c r="Q91" s="355" t="str">
        <f>'Berechnung-Freizeit'!AN79</f>
        <v/>
      </c>
      <c r="R91" s="186" t="str">
        <f>'Berechnung-Freizeit'!AO79</f>
        <v/>
      </c>
      <c r="S91" s="184" t="str">
        <f>'Berechnung-Freizeit'!AT79</f>
        <v/>
      </c>
      <c r="T91" s="186" t="str">
        <f>'Berechnung-Freizeit'!AU79</f>
        <v/>
      </c>
      <c r="U91" s="184" t="str">
        <f>'Berechnung-Freizeit'!AZ79</f>
        <v/>
      </c>
      <c r="V91" s="197" t="str">
        <f>'Berechnung-Freizeit'!BA79</f>
        <v/>
      </c>
      <c r="W91" s="184">
        <f>'Berechnung-Freizeit'!BB79</f>
        <v>0</v>
      </c>
      <c r="X91" s="197">
        <f>'Berechnung-Freizeit'!BC79</f>
        <v>0</v>
      </c>
      <c r="Y91" s="205">
        <f t="shared" si="5"/>
        <v>0</v>
      </c>
      <c r="Z91" s="216">
        <f t="shared" si="6"/>
        <v>0</v>
      </c>
      <c r="AA91" s="361">
        <f>'Berechnung-Freizeit'!BI79</f>
        <v>0</v>
      </c>
      <c r="AB91" s="362">
        <f t="shared" si="7"/>
        <v>0</v>
      </c>
    </row>
    <row r="92" spans="1:28">
      <c r="A92" s="184">
        <f>'Berechnung-Freizeit'!A80</f>
        <v>0</v>
      </c>
      <c r="B92" s="185">
        <f>'Berechnung-Freizeit'!B80</f>
        <v>0</v>
      </c>
      <c r="C92" s="185">
        <f>'Berechnung-Freizeit'!C80</f>
        <v>0</v>
      </c>
      <c r="D92" s="184" t="str">
        <f>'Berechnung-Freizeit'!D80</f>
        <v/>
      </c>
      <c r="E92" s="192">
        <f>'Berechnung-Freizeit'!E80</f>
        <v>0</v>
      </c>
      <c r="F92" s="195" t="str">
        <f>'Berechnung-Freizeit'!G80</f>
        <v/>
      </c>
      <c r="G92" s="184" t="str">
        <f>'Berechnung-Freizeit'!I80</f>
        <v/>
      </c>
      <c r="H92" s="192" t="str">
        <f>'Berechnung-Freizeit'!J80</f>
        <v/>
      </c>
      <c r="I92" s="195" t="str">
        <f>'Berechnung-Freizeit'!N80</f>
        <v/>
      </c>
      <c r="J92" s="186" t="str">
        <f>'Berechnung-Freizeit'!O80</f>
        <v/>
      </c>
      <c r="K92" s="184" t="str">
        <f>'Berechnung-Freizeit'!V80</f>
        <v/>
      </c>
      <c r="L92" s="197" t="str">
        <f>'Berechnung-Freizeit'!W80</f>
        <v/>
      </c>
      <c r="M92" s="195" t="str">
        <f>'Berechnung-Freizeit'!AB80</f>
        <v/>
      </c>
      <c r="N92" s="186" t="str">
        <f>'Berechnung-Freizeit'!AC80</f>
        <v/>
      </c>
      <c r="O92" s="195" t="str">
        <f>'Berechnung-Freizeit'!AH80</f>
        <v/>
      </c>
      <c r="P92" s="186" t="str">
        <f>'Berechnung-Freizeit'!AI80</f>
        <v/>
      </c>
      <c r="Q92" s="355" t="str">
        <f>'Berechnung-Freizeit'!AN80</f>
        <v/>
      </c>
      <c r="R92" s="186" t="str">
        <f>'Berechnung-Freizeit'!AO80</f>
        <v/>
      </c>
      <c r="S92" s="184" t="str">
        <f>'Berechnung-Freizeit'!AT80</f>
        <v/>
      </c>
      <c r="T92" s="186" t="str">
        <f>'Berechnung-Freizeit'!AU80</f>
        <v/>
      </c>
      <c r="U92" s="184" t="str">
        <f>'Berechnung-Freizeit'!AZ80</f>
        <v/>
      </c>
      <c r="V92" s="197" t="str">
        <f>'Berechnung-Freizeit'!BA80</f>
        <v/>
      </c>
      <c r="W92" s="184">
        <f>'Berechnung-Freizeit'!BB80</f>
        <v>0</v>
      </c>
      <c r="X92" s="197">
        <f>'Berechnung-Freizeit'!BC80</f>
        <v>0</v>
      </c>
      <c r="Y92" s="205">
        <f t="shared" si="5"/>
        <v>0</v>
      </c>
      <c r="Z92" s="216">
        <f t="shared" si="6"/>
        <v>0</v>
      </c>
      <c r="AA92" s="361">
        <f>'Berechnung-Freizeit'!BI80</f>
        <v>0</v>
      </c>
      <c r="AB92" s="362">
        <f t="shared" si="7"/>
        <v>0</v>
      </c>
    </row>
    <row r="93" spans="1:28">
      <c r="A93" s="184">
        <f>'Berechnung-Freizeit'!A81</f>
        <v>0</v>
      </c>
      <c r="B93" s="185">
        <f>'Berechnung-Freizeit'!B81</f>
        <v>0</v>
      </c>
      <c r="C93" s="185">
        <f>'Berechnung-Freizeit'!C81</f>
        <v>0</v>
      </c>
      <c r="D93" s="184" t="str">
        <f>'Berechnung-Freizeit'!D81</f>
        <v/>
      </c>
      <c r="E93" s="192">
        <f>'Berechnung-Freizeit'!E81</f>
        <v>0</v>
      </c>
      <c r="F93" s="195" t="str">
        <f>'Berechnung-Freizeit'!G81</f>
        <v/>
      </c>
      <c r="G93" s="184" t="str">
        <f>'Berechnung-Freizeit'!I81</f>
        <v/>
      </c>
      <c r="H93" s="192" t="str">
        <f>'Berechnung-Freizeit'!J81</f>
        <v/>
      </c>
      <c r="I93" s="195" t="str">
        <f>'Berechnung-Freizeit'!N81</f>
        <v/>
      </c>
      <c r="J93" s="186" t="str">
        <f>'Berechnung-Freizeit'!O81</f>
        <v/>
      </c>
      <c r="K93" s="184" t="str">
        <f>'Berechnung-Freizeit'!V81</f>
        <v/>
      </c>
      <c r="L93" s="197" t="str">
        <f>'Berechnung-Freizeit'!W81</f>
        <v/>
      </c>
      <c r="M93" s="195" t="str">
        <f>'Berechnung-Freizeit'!AB81</f>
        <v/>
      </c>
      <c r="N93" s="186" t="str">
        <f>'Berechnung-Freizeit'!AC81</f>
        <v/>
      </c>
      <c r="O93" s="195" t="str">
        <f>'Berechnung-Freizeit'!AH81</f>
        <v/>
      </c>
      <c r="P93" s="186" t="str">
        <f>'Berechnung-Freizeit'!AI81</f>
        <v/>
      </c>
      <c r="Q93" s="355" t="str">
        <f>'Berechnung-Freizeit'!AN81</f>
        <v/>
      </c>
      <c r="R93" s="186" t="str">
        <f>'Berechnung-Freizeit'!AO81</f>
        <v/>
      </c>
      <c r="S93" s="184" t="str">
        <f>'Berechnung-Freizeit'!AT81</f>
        <v/>
      </c>
      <c r="T93" s="186" t="str">
        <f>'Berechnung-Freizeit'!AU81</f>
        <v/>
      </c>
      <c r="U93" s="184" t="str">
        <f>'Berechnung-Freizeit'!AZ81</f>
        <v/>
      </c>
      <c r="V93" s="197" t="str">
        <f>'Berechnung-Freizeit'!BA81</f>
        <v/>
      </c>
      <c r="W93" s="184">
        <f>'Berechnung-Freizeit'!BB81</f>
        <v>0</v>
      </c>
      <c r="X93" s="197">
        <f>'Berechnung-Freizeit'!BC81</f>
        <v>0</v>
      </c>
      <c r="Y93" s="205">
        <f t="shared" si="5"/>
        <v>0</v>
      </c>
      <c r="Z93" s="216">
        <f t="shared" si="6"/>
        <v>0</v>
      </c>
      <c r="AA93" s="361">
        <f>'Berechnung-Freizeit'!BI81</f>
        <v>0</v>
      </c>
      <c r="AB93" s="362">
        <f t="shared" si="7"/>
        <v>0</v>
      </c>
    </row>
    <row r="94" spans="1:28">
      <c r="A94" s="184">
        <f>'Berechnung-Freizeit'!A82</f>
        <v>0</v>
      </c>
      <c r="B94" s="185">
        <f>'Berechnung-Freizeit'!B82</f>
        <v>0</v>
      </c>
      <c r="C94" s="185">
        <f>'Berechnung-Freizeit'!C82</f>
        <v>0</v>
      </c>
      <c r="D94" s="184" t="str">
        <f>'Berechnung-Freizeit'!D82</f>
        <v/>
      </c>
      <c r="E94" s="192">
        <f>'Berechnung-Freizeit'!E82</f>
        <v>0</v>
      </c>
      <c r="F94" s="195" t="str">
        <f>'Berechnung-Freizeit'!G82</f>
        <v/>
      </c>
      <c r="G94" s="184" t="str">
        <f>'Berechnung-Freizeit'!I82</f>
        <v/>
      </c>
      <c r="H94" s="192" t="str">
        <f>'Berechnung-Freizeit'!J82</f>
        <v/>
      </c>
      <c r="I94" s="195" t="str">
        <f>'Berechnung-Freizeit'!N82</f>
        <v/>
      </c>
      <c r="J94" s="186" t="str">
        <f>'Berechnung-Freizeit'!O82</f>
        <v/>
      </c>
      <c r="K94" s="184" t="str">
        <f>'Berechnung-Freizeit'!V82</f>
        <v/>
      </c>
      <c r="L94" s="197" t="str">
        <f>'Berechnung-Freizeit'!W82</f>
        <v/>
      </c>
      <c r="M94" s="195" t="str">
        <f>'Berechnung-Freizeit'!AB82</f>
        <v/>
      </c>
      <c r="N94" s="186" t="str">
        <f>'Berechnung-Freizeit'!AC82</f>
        <v/>
      </c>
      <c r="O94" s="195" t="str">
        <f>'Berechnung-Freizeit'!AH82</f>
        <v/>
      </c>
      <c r="P94" s="186" t="str">
        <f>'Berechnung-Freizeit'!AI82</f>
        <v/>
      </c>
      <c r="Q94" s="355" t="str">
        <f>'Berechnung-Freizeit'!AN82</f>
        <v/>
      </c>
      <c r="R94" s="186" t="str">
        <f>'Berechnung-Freizeit'!AO82</f>
        <v/>
      </c>
      <c r="S94" s="184" t="str">
        <f>'Berechnung-Freizeit'!AT82</f>
        <v/>
      </c>
      <c r="T94" s="186" t="str">
        <f>'Berechnung-Freizeit'!AU82</f>
        <v/>
      </c>
      <c r="U94" s="184" t="str">
        <f>'Berechnung-Freizeit'!AZ82</f>
        <v/>
      </c>
      <c r="V94" s="197" t="str">
        <f>'Berechnung-Freizeit'!BA82</f>
        <v/>
      </c>
      <c r="W94" s="184">
        <f>'Berechnung-Freizeit'!BB82</f>
        <v>0</v>
      </c>
      <c r="X94" s="197">
        <f>'Berechnung-Freizeit'!BC82</f>
        <v>0</v>
      </c>
      <c r="Y94" s="205">
        <f t="shared" si="5"/>
        <v>0</v>
      </c>
      <c r="Z94" s="216">
        <f t="shared" si="6"/>
        <v>0</v>
      </c>
      <c r="AA94" s="361">
        <f>'Berechnung-Freizeit'!BI82</f>
        <v>0</v>
      </c>
      <c r="AB94" s="362">
        <f t="shared" si="7"/>
        <v>0</v>
      </c>
    </row>
    <row r="95" spans="1:28">
      <c r="A95" s="184">
        <f>'Berechnung-Freizeit'!A83</f>
        <v>0</v>
      </c>
      <c r="B95" s="185">
        <f>'Berechnung-Freizeit'!B83</f>
        <v>0</v>
      </c>
      <c r="C95" s="185">
        <f>'Berechnung-Freizeit'!C83</f>
        <v>0</v>
      </c>
      <c r="D95" s="184" t="str">
        <f>'Berechnung-Freizeit'!D83</f>
        <v/>
      </c>
      <c r="E95" s="192">
        <f>'Berechnung-Freizeit'!E83</f>
        <v>0</v>
      </c>
      <c r="F95" s="195" t="str">
        <f>'Berechnung-Freizeit'!G83</f>
        <v/>
      </c>
      <c r="G95" s="184" t="str">
        <f>'Berechnung-Freizeit'!I83</f>
        <v/>
      </c>
      <c r="H95" s="192" t="str">
        <f>'Berechnung-Freizeit'!J83</f>
        <v/>
      </c>
      <c r="I95" s="195" t="str">
        <f>'Berechnung-Freizeit'!N83</f>
        <v/>
      </c>
      <c r="J95" s="186" t="str">
        <f>'Berechnung-Freizeit'!O83</f>
        <v/>
      </c>
      <c r="K95" s="184" t="str">
        <f>'Berechnung-Freizeit'!V83</f>
        <v/>
      </c>
      <c r="L95" s="197" t="str">
        <f>'Berechnung-Freizeit'!W83</f>
        <v/>
      </c>
      <c r="M95" s="195" t="str">
        <f>'Berechnung-Freizeit'!AB83</f>
        <v/>
      </c>
      <c r="N95" s="186" t="str">
        <f>'Berechnung-Freizeit'!AC83</f>
        <v/>
      </c>
      <c r="O95" s="195" t="str">
        <f>'Berechnung-Freizeit'!AH83</f>
        <v/>
      </c>
      <c r="P95" s="186" t="str">
        <f>'Berechnung-Freizeit'!AI83</f>
        <v/>
      </c>
      <c r="Q95" s="355" t="str">
        <f>'Berechnung-Freizeit'!AN83</f>
        <v/>
      </c>
      <c r="R95" s="186" t="str">
        <f>'Berechnung-Freizeit'!AO83</f>
        <v/>
      </c>
      <c r="S95" s="184" t="str">
        <f>'Berechnung-Freizeit'!AT83</f>
        <v/>
      </c>
      <c r="T95" s="186" t="str">
        <f>'Berechnung-Freizeit'!AU83</f>
        <v/>
      </c>
      <c r="U95" s="184" t="str">
        <f>'Berechnung-Freizeit'!AZ83</f>
        <v/>
      </c>
      <c r="V95" s="197" t="str">
        <f>'Berechnung-Freizeit'!BA83</f>
        <v/>
      </c>
      <c r="W95" s="184">
        <f>'Berechnung-Freizeit'!BB83</f>
        <v>0</v>
      </c>
      <c r="X95" s="197">
        <f>'Berechnung-Freizeit'!BC83</f>
        <v>0</v>
      </c>
      <c r="Y95" s="205">
        <f t="shared" si="5"/>
        <v>0</v>
      </c>
      <c r="Z95" s="216">
        <f t="shared" si="6"/>
        <v>0</v>
      </c>
      <c r="AA95" s="361">
        <f>'Berechnung-Freizeit'!BI83</f>
        <v>0</v>
      </c>
      <c r="AB95" s="362">
        <f t="shared" si="7"/>
        <v>0</v>
      </c>
    </row>
    <row r="96" spans="1:28">
      <c r="A96" s="184">
        <f>'Berechnung-Freizeit'!A84</f>
        <v>0</v>
      </c>
      <c r="B96" s="185">
        <f>'Berechnung-Freizeit'!B84</f>
        <v>0</v>
      </c>
      <c r="C96" s="185">
        <f>'Berechnung-Freizeit'!C84</f>
        <v>0</v>
      </c>
      <c r="D96" s="184" t="str">
        <f>'Berechnung-Freizeit'!D84</f>
        <v/>
      </c>
      <c r="E96" s="192">
        <f>'Berechnung-Freizeit'!E84</f>
        <v>0</v>
      </c>
      <c r="F96" s="195" t="str">
        <f>'Berechnung-Freizeit'!G84</f>
        <v/>
      </c>
      <c r="G96" s="184" t="str">
        <f>'Berechnung-Freizeit'!I84</f>
        <v/>
      </c>
      <c r="H96" s="192" t="str">
        <f>'Berechnung-Freizeit'!J84</f>
        <v/>
      </c>
      <c r="I96" s="195" t="str">
        <f>'Berechnung-Freizeit'!N84</f>
        <v/>
      </c>
      <c r="J96" s="186" t="str">
        <f>'Berechnung-Freizeit'!O84</f>
        <v/>
      </c>
      <c r="K96" s="184" t="str">
        <f>'Berechnung-Freizeit'!V84</f>
        <v/>
      </c>
      <c r="L96" s="197" t="str">
        <f>'Berechnung-Freizeit'!W84</f>
        <v/>
      </c>
      <c r="M96" s="195" t="str">
        <f>'Berechnung-Freizeit'!AB84</f>
        <v/>
      </c>
      <c r="N96" s="186" t="str">
        <f>'Berechnung-Freizeit'!AC84</f>
        <v/>
      </c>
      <c r="O96" s="195" t="str">
        <f>'Berechnung-Freizeit'!AH84</f>
        <v/>
      </c>
      <c r="P96" s="186" t="str">
        <f>'Berechnung-Freizeit'!AI84</f>
        <v/>
      </c>
      <c r="Q96" s="355" t="str">
        <f>'Berechnung-Freizeit'!AN84</f>
        <v/>
      </c>
      <c r="R96" s="186" t="str">
        <f>'Berechnung-Freizeit'!AO84</f>
        <v/>
      </c>
      <c r="S96" s="184" t="str">
        <f>'Berechnung-Freizeit'!AT84</f>
        <v/>
      </c>
      <c r="T96" s="186" t="str">
        <f>'Berechnung-Freizeit'!AU84</f>
        <v/>
      </c>
      <c r="U96" s="184" t="str">
        <f>'Berechnung-Freizeit'!AZ84</f>
        <v/>
      </c>
      <c r="V96" s="197" t="str">
        <f>'Berechnung-Freizeit'!BA84</f>
        <v/>
      </c>
      <c r="W96" s="184">
        <f>'Berechnung-Freizeit'!BB84</f>
        <v>0</v>
      </c>
      <c r="X96" s="197">
        <f>'Berechnung-Freizeit'!BC84</f>
        <v>0</v>
      </c>
      <c r="Y96" s="205">
        <f t="shared" si="5"/>
        <v>0</v>
      </c>
      <c r="Z96" s="216">
        <f t="shared" si="6"/>
        <v>0</v>
      </c>
      <c r="AA96" s="361">
        <f>'Berechnung-Freizeit'!BI84</f>
        <v>0</v>
      </c>
      <c r="AB96" s="362">
        <f t="shared" si="7"/>
        <v>0</v>
      </c>
    </row>
    <row r="97" spans="1:28">
      <c r="A97" s="184">
        <f>'Berechnung-Freizeit'!A85</f>
        <v>0</v>
      </c>
      <c r="B97" s="185">
        <f>'Berechnung-Freizeit'!B85</f>
        <v>0</v>
      </c>
      <c r="C97" s="185">
        <f>'Berechnung-Freizeit'!C85</f>
        <v>0</v>
      </c>
      <c r="D97" s="184" t="str">
        <f>'Berechnung-Freizeit'!D85</f>
        <v/>
      </c>
      <c r="E97" s="192">
        <f>'Berechnung-Freizeit'!E85</f>
        <v>0</v>
      </c>
      <c r="F97" s="195" t="str">
        <f>'Berechnung-Freizeit'!G85</f>
        <v/>
      </c>
      <c r="G97" s="184" t="str">
        <f>'Berechnung-Freizeit'!I85</f>
        <v/>
      </c>
      <c r="H97" s="192" t="str">
        <f>'Berechnung-Freizeit'!J85</f>
        <v/>
      </c>
      <c r="I97" s="195" t="str">
        <f>'Berechnung-Freizeit'!N85</f>
        <v/>
      </c>
      <c r="J97" s="186" t="str">
        <f>'Berechnung-Freizeit'!O85</f>
        <v/>
      </c>
      <c r="K97" s="184" t="str">
        <f>'Berechnung-Freizeit'!V85</f>
        <v/>
      </c>
      <c r="L97" s="197" t="str">
        <f>'Berechnung-Freizeit'!W85</f>
        <v/>
      </c>
      <c r="M97" s="195" t="str">
        <f>'Berechnung-Freizeit'!AB85</f>
        <v/>
      </c>
      <c r="N97" s="186" t="str">
        <f>'Berechnung-Freizeit'!AC85</f>
        <v/>
      </c>
      <c r="O97" s="195" t="str">
        <f>'Berechnung-Freizeit'!AH85</f>
        <v/>
      </c>
      <c r="P97" s="186" t="str">
        <f>'Berechnung-Freizeit'!AI85</f>
        <v/>
      </c>
      <c r="Q97" s="355" t="str">
        <f>'Berechnung-Freizeit'!AN85</f>
        <v/>
      </c>
      <c r="R97" s="186" t="str">
        <f>'Berechnung-Freizeit'!AO85</f>
        <v/>
      </c>
      <c r="S97" s="184" t="str">
        <f>'Berechnung-Freizeit'!AT85</f>
        <v/>
      </c>
      <c r="T97" s="186" t="str">
        <f>'Berechnung-Freizeit'!AU85</f>
        <v/>
      </c>
      <c r="U97" s="184" t="str">
        <f>'Berechnung-Freizeit'!AZ85</f>
        <v/>
      </c>
      <c r="V97" s="197" t="str">
        <f>'Berechnung-Freizeit'!BA85</f>
        <v/>
      </c>
      <c r="W97" s="184">
        <f>'Berechnung-Freizeit'!BB85</f>
        <v>0</v>
      </c>
      <c r="X97" s="197">
        <f>'Berechnung-Freizeit'!BC85</f>
        <v>0</v>
      </c>
      <c r="Y97" s="205">
        <f t="shared" si="5"/>
        <v>0</v>
      </c>
      <c r="Z97" s="216">
        <f t="shared" si="6"/>
        <v>0</v>
      </c>
      <c r="AA97" s="361">
        <f>'Berechnung-Freizeit'!BI85</f>
        <v>0</v>
      </c>
      <c r="AB97" s="362">
        <f t="shared" si="7"/>
        <v>0</v>
      </c>
    </row>
    <row r="98" spans="1:28">
      <c r="A98" s="184">
        <f>'Berechnung-Freizeit'!A86</f>
        <v>0</v>
      </c>
      <c r="B98" s="185">
        <f>'Berechnung-Freizeit'!B86</f>
        <v>0</v>
      </c>
      <c r="C98" s="185">
        <f>'Berechnung-Freizeit'!C86</f>
        <v>0</v>
      </c>
      <c r="D98" s="184" t="str">
        <f>'Berechnung-Freizeit'!D86</f>
        <v/>
      </c>
      <c r="E98" s="192">
        <f>'Berechnung-Freizeit'!E86</f>
        <v>0</v>
      </c>
      <c r="F98" s="195" t="str">
        <f>'Berechnung-Freizeit'!G86</f>
        <v/>
      </c>
      <c r="G98" s="184" t="str">
        <f>'Berechnung-Freizeit'!I86</f>
        <v/>
      </c>
      <c r="H98" s="192" t="str">
        <f>'Berechnung-Freizeit'!J86</f>
        <v/>
      </c>
      <c r="I98" s="195" t="str">
        <f>'Berechnung-Freizeit'!N86</f>
        <v/>
      </c>
      <c r="J98" s="186" t="str">
        <f>'Berechnung-Freizeit'!O86</f>
        <v/>
      </c>
      <c r="K98" s="184" t="str">
        <f>'Berechnung-Freizeit'!V86</f>
        <v/>
      </c>
      <c r="L98" s="197" t="str">
        <f>'Berechnung-Freizeit'!W86</f>
        <v/>
      </c>
      <c r="M98" s="195" t="str">
        <f>'Berechnung-Freizeit'!AB86</f>
        <v/>
      </c>
      <c r="N98" s="186" t="str">
        <f>'Berechnung-Freizeit'!AC86</f>
        <v/>
      </c>
      <c r="O98" s="195" t="str">
        <f>'Berechnung-Freizeit'!AH86</f>
        <v/>
      </c>
      <c r="P98" s="186" t="str">
        <f>'Berechnung-Freizeit'!AI86</f>
        <v/>
      </c>
      <c r="Q98" s="355" t="str">
        <f>'Berechnung-Freizeit'!AN86</f>
        <v/>
      </c>
      <c r="R98" s="186" t="str">
        <f>'Berechnung-Freizeit'!AO86</f>
        <v/>
      </c>
      <c r="S98" s="184" t="str">
        <f>'Berechnung-Freizeit'!AT86</f>
        <v/>
      </c>
      <c r="T98" s="186" t="str">
        <f>'Berechnung-Freizeit'!AU86</f>
        <v/>
      </c>
      <c r="U98" s="184" t="str">
        <f>'Berechnung-Freizeit'!AZ86</f>
        <v/>
      </c>
      <c r="V98" s="197" t="str">
        <f>'Berechnung-Freizeit'!BA86</f>
        <v/>
      </c>
      <c r="W98" s="184">
        <f>'Berechnung-Freizeit'!BB86</f>
        <v>0</v>
      </c>
      <c r="X98" s="197">
        <f>'Berechnung-Freizeit'!BC86</f>
        <v>0</v>
      </c>
      <c r="Y98" s="205">
        <f t="shared" si="5"/>
        <v>0</v>
      </c>
      <c r="Z98" s="216">
        <f t="shared" si="6"/>
        <v>0</v>
      </c>
      <c r="AA98" s="361">
        <f>'Berechnung-Freizeit'!BI86</f>
        <v>0</v>
      </c>
      <c r="AB98" s="362">
        <f t="shared" si="7"/>
        <v>0</v>
      </c>
    </row>
    <row r="99" spans="1:28">
      <c r="A99" s="184">
        <f>'Berechnung-Freizeit'!A87</f>
        <v>0</v>
      </c>
      <c r="B99" s="185">
        <f>'Berechnung-Freizeit'!B87</f>
        <v>0</v>
      </c>
      <c r="C99" s="185">
        <f>'Berechnung-Freizeit'!C87</f>
        <v>0</v>
      </c>
      <c r="D99" s="184" t="str">
        <f>'Berechnung-Freizeit'!D87</f>
        <v/>
      </c>
      <c r="E99" s="192">
        <f>'Berechnung-Freizeit'!E87</f>
        <v>0</v>
      </c>
      <c r="F99" s="195" t="str">
        <f>'Berechnung-Freizeit'!G87</f>
        <v/>
      </c>
      <c r="G99" s="184" t="str">
        <f>'Berechnung-Freizeit'!I87</f>
        <v/>
      </c>
      <c r="H99" s="192" t="str">
        <f>'Berechnung-Freizeit'!J87</f>
        <v/>
      </c>
      <c r="I99" s="195" t="str">
        <f>'Berechnung-Freizeit'!N87</f>
        <v/>
      </c>
      <c r="J99" s="186" t="str">
        <f>'Berechnung-Freizeit'!O87</f>
        <v/>
      </c>
      <c r="K99" s="184" t="str">
        <f>'Berechnung-Freizeit'!V87</f>
        <v/>
      </c>
      <c r="L99" s="197" t="str">
        <f>'Berechnung-Freizeit'!W87</f>
        <v/>
      </c>
      <c r="M99" s="195" t="str">
        <f>'Berechnung-Freizeit'!AB87</f>
        <v/>
      </c>
      <c r="N99" s="186" t="str">
        <f>'Berechnung-Freizeit'!AC87</f>
        <v/>
      </c>
      <c r="O99" s="195" t="str">
        <f>'Berechnung-Freizeit'!AH87</f>
        <v/>
      </c>
      <c r="P99" s="186" t="str">
        <f>'Berechnung-Freizeit'!AI87</f>
        <v/>
      </c>
      <c r="Q99" s="355" t="str">
        <f>'Berechnung-Freizeit'!AN87</f>
        <v/>
      </c>
      <c r="R99" s="186" t="str">
        <f>'Berechnung-Freizeit'!AO87</f>
        <v/>
      </c>
      <c r="S99" s="184" t="str">
        <f>'Berechnung-Freizeit'!AT87</f>
        <v/>
      </c>
      <c r="T99" s="186" t="str">
        <f>'Berechnung-Freizeit'!AU87</f>
        <v/>
      </c>
      <c r="U99" s="184" t="str">
        <f>'Berechnung-Freizeit'!AZ87</f>
        <v/>
      </c>
      <c r="V99" s="197" t="str">
        <f>'Berechnung-Freizeit'!BA87</f>
        <v/>
      </c>
      <c r="W99" s="184">
        <f>'Berechnung-Freizeit'!BB87</f>
        <v>0</v>
      </c>
      <c r="X99" s="197">
        <f>'Berechnung-Freizeit'!BC87</f>
        <v>0</v>
      </c>
      <c r="Y99" s="205">
        <f t="shared" si="5"/>
        <v>0</v>
      </c>
      <c r="Z99" s="216">
        <f t="shared" si="6"/>
        <v>0</v>
      </c>
      <c r="AA99" s="361">
        <f>'Berechnung-Freizeit'!BI87</f>
        <v>0</v>
      </c>
      <c r="AB99" s="362">
        <f t="shared" si="7"/>
        <v>0</v>
      </c>
    </row>
    <row r="100" spans="1:28">
      <c r="A100" s="184">
        <f>'Berechnung-Freizeit'!A88</f>
        <v>0</v>
      </c>
      <c r="B100" s="185">
        <f>'Berechnung-Freizeit'!B88</f>
        <v>0</v>
      </c>
      <c r="C100" s="185">
        <f>'Berechnung-Freizeit'!C88</f>
        <v>0</v>
      </c>
      <c r="D100" s="184" t="str">
        <f>'Berechnung-Freizeit'!D88</f>
        <v/>
      </c>
      <c r="E100" s="192">
        <f>'Berechnung-Freizeit'!E88</f>
        <v>0</v>
      </c>
      <c r="F100" s="195" t="str">
        <f>'Berechnung-Freizeit'!G88</f>
        <v/>
      </c>
      <c r="G100" s="184" t="str">
        <f>'Berechnung-Freizeit'!I88</f>
        <v/>
      </c>
      <c r="H100" s="192" t="str">
        <f>'Berechnung-Freizeit'!J88</f>
        <v/>
      </c>
      <c r="I100" s="195" t="str">
        <f>'Berechnung-Freizeit'!N88</f>
        <v/>
      </c>
      <c r="J100" s="186" t="str">
        <f>'Berechnung-Freizeit'!O88</f>
        <v/>
      </c>
      <c r="K100" s="184" t="str">
        <f>'Berechnung-Freizeit'!V88</f>
        <v/>
      </c>
      <c r="L100" s="197" t="str">
        <f>'Berechnung-Freizeit'!W88</f>
        <v/>
      </c>
      <c r="M100" s="195" t="str">
        <f>'Berechnung-Freizeit'!AB88</f>
        <v/>
      </c>
      <c r="N100" s="186" t="str">
        <f>'Berechnung-Freizeit'!AC88</f>
        <v/>
      </c>
      <c r="O100" s="195" t="str">
        <f>'Berechnung-Freizeit'!AH88</f>
        <v/>
      </c>
      <c r="P100" s="186" t="str">
        <f>'Berechnung-Freizeit'!AI88</f>
        <v/>
      </c>
      <c r="Q100" s="355" t="str">
        <f>'Berechnung-Freizeit'!AN88</f>
        <v/>
      </c>
      <c r="R100" s="186" t="str">
        <f>'Berechnung-Freizeit'!AO88</f>
        <v/>
      </c>
      <c r="S100" s="184" t="str">
        <f>'Berechnung-Freizeit'!AT88</f>
        <v/>
      </c>
      <c r="T100" s="186" t="str">
        <f>'Berechnung-Freizeit'!AU88</f>
        <v/>
      </c>
      <c r="U100" s="184" t="str">
        <f>'Berechnung-Freizeit'!AZ88</f>
        <v/>
      </c>
      <c r="V100" s="197" t="str">
        <f>'Berechnung-Freizeit'!BA88</f>
        <v/>
      </c>
      <c r="W100" s="184">
        <f>'Berechnung-Freizeit'!BB88</f>
        <v>0</v>
      </c>
      <c r="X100" s="197">
        <f>'Berechnung-Freizeit'!BC88</f>
        <v>0</v>
      </c>
      <c r="Y100" s="205">
        <f t="shared" si="5"/>
        <v>0</v>
      </c>
      <c r="Z100" s="216">
        <f t="shared" si="6"/>
        <v>0</v>
      </c>
      <c r="AA100" s="361">
        <f>'Berechnung-Freizeit'!BI88</f>
        <v>0</v>
      </c>
      <c r="AB100" s="362">
        <f t="shared" si="7"/>
        <v>0</v>
      </c>
    </row>
    <row r="101" spans="1:28">
      <c r="A101" s="184">
        <f>'Berechnung-Freizeit'!A89</f>
        <v>0</v>
      </c>
      <c r="B101" s="185">
        <f>'Berechnung-Freizeit'!B89</f>
        <v>0</v>
      </c>
      <c r="C101" s="185">
        <f>'Berechnung-Freizeit'!C89</f>
        <v>0</v>
      </c>
      <c r="D101" s="184" t="str">
        <f>'Berechnung-Freizeit'!D89</f>
        <v/>
      </c>
      <c r="E101" s="192">
        <f>'Berechnung-Freizeit'!E89</f>
        <v>0</v>
      </c>
      <c r="F101" s="195" t="str">
        <f>'Berechnung-Freizeit'!G89</f>
        <v/>
      </c>
      <c r="G101" s="184" t="str">
        <f>'Berechnung-Freizeit'!I89</f>
        <v/>
      </c>
      <c r="H101" s="192" t="str">
        <f>'Berechnung-Freizeit'!J89</f>
        <v/>
      </c>
      <c r="I101" s="195" t="str">
        <f>'Berechnung-Freizeit'!N89</f>
        <v/>
      </c>
      <c r="J101" s="186" t="str">
        <f>'Berechnung-Freizeit'!O89</f>
        <v/>
      </c>
      <c r="K101" s="184" t="str">
        <f>'Berechnung-Freizeit'!V89</f>
        <v/>
      </c>
      <c r="L101" s="197" t="str">
        <f>'Berechnung-Freizeit'!W89</f>
        <v/>
      </c>
      <c r="M101" s="195" t="str">
        <f>'Berechnung-Freizeit'!AB89</f>
        <v/>
      </c>
      <c r="N101" s="186" t="str">
        <f>'Berechnung-Freizeit'!AC89</f>
        <v/>
      </c>
      <c r="O101" s="195" t="str">
        <f>'Berechnung-Freizeit'!AH89</f>
        <v/>
      </c>
      <c r="P101" s="186" t="str">
        <f>'Berechnung-Freizeit'!AI89</f>
        <v/>
      </c>
      <c r="Q101" s="355" t="str">
        <f>'Berechnung-Freizeit'!AN89</f>
        <v/>
      </c>
      <c r="R101" s="186" t="str">
        <f>'Berechnung-Freizeit'!AO89</f>
        <v/>
      </c>
      <c r="S101" s="184" t="str">
        <f>'Berechnung-Freizeit'!AT89</f>
        <v/>
      </c>
      <c r="T101" s="186" t="str">
        <f>'Berechnung-Freizeit'!AU89</f>
        <v/>
      </c>
      <c r="U101" s="184" t="str">
        <f>'Berechnung-Freizeit'!AZ89</f>
        <v/>
      </c>
      <c r="V101" s="197" t="str">
        <f>'Berechnung-Freizeit'!BA89</f>
        <v/>
      </c>
      <c r="W101" s="184">
        <f>'Berechnung-Freizeit'!BB89</f>
        <v>0</v>
      </c>
      <c r="X101" s="197">
        <f>'Berechnung-Freizeit'!BC89</f>
        <v>0</v>
      </c>
      <c r="Y101" s="205">
        <f t="shared" si="5"/>
        <v>0</v>
      </c>
      <c r="Z101" s="216">
        <f t="shared" si="6"/>
        <v>0</v>
      </c>
      <c r="AA101" s="361">
        <f>'Berechnung-Freizeit'!BI89</f>
        <v>0</v>
      </c>
      <c r="AB101" s="362">
        <f t="shared" si="7"/>
        <v>0</v>
      </c>
    </row>
    <row r="102" spans="1:28">
      <c r="A102" s="184">
        <f>'Berechnung-Freizeit'!A90</f>
        <v>0</v>
      </c>
      <c r="B102" s="185">
        <f>'Berechnung-Freizeit'!B90</f>
        <v>0</v>
      </c>
      <c r="C102" s="185">
        <f>'Berechnung-Freizeit'!C90</f>
        <v>0</v>
      </c>
      <c r="D102" s="184" t="str">
        <f>'Berechnung-Freizeit'!D90</f>
        <v/>
      </c>
      <c r="E102" s="192">
        <f>'Berechnung-Freizeit'!E90</f>
        <v>0</v>
      </c>
      <c r="F102" s="195" t="str">
        <f>'Berechnung-Freizeit'!G90</f>
        <v/>
      </c>
      <c r="G102" s="184" t="str">
        <f>'Berechnung-Freizeit'!I90</f>
        <v/>
      </c>
      <c r="H102" s="192" t="str">
        <f>'Berechnung-Freizeit'!J90</f>
        <v/>
      </c>
      <c r="I102" s="195" t="str">
        <f>'Berechnung-Freizeit'!N90</f>
        <v/>
      </c>
      <c r="J102" s="186" t="str">
        <f>'Berechnung-Freizeit'!O90</f>
        <v/>
      </c>
      <c r="K102" s="184" t="str">
        <f>'Berechnung-Freizeit'!V90</f>
        <v/>
      </c>
      <c r="L102" s="197" t="str">
        <f>'Berechnung-Freizeit'!W90</f>
        <v/>
      </c>
      <c r="M102" s="195" t="str">
        <f>'Berechnung-Freizeit'!AB90</f>
        <v/>
      </c>
      <c r="N102" s="186" t="str">
        <f>'Berechnung-Freizeit'!AC90</f>
        <v/>
      </c>
      <c r="O102" s="195" t="str">
        <f>'Berechnung-Freizeit'!AH90</f>
        <v/>
      </c>
      <c r="P102" s="186" t="str">
        <f>'Berechnung-Freizeit'!AI90</f>
        <v/>
      </c>
      <c r="Q102" s="355" t="str">
        <f>'Berechnung-Freizeit'!AN90</f>
        <v/>
      </c>
      <c r="R102" s="186" t="str">
        <f>'Berechnung-Freizeit'!AO90</f>
        <v/>
      </c>
      <c r="S102" s="184" t="str">
        <f>'Berechnung-Freizeit'!AT90</f>
        <v/>
      </c>
      <c r="T102" s="186" t="str">
        <f>'Berechnung-Freizeit'!AU90</f>
        <v/>
      </c>
      <c r="U102" s="184" t="str">
        <f>'Berechnung-Freizeit'!AZ90</f>
        <v/>
      </c>
      <c r="V102" s="197" t="str">
        <f>'Berechnung-Freizeit'!BA90</f>
        <v/>
      </c>
      <c r="W102" s="184">
        <f>'Berechnung-Freizeit'!BB90</f>
        <v>0</v>
      </c>
      <c r="X102" s="197">
        <f>'Berechnung-Freizeit'!BC90</f>
        <v>0</v>
      </c>
      <c r="Y102" s="205">
        <f t="shared" si="5"/>
        <v>0</v>
      </c>
      <c r="Z102" s="216">
        <f t="shared" si="6"/>
        <v>0</v>
      </c>
      <c r="AA102" s="361">
        <f>'Berechnung-Freizeit'!BI90</f>
        <v>0</v>
      </c>
      <c r="AB102" s="362">
        <f t="shared" si="7"/>
        <v>0</v>
      </c>
    </row>
    <row r="103" spans="1:28">
      <c r="A103" s="184">
        <f>'Berechnung-Freizeit'!A91</f>
        <v>0</v>
      </c>
      <c r="B103" s="185">
        <f>'Berechnung-Freizeit'!B91</f>
        <v>0</v>
      </c>
      <c r="C103" s="185">
        <f>'Berechnung-Freizeit'!C91</f>
        <v>0</v>
      </c>
      <c r="D103" s="184" t="str">
        <f>'Berechnung-Freizeit'!D91</f>
        <v/>
      </c>
      <c r="E103" s="192">
        <f>'Berechnung-Freizeit'!E91</f>
        <v>0</v>
      </c>
      <c r="F103" s="195" t="str">
        <f>'Berechnung-Freizeit'!G91</f>
        <v/>
      </c>
      <c r="G103" s="184" t="str">
        <f>'Berechnung-Freizeit'!I91</f>
        <v/>
      </c>
      <c r="H103" s="192" t="str">
        <f>'Berechnung-Freizeit'!J91</f>
        <v/>
      </c>
      <c r="I103" s="195" t="str">
        <f>'Berechnung-Freizeit'!N91</f>
        <v/>
      </c>
      <c r="J103" s="186" t="str">
        <f>'Berechnung-Freizeit'!O91</f>
        <v/>
      </c>
      <c r="K103" s="184" t="str">
        <f>'Berechnung-Freizeit'!V91</f>
        <v/>
      </c>
      <c r="L103" s="197" t="str">
        <f>'Berechnung-Freizeit'!W91</f>
        <v/>
      </c>
      <c r="M103" s="195" t="str">
        <f>'Berechnung-Freizeit'!AB91</f>
        <v/>
      </c>
      <c r="N103" s="186" t="str">
        <f>'Berechnung-Freizeit'!AC91</f>
        <v/>
      </c>
      <c r="O103" s="195" t="str">
        <f>'Berechnung-Freizeit'!AH91</f>
        <v/>
      </c>
      <c r="P103" s="186" t="str">
        <f>'Berechnung-Freizeit'!AI91</f>
        <v/>
      </c>
      <c r="Q103" s="355" t="str">
        <f>'Berechnung-Freizeit'!AN91</f>
        <v/>
      </c>
      <c r="R103" s="186" t="str">
        <f>'Berechnung-Freizeit'!AO91</f>
        <v/>
      </c>
      <c r="S103" s="184" t="str">
        <f>'Berechnung-Freizeit'!AT91</f>
        <v/>
      </c>
      <c r="T103" s="186" t="str">
        <f>'Berechnung-Freizeit'!AU91</f>
        <v/>
      </c>
      <c r="U103" s="184" t="str">
        <f>'Berechnung-Freizeit'!AZ91</f>
        <v/>
      </c>
      <c r="V103" s="197" t="str">
        <f>'Berechnung-Freizeit'!BA91</f>
        <v/>
      </c>
      <c r="W103" s="184">
        <f>'Berechnung-Freizeit'!BB91</f>
        <v>0</v>
      </c>
      <c r="X103" s="197">
        <f>'Berechnung-Freizeit'!BC91</f>
        <v>0</v>
      </c>
      <c r="Y103" s="205">
        <f t="shared" si="5"/>
        <v>0</v>
      </c>
      <c r="Z103" s="216">
        <f t="shared" si="6"/>
        <v>0</v>
      </c>
      <c r="AA103" s="361">
        <f>'Berechnung-Freizeit'!BI91</f>
        <v>0</v>
      </c>
      <c r="AB103" s="362">
        <f t="shared" si="7"/>
        <v>0</v>
      </c>
    </row>
    <row r="104" spans="1:28">
      <c r="A104" s="184">
        <f>'Berechnung-Freizeit'!A92</f>
        <v>0</v>
      </c>
      <c r="B104" s="185">
        <f>'Berechnung-Freizeit'!B92</f>
        <v>0</v>
      </c>
      <c r="C104" s="185">
        <f>'Berechnung-Freizeit'!C92</f>
        <v>0</v>
      </c>
      <c r="D104" s="184" t="str">
        <f>'Berechnung-Freizeit'!D92</f>
        <v/>
      </c>
      <c r="E104" s="192">
        <f>'Berechnung-Freizeit'!E92</f>
        <v>0</v>
      </c>
      <c r="F104" s="195" t="str">
        <f>'Berechnung-Freizeit'!G92</f>
        <v/>
      </c>
      <c r="G104" s="184" t="str">
        <f>'Berechnung-Freizeit'!I92</f>
        <v/>
      </c>
      <c r="H104" s="192" t="str">
        <f>'Berechnung-Freizeit'!J92</f>
        <v/>
      </c>
      <c r="I104" s="195" t="str">
        <f>'Berechnung-Freizeit'!N92</f>
        <v/>
      </c>
      <c r="J104" s="186" t="str">
        <f>'Berechnung-Freizeit'!O92</f>
        <v/>
      </c>
      <c r="K104" s="184" t="str">
        <f>'Berechnung-Freizeit'!V92</f>
        <v/>
      </c>
      <c r="L104" s="197" t="str">
        <f>'Berechnung-Freizeit'!W92</f>
        <v/>
      </c>
      <c r="M104" s="195" t="str">
        <f>'Berechnung-Freizeit'!AB92</f>
        <v/>
      </c>
      <c r="N104" s="186" t="str">
        <f>'Berechnung-Freizeit'!AC92</f>
        <v/>
      </c>
      <c r="O104" s="195" t="str">
        <f>'Berechnung-Freizeit'!AH92</f>
        <v/>
      </c>
      <c r="P104" s="186" t="str">
        <f>'Berechnung-Freizeit'!AI92</f>
        <v/>
      </c>
      <c r="Q104" s="355" t="str">
        <f>'Berechnung-Freizeit'!AN92</f>
        <v/>
      </c>
      <c r="R104" s="186" t="str">
        <f>'Berechnung-Freizeit'!AO92</f>
        <v/>
      </c>
      <c r="S104" s="184" t="str">
        <f>'Berechnung-Freizeit'!AT92</f>
        <v/>
      </c>
      <c r="T104" s="186" t="str">
        <f>'Berechnung-Freizeit'!AU92</f>
        <v/>
      </c>
      <c r="U104" s="184" t="str">
        <f>'Berechnung-Freizeit'!AZ92</f>
        <v/>
      </c>
      <c r="V104" s="197" t="str">
        <f>'Berechnung-Freizeit'!BA92</f>
        <v/>
      </c>
      <c r="W104" s="184">
        <f>'Berechnung-Freizeit'!BB92</f>
        <v>0</v>
      </c>
      <c r="X104" s="197">
        <f>'Berechnung-Freizeit'!BC92</f>
        <v>0</v>
      </c>
      <c r="Y104" s="205">
        <f t="shared" si="5"/>
        <v>0</v>
      </c>
      <c r="Z104" s="216">
        <f t="shared" si="6"/>
        <v>0</v>
      </c>
      <c r="AA104" s="361">
        <f>'Berechnung-Freizeit'!BI92</f>
        <v>0</v>
      </c>
      <c r="AB104" s="362">
        <f t="shared" si="7"/>
        <v>0</v>
      </c>
    </row>
    <row r="105" spans="1:28">
      <c r="A105" s="184">
        <f>'Berechnung-Freizeit'!A93</f>
        <v>0</v>
      </c>
      <c r="B105" s="185">
        <f>'Berechnung-Freizeit'!B93</f>
        <v>0</v>
      </c>
      <c r="C105" s="185">
        <f>'Berechnung-Freizeit'!C93</f>
        <v>0</v>
      </c>
      <c r="D105" s="184" t="str">
        <f>'Berechnung-Freizeit'!D93</f>
        <v/>
      </c>
      <c r="E105" s="192">
        <f>'Berechnung-Freizeit'!E93</f>
        <v>0</v>
      </c>
      <c r="F105" s="195" t="str">
        <f>'Berechnung-Freizeit'!G93</f>
        <v/>
      </c>
      <c r="G105" s="184" t="str">
        <f>'Berechnung-Freizeit'!I93</f>
        <v/>
      </c>
      <c r="H105" s="192" t="str">
        <f>'Berechnung-Freizeit'!J93</f>
        <v/>
      </c>
      <c r="I105" s="195" t="str">
        <f>'Berechnung-Freizeit'!N93</f>
        <v/>
      </c>
      <c r="J105" s="186" t="str">
        <f>'Berechnung-Freizeit'!O93</f>
        <v/>
      </c>
      <c r="K105" s="184" t="str">
        <f>'Berechnung-Freizeit'!V93</f>
        <v/>
      </c>
      <c r="L105" s="197" t="str">
        <f>'Berechnung-Freizeit'!W93</f>
        <v/>
      </c>
      <c r="M105" s="195" t="str">
        <f>'Berechnung-Freizeit'!AB93</f>
        <v/>
      </c>
      <c r="N105" s="186" t="str">
        <f>'Berechnung-Freizeit'!AC93</f>
        <v/>
      </c>
      <c r="O105" s="195" t="str">
        <f>'Berechnung-Freizeit'!AH93</f>
        <v/>
      </c>
      <c r="P105" s="186" t="str">
        <f>'Berechnung-Freizeit'!AI93</f>
        <v/>
      </c>
      <c r="Q105" s="355" t="str">
        <f>'Berechnung-Freizeit'!AN93</f>
        <v/>
      </c>
      <c r="R105" s="186" t="str">
        <f>'Berechnung-Freizeit'!AO93</f>
        <v/>
      </c>
      <c r="S105" s="184" t="str">
        <f>'Berechnung-Freizeit'!AT93</f>
        <v/>
      </c>
      <c r="T105" s="186" t="str">
        <f>'Berechnung-Freizeit'!AU93</f>
        <v/>
      </c>
      <c r="U105" s="184" t="str">
        <f>'Berechnung-Freizeit'!AZ93</f>
        <v/>
      </c>
      <c r="V105" s="197" t="str">
        <f>'Berechnung-Freizeit'!BA93</f>
        <v/>
      </c>
      <c r="W105" s="184">
        <f>'Berechnung-Freizeit'!BB93</f>
        <v>0</v>
      </c>
      <c r="X105" s="197">
        <f>'Berechnung-Freizeit'!BC93</f>
        <v>0</v>
      </c>
      <c r="Y105" s="205">
        <f t="shared" si="5"/>
        <v>0</v>
      </c>
      <c r="Z105" s="216">
        <f t="shared" si="6"/>
        <v>0</v>
      </c>
      <c r="AA105" s="361">
        <f>'Berechnung-Freizeit'!BI93</f>
        <v>0</v>
      </c>
      <c r="AB105" s="362">
        <f t="shared" si="7"/>
        <v>0</v>
      </c>
    </row>
    <row r="106" spans="1:28">
      <c r="A106" s="184">
        <f>'Berechnung-Freizeit'!A94</f>
        <v>0</v>
      </c>
      <c r="B106" s="185">
        <f>'Berechnung-Freizeit'!B94</f>
        <v>0</v>
      </c>
      <c r="C106" s="185">
        <f>'Berechnung-Freizeit'!C94</f>
        <v>0</v>
      </c>
      <c r="D106" s="184" t="str">
        <f>'Berechnung-Freizeit'!D94</f>
        <v/>
      </c>
      <c r="E106" s="192">
        <f>'Berechnung-Freizeit'!E94</f>
        <v>0</v>
      </c>
      <c r="F106" s="195" t="str">
        <f>'Berechnung-Freizeit'!G94</f>
        <v/>
      </c>
      <c r="G106" s="184" t="str">
        <f>'Berechnung-Freizeit'!I94</f>
        <v/>
      </c>
      <c r="H106" s="192" t="str">
        <f>'Berechnung-Freizeit'!J94</f>
        <v/>
      </c>
      <c r="I106" s="195" t="str">
        <f>'Berechnung-Freizeit'!N94</f>
        <v/>
      </c>
      <c r="J106" s="186" t="str">
        <f>'Berechnung-Freizeit'!O94</f>
        <v/>
      </c>
      <c r="K106" s="184" t="str">
        <f>'Berechnung-Freizeit'!V94</f>
        <v/>
      </c>
      <c r="L106" s="197" t="str">
        <f>'Berechnung-Freizeit'!W94</f>
        <v/>
      </c>
      <c r="M106" s="195" t="str">
        <f>'Berechnung-Freizeit'!AB94</f>
        <v/>
      </c>
      <c r="N106" s="186" t="str">
        <f>'Berechnung-Freizeit'!AC94</f>
        <v/>
      </c>
      <c r="O106" s="195" t="str">
        <f>'Berechnung-Freizeit'!AH94</f>
        <v/>
      </c>
      <c r="P106" s="186" t="str">
        <f>'Berechnung-Freizeit'!AI94</f>
        <v/>
      </c>
      <c r="Q106" s="355" t="str">
        <f>'Berechnung-Freizeit'!AN94</f>
        <v/>
      </c>
      <c r="R106" s="186" t="str">
        <f>'Berechnung-Freizeit'!AO94</f>
        <v/>
      </c>
      <c r="S106" s="184" t="str">
        <f>'Berechnung-Freizeit'!AT94</f>
        <v/>
      </c>
      <c r="T106" s="186" t="str">
        <f>'Berechnung-Freizeit'!AU94</f>
        <v/>
      </c>
      <c r="U106" s="184" t="str">
        <f>'Berechnung-Freizeit'!AZ94</f>
        <v/>
      </c>
      <c r="V106" s="197" t="str">
        <f>'Berechnung-Freizeit'!BA94</f>
        <v/>
      </c>
      <c r="W106" s="184">
        <f>'Berechnung-Freizeit'!BB94</f>
        <v>0</v>
      </c>
      <c r="X106" s="197">
        <f>'Berechnung-Freizeit'!BC94</f>
        <v>0</v>
      </c>
      <c r="Y106" s="205">
        <f t="shared" si="5"/>
        <v>0</v>
      </c>
      <c r="Z106" s="216">
        <f t="shared" si="6"/>
        <v>0</v>
      </c>
      <c r="AA106" s="361">
        <f>'Berechnung-Freizeit'!BI94</f>
        <v>0</v>
      </c>
      <c r="AB106" s="362">
        <f t="shared" si="7"/>
        <v>0</v>
      </c>
    </row>
    <row r="107" spans="1:28">
      <c r="A107" s="184">
        <f>'Berechnung-Freizeit'!A95</f>
        <v>0</v>
      </c>
      <c r="B107" s="185">
        <f>'Berechnung-Freizeit'!B95</f>
        <v>0</v>
      </c>
      <c r="C107" s="185">
        <f>'Berechnung-Freizeit'!C95</f>
        <v>0</v>
      </c>
      <c r="D107" s="184" t="str">
        <f>'Berechnung-Freizeit'!D95</f>
        <v/>
      </c>
      <c r="E107" s="192">
        <f>'Berechnung-Freizeit'!E95</f>
        <v>0</v>
      </c>
      <c r="F107" s="195" t="str">
        <f>'Berechnung-Freizeit'!G95</f>
        <v/>
      </c>
      <c r="G107" s="184" t="str">
        <f>'Berechnung-Freizeit'!I95</f>
        <v/>
      </c>
      <c r="H107" s="192" t="str">
        <f>'Berechnung-Freizeit'!J95</f>
        <v/>
      </c>
      <c r="I107" s="195" t="str">
        <f>'Berechnung-Freizeit'!N95</f>
        <v/>
      </c>
      <c r="J107" s="186" t="str">
        <f>'Berechnung-Freizeit'!O95</f>
        <v/>
      </c>
      <c r="K107" s="184" t="str">
        <f>'Berechnung-Freizeit'!V95</f>
        <v/>
      </c>
      <c r="L107" s="197" t="str">
        <f>'Berechnung-Freizeit'!W95</f>
        <v/>
      </c>
      <c r="M107" s="195" t="str">
        <f>'Berechnung-Freizeit'!AB95</f>
        <v/>
      </c>
      <c r="N107" s="186" t="str">
        <f>'Berechnung-Freizeit'!AC95</f>
        <v/>
      </c>
      <c r="O107" s="195" t="str">
        <f>'Berechnung-Freizeit'!AH95</f>
        <v/>
      </c>
      <c r="P107" s="186" t="str">
        <f>'Berechnung-Freizeit'!AI95</f>
        <v/>
      </c>
      <c r="Q107" s="355" t="str">
        <f>'Berechnung-Freizeit'!AN95</f>
        <v/>
      </c>
      <c r="R107" s="186" t="str">
        <f>'Berechnung-Freizeit'!AO95</f>
        <v/>
      </c>
      <c r="S107" s="184" t="str">
        <f>'Berechnung-Freizeit'!AT95</f>
        <v/>
      </c>
      <c r="T107" s="186" t="str">
        <f>'Berechnung-Freizeit'!AU95</f>
        <v/>
      </c>
      <c r="U107" s="184" t="str">
        <f>'Berechnung-Freizeit'!AZ95</f>
        <v/>
      </c>
      <c r="V107" s="197" t="str">
        <f>'Berechnung-Freizeit'!BA95</f>
        <v/>
      </c>
      <c r="W107" s="184">
        <f>'Berechnung-Freizeit'!BB95</f>
        <v>0</v>
      </c>
      <c r="X107" s="197">
        <f>'Berechnung-Freizeit'!BC95</f>
        <v>0</v>
      </c>
      <c r="Y107" s="205">
        <f t="shared" si="5"/>
        <v>0</v>
      </c>
      <c r="Z107" s="216">
        <f t="shared" si="6"/>
        <v>0</v>
      </c>
      <c r="AA107" s="361">
        <f>'Berechnung-Freizeit'!BI95</f>
        <v>0</v>
      </c>
      <c r="AB107" s="362">
        <f t="shared" si="7"/>
        <v>0</v>
      </c>
    </row>
    <row r="108" spans="1:28">
      <c r="A108" s="184">
        <f>'Berechnung-Freizeit'!A96</f>
        <v>0</v>
      </c>
      <c r="B108" s="185">
        <f>'Berechnung-Freizeit'!B96</f>
        <v>0</v>
      </c>
      <c r="C108" s="185">
        <f>'Berechnung-Freizeit'!C96</f>
        <v>0</v>
      </c>
      <c r="D108" s="184" t="str">
        <f>'Berechnung-Freizeit'!D96</f>
        <v/>
      </c>
      <c r="E108" s="192">
        <f>'Berechnung-Freizeit'!E96</f>
        <v>0</v>
      </c>
      <c r="F108" s="195" t="str">
        <f>'Berechnung-Freizeit'!G96</f>
        <v/>
      </c>
      <c r="G108" s="184" t="str">
        <f>'Berechnung-Freizeit'!I96</f>
        <v/>
      </c>
      <c r="H108" s="192" t="str">
        <f>'Berechnung-Freizeit'!J96</f>
        <v/>
      </c>
      <c r="I108" s="195" t="str">
        <f>'Berechnung-Freizeit'!N96</f>
        <v/>
      </c>
      <c r="J108" s="186" t="str">
        <f>'Berechnung-Freizeit'!O96</f>
        <v/>
      </c>
      <c r="K108" s="184" t="str">
        <f>'Berechnung-Freizeit'!V96</f>
        <v/>
      </c>
      <c r="L108" s="197" t="str">
        <f>'Berechnung-Freizeit'!W96</f>
        <v/>
      </c>
      <c r="M108" s="195" t="str">
        <f>'Berechnung-Freizeit'!AB96</f>
        <v/>
      </c>
      <c r="N108" s="186" t="str">
        <f>'Berechnung-Freizeit'!AC96</f>
        <v/>
      </c>
      <c r="O108" s="195" t="str">
        <f>'Berechnung-Freizeit'!AH96</f>
        <v/>
      </c>
      <c r="P108" s="186" t="str">
        <f>'Berechnung-Freizeit'!AI96</f>
        <v/>
      </c>
      <c r="Q108" s="355" t="str">
        <f>'Berechnung-Freizeit'!AN96</f>
        <v/>
      </c>
      <c r="R108" s="186" t="str">
        <f>'Berechnung-Freizeit'!AO96</f>
        <v/>
      </c>
      <c r="S108" s="184" t="str">
        <f>'Berechnung-Freizeit'!AT96</f>
        <v/>
      </c>
      <c r="T108" s="186" t="str">
        <f>'Berechnung-Freizeit'!AU96</f>
        <v/>
      </c>
      <c r="U108" s="184" t="str">
        <f>'Berechnung-Freizeit'!AZ96</f>
        <v/>
      </c>
      <c r="V108" s="197" t="str">
        <f>'Berechnung-Freizeit'!BA96</f>
        <v/>
      </c>
      <c r="W108" s="184">
        <f>'Berechnung-Freizeit'!BB96</f>
        <v>0</v>
      </c>
      <c r="X108" s="197">
        <f>'Berechnung-Freizeit'!BC96</f>
        <v>0</v>
      </c>
      <c r="Y108" s="205">
        <f t="shared" si="5"/>
        <v>0</v>
      </c>
      <c r="Z108" s="216">
        <f t="shared" si="6"/>
        <v>0</v>
      </c>
      <c r="AA108" s="361">
        <f>'Berechnung-Freizeit'!BI96</f>
        <v>0</v>
      </c>
      <c r="AB108" s="362">
        <f t="shared" si="7"/>
        <v>0</v>
      </c>
    </row>
    <row r="109" spans="1:28">
      <c r="A109" s="184">
        <f>'Berechnung-Freizeit'!A97</f>
        <v>0</v>
      </c>
      <c r="B109" s="185">
        <f>'Berechnung-Freizeit'!B97</f>
        <v>0</v>
      </c>
      <c r="C109" s="185">
        <f>'Berechnung-Freizeit'!C97</f>
        <v>0</v>
      </c>
      <c r="D109" s="184" t="str">
        <f>'Berechnung-Freizeit'!D97</f>
        <v/>
      </c>
      <c r="E109" s="192">
        <f>'Berechnung-Freizeit'!E97</f>
        <v>0</v>
      </c>
      <c r="F109" s="195" t="str">
        <f>'Berechnung-Freizeit'!G97</f>
        <v/>
      </c>
      <c r="G109" s="184" t="str">
        <f>'Berechnung-Freizeit'!I97</f>
        <v/>
      </c>
      <c r="H109" s="192" t="str">
        <f>'Berechnung-Freizeit'!J97</f>
        <v/>
      </c>
      <c r="I109" s="195" t="str">
        <f>'Berechnung-Freizeit'!N97</f>
        <v/>
      </c>
      <c r="J109" s="186" t="str">
        <f>'Berechnung-Freizeit'!O97</f>
        <v/>
      </c>
      <c r="K109" s="184" t="str">
        <f>'Berechnung-Freizeit'!V97</f>
        <v/>
      </c>
      <c r="L109" s="197" t="str">
        <f>'Berechnung-Freizeit'!W97</f>
        <v/>
      </c>
      <c r="M109" s="195" t="str">
        <f>'Berechnung-Freizeit'!AB97</f>
        <v/>
      </c>
      <c r="N109" s="186" t="str">
        <f>'Berechnung-Freizeit'!AC97</f>
        <v/>
      </c>
      <c r="O109" s="195" t="str">
        <f>'Berechnung-Freizeit'!AH97</f>
        <v/>
      </c>
      <c r="P109" s="186" t="str">
        <f>'Berechnung-Freizeit'!AI97</f>
        <v/>
      </c>
      <c r="Q109" s="355" t="str">
        <f>'Berechnung-Freizeit'!AN97</f>
        <v/>
      </c>
      <c r="R109" s="186" t="str">
        <f>'Berechnung-Freizeit'!AO97</f>
        <v/>
      </c>
      <c r="S109" s="184" t="str">
        <f>'Berechnung-Freizeit'!AT97</f>
        <v/>
      </c>
      <c r="T109" s="186" t="str">
        <f>'Berechnung-Freizeit'!AU97</f>
        <v/>
      </c>
      <c r="U109" s="184" t="str">
        <f>'Berechnung-Freizeit'!AZ97</f>
        <v/>
      </c>
      <c r="V109" s="197" t="str">
        <f>'Berechnung-Freizeit'!BA97</f>
        <v/>
      </c>
      <c r="W109" s="184">
        <f>'Berechnung-Freizeit'!BB97</f>
        <v>0</v>
      </c>
      <c r="X109" s="197">
        <f>'Berechnung-Freizeit'!BC97</f>
        <v>0</v>
      </c>
      <c r="Y109" s="205">
        <f t="shared" si="5"/>
        <v>0</v>
      </c>
      <c r="Z109" s="216">
        <f t="shared" si="6"/>
        <v>0</v>
      </c>
      <c r="AA109" s="361">
        <f>'Berechnung-Freizeit'!BI97</f>
        <v>0</v>
      </c>
      <c r="AB109" s="362">
        <f t="shared" si="7"/>
        <v>0</v>
      </c>
    </row>
    <row r="110" spans="1:28">
      <c r="A110" s="184">
        <f>'Berechnung-Freizeit'!A98</f>
        <v>0</v>
      </c>
      <c r="B110" s="185">
        <f>'Berechnung-Freizeit'!B98</f>
        <v>0</v>
      </c>
      <c r="C110" s="185">
        <f>'Berechnung-Freizeit'!C98</f>
        <v>0</v>
      </c>
      <c r="D110" s="184" t="str">
        <f>'Berechnung-Freizeit'!D98</f>
        <v/>
      </c>
      <c r="E110" s="192">
        <f>'Berechnung-Freizeit'!E98</f>
        <v>0</v>
      </c>
      <c r="F110" s="195" t="str">
        <f>'Berechnung-Freizeit'!G98</f>
        <v/>
      </c>
      <c r="G110" s="184" t="str">
        <f>'Berechnung-Freizeit'!I98</f>
        <v/>
      </c>
      <c r="H110" s="192" t="str">
        <f>'Berechnung-Freizeit'!J98</f>
        <v/>
      </c>
      <c r="I110" s="195" t="str">
        <f>'Berechnung-Freizeit'!N98</f>
        <v/>
      </c>
      <c r="J110" s="186" t="str">
        <f>'Berechnung-Freizeit'!O98</f>
        <v/>
      </c>
      <c r="K110" s="184" t="str">
        <f>'Berechnung-Freizeit'!V98</f>
        <v/>
      </c>
      <c r="L110" s="197" t="str">
        <f>'Berechnung-Freizeit'!W98</f>
        <v/>
      </c>
      <c r="M110" s="195" t="str">
        <f>'Berechnung-Freizeit'!AB98</f>
        <v/>
      </c>
      <c r="N110" s="186" t="str">
        <f>'Berechnung-Freizeit'!AC98</f>
        <v/>
      </c>
      <c r="O110" s="195" t="str">
        <f>'Berechnung-Freizeit'!AH98</f>
        <v/>
      </c>
      <c r="P110" s="186" t="str">
        <f>'Berechnung-Freizeit'!AI98</f>
        <v/>
      </c>
      <c r="Q110" s="355" t="str">
        <f>'Berechnung-Freizeit'!AN98</f>
        <v/>
      </c>
      <c r="R110" s="186" t="str">
        <f>'Berechnung-Freizeit'!AO98</f>
        <v/>
      </c>
      <c r="S110" s="184" t="str">
        <f>'Berechnung-Freizeit'!AT98</f>
        <v/>
      </c>
      <c r="T110" s="186" t="str">
        <f>'Berechnung-Freizeit'!AU98</f>
        <v/>
      </c>
      <c r="U110" s="184" t="str">
        <f>'Berechnung-Freizeit'!AZ98</f>
        <v/>
      </c>
      <c r="V110" s="197" t="str">
        <f>'Berechnung-Freizeit'!BA98</f>
        <v/>
      </c>
      <c r="W110" s="184">
        <f>'Berechnung-Freizeit'!BB98</f>
        <v>0</v>
      </c>
      <c r="X110" s="197">
        <f>'Berechnung-Freizeit'!BC98</f>
        <v>0</v>
      </c>
      <c r="Y110" s="205">
        <f t="shared" si="5"/>
        <v>0</v>
      </c>
      <c r="Z110" s="216">
        <f t="shared" si="6"/>
        <v>0</v>
      </c>
      <c r="AA110" s="361">
        <f>'Berechnung-Freizeit'!BI98</f>
        <v>0</v>
      </c>
      <c r="AB110" s="362">
        <f t="shared" si="7"/>
        <v>0</v>
      </c>
    </row>
    <row r="111" spans="1:28">
      <c r="A111" s="184">
        <f>'Berechnung-Freizeit'!A99</f>
        <v>0</v>
      </c>
      <c r="B111" s="185">
        <f>'Berechnung-Freizeit'!B99</f>
        <v>0</v>
      </c>
      <c r="C111" s="185">
        <f>'Berechnung-Freizeit'!C99</f>
        <v>0</v>
      </c>
      <c r="D111" s="184" t="str">
        <f>'Berechnung-Freizeit'!D99</f>
        <v/>
      </c>
      <c r="E111" s="192">
        <f>'Berechnung-Freizeit'!E99</f>
        <v>0</v>
      </c>
      <c r="F111" s="195" t="str">
        <f>'Berechnung-Freizeit'!G99</f>
        <v/>
      </c>
      <c r="G111" s="184" t="str">
        <f>'Berechnung-Freizeit'!I99</f>
        <v/>
      </c>
      <c r="H111" s="192" t="str">
        <f>'Berechnung-Freizeit'!J99</f>
        <v/>
      </c>
      <c r="I111" s="195" t="str">
        <f>'Berechnung-Freizeit'!N99</f>
        <v/>
      </c>
      <c r="J111" s="186" t="str">
        <f>'Berechnung-Freizeit'!O99</f>
        <v/>
      </c>
      <c r="K111" s="184" t="str">
        <f>'Berechnung-Freizeit'!V99</f>
        <v/>
      </c>
      <c r="L111" s="197" t="str">
        <f>'Berechnung-Freizeit'!W99</f>
        <v/>
      </c>
      <c r="M111" s="195" t="str">
        <f>'Berechnung-Freizeit'!AB99</f>
        <v/>
      </c>
      <c r="N111" s="186" t="str">
        <f>'Berechnung-Freizeit'!AC99</f>
        <v/>
      </c>
      <c r="O111" s="195" t="str">
        <f>'Berechnung-Freizeit'!AH99</f>
        <v/>
      </c>
      <c r="P111" s="186" t="str">
        <f>'Berechnung-Freizeit'!AI99</f>
        <v/>
      </c>
      <c r="Q111" s="355" t="str">
        <f>'Berechnung-Freizeit'!AN99</f>
        <v/>
      </c>
      <c r="R111" s="186" t="str">
        <f>'Berechnung-Freizeit'!AO99</f>
        <v/>
      </c>
      <c r="S111" s="184" t="str">
        <f>'Berechnung-Freizeit'!AT99</f>
        <v/>
      </c>
      <c r="T111" s="186" t="str">
        <f>'Berechnung-Freizeit'!AU99</f>
        <v/>
      </c>
      <c r="U111" s="184" t="str">
        <f>'Berechnung-Freizeit'!AZ99</f>
        <v/>
      </c>
      <c r="V111" s="197" t="str">
        <f>'Berechnung-Freizeit'!BA99</f>
        <v/>
      </c>
      <c r="W111" s="184">
        <f>'Berechnung-Freizeit'!BB99</f>
        <v>0</v>
      </c>
      <c r="X111" s="197">
        <f>'Berechnung-Freizeit'!BC99</f>
        <v>0</v>
      </c>
      <c r="Y111" s="205">
        <f t="shared" si="5"/>
        <v>0</v>
      </c>
      <c r="Z111" s="216">
        <f t="shared" si="6"/>
        <v>0</v>
      </c>
      <c r="AA111" s="361">
        <f>'Berechnung-Freizeit'!BI99</f>
        <v>0</v>
      </c>
      <c r="AB111" s="362">
        <f t="shared" si="7"/>
        <v>0</v>
      </c>
    </row>
    <row r="112" spans="1:28">
      <c r="A112" s="184">
        <f>'Berechnung-Freizeit'!A100</f>
        <v>0</v>
      </c>
      <c r="B112" s="185">
        <f>'Berechnung-Freizeit'!B100</f>
        <v>0</v>
      </c>
      <c r="C112" s="185">
        <f>'Berechnung-Freizeit'!C100</f>
        <v>0</v>
      </c>
      <c r="D112" s="184" t="str">
        <f>'Berechnung-Freizeit'!D100</f>
        <v/>
      </c>
      <c r="E112" s="192">
        <f>'Berechnung-Freizeit'!E100</f>
        <v>0</v>
      </c>
      <c r="F112" s="195" t="str">
        <f>'Berechnung-Freizeit'!G100</f>
        <v/>
      </c>
      <c r="G112" s="184" t="str">
        <f>'Berechnung-Freizeit'!I100</f>
        <v/>
      </c>
      <c r="H112" s="192" t="str">
        <f>'Berechnung-Freizeit'!J100</f>
        <v/>
      </c>
      <c r="I112" s="195" t="str">
        <f>'Berechnung-Freizeit'!N100</f>
        <v/>
      </c>
      <c r="J112" s="186" t="str">
        <f>'Berechnung-Freizeit'!O100</f>
        <v/>
      </c>
      <c r="K112" s="184" t="str">
        <f>'Berechnung-Freizeit'!V100</f>
        <v/>
      </c>
      <c r="L112" s="197" t="str">
        <f>'Berechnung-Freizeit'!W100</f>
        <v/>
      </c>
      <c r="M112" s="195" t="str">
        <f>'Berechnung-Freizeit'!AB100</f>
        <v/>
      </c>
      <c r="N112" s="186" t="str">
        <f>'Berechnung-Freizeit'!AC100</f>
        <v/>
      </c>
      <c r="O112" s="195" t="str">
        <f>'Berechnung-Freizeit'!AH100</f>
        <v/>
      </c>
      <c r="P112" s="186" t="str">
        <f>'Berechnung-Freizeit'!AI100</f>
        <v/>
      </c>
      <c r="Q112" s="355" t="str">
        <f>'Berechnung-Freizeit'!AN100</f>
        <v/>
      </c>
      <c r="R112" s="186" t="str">
        <f>'Berechnung-Freizeit'!AO100</f>
        <v/>
      </c>
      <c r="S112" s="184" t="str">
        <f>'Berechnung-Freizeit'!AT100</f>
        <v/>
      </c>
      <c r="T112" s="186" t="str">
        <f>'Berechnung-Freizeit'!AU100</f>
        <v/>
      </c>
      <c r="U112" s="184" t="str">
        <f>'Berechnung-Freizeit'!AZ100</f>
        <v/>
      </c>
      <c r="V112" s="197" t="str">
        <f>'Berechnung-Freizeit'!BA100</f>
        <v/>
      </c>
      <c r="W112" s="184">
        <f>'Berechnung-Freizeit'!BB100</f>
        <v>0</v>
      </c>
      <c r="X112" s="197">
        <f>'Berechnung-Freizeit'!BC100</f>
        <v>0</v>
      </c>
      <c r="Y112" s="205">
        <f t="shared" si="5"/>
        <v>0</v>
      </c>
      <c r="Z112" s="216">
        <f t="shared" si="6"/>
        <v>0</v>
      </c>
      <c r="AA112" s="361">
        <f>'Berechnung-Freizeit'!BI100</f>
        <v>0</v>
      </c>
      <c r="AB112" s="362">
        <f t="shared" si="7"/>
        <v>0</v>
      </c>
    </row>
    <row r="113" spans="1:28">
      <c r="A113" s="184">
        <f>'Berechnung-Freizeit'!A101</f>
        <v>0</v>
      </c>
      <c r="B113" s="185">
        <f>'Berechnung-Freizeit'!B101</f>
        <v>0</v>
      </c>
      <c r="C113" s="185">
        <f>'Berechnung-Freizeit'!C101</f>
        <v>0</v>
      </c>
      <c r="D113" s="184" t="str">
        <f>'Berechnung-Freizeit'!D101</f>
        <v/>
      </c>
      <c r="E113" s="192">
        <f>'Berechnung-Freizeit'!E101</f>
        <v>0</v>
      </c>
      <c r="F113" s="195" t="str">
        <f>'Berechnung-Freizeit'!G101</f>
        <v/>
      </c>
      <c r="G113" s="184" t="str">
        <f>'Berechnung-Freizeit'!I101</f>
        <v/>
      </c>
      <c r="H113" s="192" t="str">
        <f>'Berechnung-Freizeit'!J101</f>
        <v/>
      </c>
      <c r="I113" s="195" t="str">
        <f>'Berechnung-Freizeit'!N101</f>
        <v/>
      </c>
      <c r="J113" s="186" t="str">
        <f>'Berechnung-Freizeit'!O101</f>
        <v/>
      </c>
      <c r="K113" s="184" t="str">
        <f>'Berechnung-Freizeit'!V101</f>
        <v/>
      </c>
      <c r="L113" s="197" t="str">
        <f>'Berechnung-Freizeit'!W101</f>
        <v/>
      </c>
      <c r="M113" s="195" t="str">
        <f>'Berechnung-Freizeit'!AB101</f>
        <v/>
      </c>
      <c r="N113" s="186" t="str">
        <f>'Berechnung-Freizeit'!AC101</f>
        <v/>
      </c>
      <c r="O113" s="195" t="str">
        <f>'Berechnung-Freizeit'!AH101</f>
        <v/>
      </c>
      <c r="P113" s="186" t="str">
        <f>'Berechnung-Freizeit'!AI101</f>
        <v/>
      </c>
      <c r="Q113" s="355" t="str">
        <f>'Berechnung-Freizeit'!AN101</f>
        <v/>
      </c>
      <c r="R113" s="186" t="str">
        <f>'Berechnung-Freizeit'!AO101</f>
        <v/>
      </c>
      <c r="S113" s="184" t="str">
        <f>'Berechnung-Freizeit'!AT101</f>
        <v/>
      </c>
      <c r="T113" s="186" t="str">
        <f>'Berechnung-Freizeit'!AU101</f>
        <v/>
      </c>
      <c r="U113" s="184" t="str">
        <f>'Berechnung-Freizeit'!AZ101</f>
        <v/>
      </c>
      <c r="V113" s="197" t="str">
        <f>'Berechnung-Freizeit'!BA101</f>
        <v/>
      </c>
      <c r="W113" s="184">
        <f>'Berechnung-Freizeit'!BB101</f>
        <v>0</v>
      </c>
      <c r="X113" s="197">
        <f>'Berechnung-Freizeit'!BC101</f>
        <v>0</v>
      </c>
      <c r="Y113" s="205">
        <f t="shared" si="5"/>
        <v>0</v>
      </c>
      <c r="Z113" s="216">
        <f t="shared" si="6"/>
        <v>0</v>
      </c>
      <c r="AA113" s="361">
        <f>'Berechnung-Freizeit'!BI101</f>
        <v>0</v>
      </c>
      <c r="AB113" s="362">
        <f t="shared" si="7"/>
        <v>0</v>
      </c>
    </row>
    <row r="114" spans="1:28">
      <c r="A114" s="184">
        <f>'Berechnung-Freizeit'!A102</f>
        <v>0</v>
      </c>
      <c r="B114" s="185">
        <f>'Berechnung-Freizeit'!B102</f>
        <v>0</v>
      </c>
      <c r="C114" s="185">
        <f>'Berechnung-Freizeit'!C102</f>
        <v>0</v>
      </c>
      <c r="D114" s="184" t="str">
        <f>'Berechnung-Freizeit'!D102</f>
        <v/>
      </c>
      <c r="E114" s="192">
        <f>'Berechnung-Freizeit'!E102</f>
        <v>0</v>
      </c>
      <c r="F114" s="195" t="str">
        <f>'Berechnung-Freizeit'!G102</f>
        <v/>
      </c>
      <c r="G114" s="184" t="str">
        <f>'Berechnung-Freizeit'!I102</f>
        <v/>
      </c>
      <c r="H114" s="192" t="str">
        <f>'Berechnung-Freizeit'!J102</f>
        <v/>
      </c>
      <c r="I114" s="195" t="str">
        <f>'Berechnung-Freizeit'!N102</f>
        <v/>
      </c>
      <c r="J114" s="186" t="str">
        <f>'Berechnung-Freizeit'!O102</f>
        <v/>
      </c>
      <c r="K114" s="184" t="str">
        <f>'Berechnung-Freizeit'!V102</f>
        <v/>
      </c>
      <c r="L114" s="197" t="str">
        <f>'Berechnung-Freizeit'!W102</f>
        <v/>
      </c>
      <c r="M114" s="195" t="str">
        <f>'Berechnung-Freizeit'!AB102</f>
        <v/>
      </c>
      <c r="N114" s="186" t="str">
        <f>'Berechnung-Freizeit'!AC102</f>
        <v/>
      </c>
      <c r="O114" s="195" t="str">
        <f>'Berechnung-Freizeit'!AH102</f>
        <v/>
      </c>
      <c r="P114" s="186" t="str">
        <f>'Berechnung-Freizeit'!AI102</f>
        <v/>
      </c>
      <c r="Q114" s="355" t="str">
        <f>'Berechnung-Freizeit'!AN102</f>
        <v/>
      </c>
      <c r="R114" s="186" t="str">
        <f>'Berechnung-Freizeit'!AO102</f>
        <v/>
      </c>
      <c r="S114" s="184" t="str">
        <f>'Berechnung-Freizeit'!AT102</f>
        <v/>
      </c>
      <c r="T114" s="186" t="str">
        <f>'Berechnung-Freizeit'!AU102</f>
        <v/>
      </c>
      <c r="U114" s="184" t="str">
        <f>'Berechnung-Freizeit'!AZ102</f>
        <v/>
      </c>
      <c r="V114" s="197" t="str">
        <f>'Berechnung-Freizeit'!BA102</f>
        <v/>
      </c>
      <c r="W114" s="184">
        <f>'Berechnung-Freizeit'!BB102</f>
        <v>0</v>
      </c>
      <c r="X114" s="197">
        <f>'Berechnung-Freizeit'!BC102</f>
        <v>0</v>
      </c>
      <c r="Y114" s="205">
        <f t="shared" si="5"/>
        <v>0</v>
      </c>
      <c r="Z114" s="216">
        <f t="shared" si="6"/>
        <v>0</v>
      </c>
      <c r="AA114" s="361">
        <f>'Berechnung-Freizeit'!BI102</f>
        <v>0</v>
      </c>
      <c r="AB114" s="362">
        <f t="shared" si="7"/>
        <v>0</v>
      </c>
    </row>
    <row r="115" spans="1:28">
      <c r="A115" s="184">
        <f>'Berechnung-Freizeit'!A103</f>
        <v>0</v>
      </c>
      <c r="B115" s="185">
        <f>'Berechnung-Freizeit'!B103</f>
        <v>0</v>
      </c>
      <c r="C115" s="185">
        <f>'Berechnung-Freizeit'!C103</f>
        <v>0</v>
      </c>
      <c r="D115" s="184" t="str">
        <f>'Berechnung-Freizeit'!D103</f>
        <v/>
      </c>
      <c r="E115" s="192">
        <f>'Berechnung-Freizeit'!E103</f>
        <v>0</v>
      </c>
      <c r="F115" s="195" t="str">
        <f>'Berechnung-Freizeit'!G103</f>
        <v/>
      </c>
      <c r="G115" s="184" t="str">
        <f>'Berechnung-Freizeit'!I103</f>
        <v/>
      </c>
      <c r="H115" s="192" t="str">
        <f>'Berechnung-Freizeit'!J103</f>
        <v/>
      </c>
      <c r="I115" s="195" t="str">
        <f>'Berechnung-Freizeit'!N103</f>
        <v/>
      </c>
      <c r="J115" s="186" t="str">
        <f>'Berechnung-Freizeit'!O103</f>
        <v/>
      </c>
      <c r="K115" s="184" t="str">
        <f>'Berechnung-Freizeit'!V103</f>
        <v/>
      </c>
      <c r="L115" s="197" t="str">
        <f>'Berechnung-Freizeit'!W103</f>
        <v/>
      </c>
      <c r="M115" s="195" t="str">
        <f>'Berechnung-Freizeit'!AB103</f>
        <v/>
      </c>
      <c r="N115" s="186" t="str">
        <f>'Berechnung-Freizeit'!AC103</f>
        <v/>
      </c>
      <c r="O115" s="195" t="str">
        <f>'Berechnung-Freizeit'!AH103</f>
        <v/>
      </c>
      <c r="P115" s="186" t="str">
        <f>'Berechnung-Freizeit'!AI103</f>
        <v/>
      </c>
      <c r="Q115" s="355" t="str">
        <f>'Berechnung-Freizeit'!AN103</f>
        <v/>
      </c>
      <c r="R115" s="186" t="str">
        <f>'Berechnung-Freizeit'!AO103</f>
        <v/>
      </c>
      <c r="S115" s="184" t="str">
        <f>'Berechnung-Freizeit'!AT103</f>
        <v/>
      </c>
      <c r="T115" s="186" t="str">
        <f>'Berechnung-Freizeit'!AU103</f>
        <v/>
      </c>
      <c r="U115" s="184" t="str">
        <f>'Berechnung-Freizeit'!AZ103</f>
        <v/>
      </c>
      <c r="V115" s="197" t="str">
        <f>'Berechnung-Freizeit'!BA103</f>
        <v/>
      </c>
      <c r="W115" s="184">
        <f>'Berechnung-Freizeit'!BB103</f>
        <v>0</v>
      </c>
      <c r="X115" s="197">
        <f>'Berechnung-Freizeit'!BC103</f>
        <v>0</v>
      </c>
      <c r="Y115" s="205">
        <f t="shared" si="5"/>
        <v>0</v>
      </c>
      <c r="Z115" s="216">
        <f t="shared" si="6"/>
        <v>0</v>
      </c>
      <c r="AA115" s="361">
        <f>'Berechnung-Freizeit'!BI103</f>
        <v>0</v>
      </c>
      <c r="AB115" s="362">
        <f t="shared" si="7"/>
        <v>0</v>
      </c>
    </row>
    <row r="116" spans="1:28">
      <c r="A116" s="184">
        <f>'Berechnung-Freizeit'!A104</f>
        <v>0</v>
      </c>
      <c r="B116" s="185">
        <f>'Berechnung-Freizeit'!B104</f>
        <v>0</v>
      </c>
      <c r="C116" s="185">
        <f>'Berechnung-Freizeit'!C104</f>
        <v>0</v>
      </c>
      <c r="D116" s="184" t="str">
        <f>'Berechnung-Freizeit'!D104</f>
        <v/>
      </c>
      <c r="E116" s="192">
        <f>'Berechnung-Freizeit'!E104</f>
        <v>0</v>
      </c>
      <c r="F116" s="195" t="str">
        <f>'Berechnung-Freizeit'!G104</f>
        <v/>
      </c>
      <c r="G116" s="184" t="str">
        <f>'Berechnung-Freizeit'!I104</f>
        <v/>
      </c>
      <c r="H116" s="192" t="str">
        <f>'Berechnung-Freizeit'!J104</f>
        <v/>
      </c>
      <c r="I116" s="195" t="str">
        <f>'Berechnung-Freizeit'!N104</f>
        <v/>
      </c>
      <c r="J116" s="186" t="str">
        <f>'Berechnung-Freizeit'!O104</f>
        <v/>
      </c>
      <c r="K116" s="184" t="str">
        <f>'Berechnung-Freizeit'!V104</f>
        <v/>
      </c>
      <c r="L116" s="197" t="str">
        <f>'Berechnung-Freizeit'!W104</f>
        <v/>
      </c>
      <c r="M116" s="195" t="str">
        <f>'Berechnung-Freizeit'!AB104</f>
        <v/>
      </c>
      <c r="N116" s="186" t="str">
        <f>'Berechnung-Freizeit'!AC104</f>
        <v/>
      </c>
      <c r="O116" s="195" t="str">
        <f>'Berechnung-Freizeit'!AH104</f>
        <v/>
      </c>
      <c r="P116" s="186" t="str">
        <f>'Berechnung-Freizeit'!AI104</f>
        <v/>
      </c>
      <c r="Q116" s="355" t="str">
        <f>'Berechnung-Freizeit'!AN104</f>
        <v/>
      </c>
      <c r="R116" s="186" t="str">
        <f>'Berechnung-Freizeit'!AO104</f>
        <v/>
      </c>
      <c r="S116" s="184" t="str">
        <f>'Berechnung-Freizeit'!AT104</f>
        <v/>
      </c>
      <c r="T116" s="186" t="str">
        <f>'Berechnung-Freizeit'!AU104</f>
        <v/>
      </c>
      <c r="U116" s="184" t="str">
        <f>'Berechnung-Freizeit'!AZ104</f>
        <v/>
      </c>
      <c r="V116" s="197" t="str">
        <f>'Berechnung-Freizeit'!BA104</f>
        <v/>
      </c>
      <c r="W116" s="184">
        <f>'Berechnung-Freizeit'!BB104</f>
        <v>0</v>
      </c>
      <c r="X116" s="197">
        <f>'Berechnung-Freizeit'!BC104</f>
        <v>0</v>
      </c>
      <c r="Y116" s="205">
        <f t="shared" si="5"/>
        <v>0</v>
      </c>
      <c r="Z116" s="216">
        <f t="shared" si="6"/>
        <v>0</v>
      </c>
      <c r="AA116" s="361">
        <f>'Berechnung-Freizeit'!BI104</f>
        <v>0</v>
      </c>
      <c r="AB116" s="362">
        <f t="shared" si="7"/>
        <v>0</v>
      </c>
    </row>
    <row r="117" spans="1:28">
      <c r="A117" s="184">
        <f>'Berechnung-Freizeit'!A105</f>
        <v>0</v>
      </c>
      <c r="B117" s="185">
        <f>'Berechnung-Freizeit'!B105</f>
        <v>0</v>
      </c>
      <c r="C117" s="185">
        <f>'Berechnung-Freizeit'!C105</f>
        <v>0</v>
      </c>
      <c r="D117" s="184" t="str">
        <f>'Berechnung-Freizeit'!D105</f>
        <v/>
      </c>
      <c r="E117" s="192">
        <f>'Berechnung-Freizeit'!E105</f>
        <v>0</v>
      </c>
      <c r="F117" s="195" t="str">
        <f>'Berechnung-Freizeit'!G105</f>
        <v/>
      </c>
      <c r="G117" s="184" t="str">
        <f>'Berechnung-Freizeit'!I105</f>
        <v/>
      </c>
      <c r="H117" s="192" t="str">
        <f>'Berechnung-Freizeit'!J105</f>
        <v/>
      </c>
      <c r="I117" s="195" t="str">
        <f>'Berechnung-Freizeit'!N105</f>
        <v/>
      </c>
      <c r="J117" s="186" t="str">
        <f>'Berechnung-Freizeit'!O105</f>
        <v/>
      </c>
      <c r="K117" s="184" t="str">
        <f>'Berechnung-Freizeit'!V105</f>
        <v/>
      </c>
      <c r="L117" s="197" t="str">
        <f>'Berechnung-Freizeit'!W105</f>
        <v/>
      </c>
      <c r="M117" s="195" t="str">
        <f>'Berechnung-Freizeit'!AB105</f>
        <v/>
      </c>
      <c r="N117" s="186" t="str">
        <f>'Berechnung-Freizeit'!AC105</f>
        <v/>
      </c>
      <c r="O117" s="195" t="str">
        <f>'Berechnung-Freizeit'!AH105</f>
        <v/>
      </c>
      <c r="P117" s="186" t="str">
        <f>'Berechnung-Freizeit'!AI105</f>
        <v/>
      </c>
      <c r="Q117" s="355" t="str">
        <f>'Berechnung-Freizeit'!AN105</f>
        <v/>
      </c>
      <c r="R117" s="186" t="str">
        <f>'Berechnung-Freizeit'!AO105</f>
        <v/>
      </c>
      <c r="S117" s="184" t="str">
        <f>'Berechnung-Freizeit'!AT105</f>
        <v/>
      </c>
      <c r="T117" s="186" t="str">
        <f>'Berechnung-Freizeit'!AU105</f>
        <v/>
      </c>
      <c r="U117" s="184" t="str">
        <f>'Berechnung-Freizeit'!AZ105</f>
        <v/>
      </c>
      <c r="V117" s="197" t="str">
        <f>'Berechnung-Freizeit'!BA105</f>
        <v/>
      </c>
      <c r="W117" s="184">
        <f>'Berechnung-Freizeit'!BB105</f>
        <v>0</v>
      </c>
      <c r="X117" s="197">
        <f>'Berechnung-Freizeit'!BC105</f>
        <v>0</v>
      </c>
      <c r="Y117" s="205">
        <f t="shared" si="5"/>
        <v>0</v>
      </c>
      <c r="Z117" s="216">
        <f t="shared" si="6"/>
        <v>0</v>
      </c>
      <c r="AA117" s="361">
        <f>'Berechnung-Freizeit'!BI105</f>
        <v>0</v>
      </c>
      <c r="AB117" s="362">
        <f t="shared" si="7"/>
        <v>0</v>
      </c>
    </row>
    <row r="118" spans="1:28">
      <c r="A118" s="184">
        <f>'Berechnung-Freizeit'!A106</f>
        <v>0</v>
      </c>
      <c r="B118" s="185">
        <f>'Berechnung-Freizeit'!B106</f>
        <v>0</v>
      </c>
      <c r="C118" s="185">
        <f>'Berechnung-Freizeit'!C106</f>
        <v>0</v>
      </c>
      <c r="D118" s="184" t="str">
        <f>'Berechnung-Freizeit'!D106</f>
        <v/>
      </c>
      <c r="E118" s="192">
        <f>'Berechnung-Freizeit'!E106</f>
        <v>0</v>
      </c>
      <c r="F118" s="195" t="str">
        <f>'Berechnung-Freizeit'!G106</f>
        <v/>
      </c>
      <c r="G118" s="184" t="str">
        <f>'Berechnung-Freizeit'!I106</f>
        <v/>
      </c>
      <c r="H118" s="192" t="str">
        <f>'Berechnung-Freizeit'!J106</f>
        <v/>
      </c>
      <c r="I118" s="195" t="str">
        <f>'Berechnung-Freizeit'!N106</f>
        <v/>
      </c>
      <c r="J118" s="186" t="str">
        <f>'Berechnung-Freizeit'!O106</f>
        <v/>
      </c>
      <c r="K118" s="184" t="str">
        <f>'Berechnung-Freizeit'!V106</f>
        <v/>
      </c>
      <c r="L118" s="197" t="str">
        <f>'Berechnung-Freizeit'!W106</f>
        <v/>
      </c>
      <c r="M118" s="195" t="str">
        <f>'Berechnung-Freizeit'!AB106</f>
        <v/>
      </c>
      <c r="N118" s="186" t="str">
        <f>'Berechnung-Freizeit'!AC106</f>
        <v/>
      </c>
      <c r="O118" s="195" t="str">
        <f>'Berechnung-Freizeit'!AH106</f>
        <v/>
      </c>
      <c r="P118" s="186" t="str">
        <f>'Berechnung-Freizeit'!AI106</f>
        <v/>
      </c>
      <c r="Q118" s="355" t="str">
        <f>'Berechnung-Freizeit'!AN106</f>
        <v/>
      </c>
      <c r="R118" s="186" t="str">
        <f>'Berechnung-Freizeit'!AO106</f>
        <v/>
      </c>
      <c r="S118" s="184" t="str">
        <f>'Berechnung-Freizeit'!AT106</f>
        <v/>
      </c>
      <c r="T118" s="186" t="str">
        <f>'Berechnung-Freizeit'!AU106</f>
        <v/>
      </c>
      <c r="U118" s="184" t="str">
        <f>'Berechnung-Freizeit'!AZ106</f>
        <v/>
      </c>
      <c r="V118" s="197" t="str">
        <f>'Berechnung-Freizeit'!BA106</f>
        <v/>
      </c>
      <c r="W118" s="184">
        <f>'Berechnung-Freizeit'!BB106</f>
        <v>0</v>
      </c>
      <c r="X118" s="197">
        <f>'Berechnung-Freizeit'!BC106</f>
        <v>0</v>
      </c>
      <c r="Y118" s="205">
        <f t="shared" si="5"/>
        <v>0</v>
      </c>
      <c r="Z118" s="216">
        <f t="shared" si="6"/>
        <v>0</v>
      </c>
      <c r="AA118" s="361">
        <f>'Berechnung-Freizeit'!BI106</f>
        <v>0</v>
      </c>
      <c r="AB118" s="362">
        <f t="shared" si="7"/>
        <v>0</v>
      </c>
    </row>
    <row r="119" spans="1:28">
      <c r="A119" s="184">
        <f>'Berechnung-Freizeit'!A107</f>
        <v>0</v>
      </c>
      <c r="B119" s="185">
        <f>'Berechnung-Freizeit'!B107</f>
        <v>0</v>
      </c>
      <c r="C119" s="185">
        <f>'Berechnung-Freizeit'!C107</f>
        <v>0</v>
      </c>
      <c r="D119" s="184" t="str">
        <f>'Berechnung-Freizeit'!D107</f>
        <v/>
      </c>
      <c r="E119" s="192">
        <f>'Berechnung-Freizeit'!E107</f>
        <v>0</v>
      </c>
      <c r="F119" s="195" t="str">
        <f>'Berechnung-Freizeit'!G107</f>
        <v/>
      </c>
      <c r="G119" s="184" t="str">
        <f>'Berechnung-Freizeit'!I107</f>
        <v/>
      </c>
      <c r="H119" s="192" t="str">
        <f>'Berechnung-Freizeit'!J107</f>
        <v/>
      </c>
      <c r="I119" s="195" t="str">
        <f>'Berechnung-Freizeit'!N107</f>
        <v/>
      </c>
      <c r="J119" s="186" t="str">
        <f>'Berechnung-Freizeit'!O107</f>
        <v/>
      </c>
      <c r="K119" s="184" t="str">
        <f>'Berechnung-Freizeit'!V107</f>
        <v/>
      </c>
      <c r="L119" s="197" t="str">
        <f>'Berechnung-Freizeit'!W107</f>
        <v/>
      </c>
      <c r="M119" s="195" t="str">
        <f>'Berechnung-Freizeit'!AB107</f>
        <v/>
      </c>
      <c r="N119" s="186" t="str">
        <f>'Berechnung-Freizeit'!AC107</f>
        <v/>
      </c>
      <c r="O119" s="195" t="str">
        <f>'Berechnung-Freizeit'!AH107</f>
        <v/>
      </c>
      <c r="P119" s="186" t="str">
        <f>'Berechnung-Freizeit'!AI107</f>
        <v/>
      </c>
      <c r="Q119" s="355" t="str">
        <f>'Berechnung-Freizeit'!AN107</f>
        <v/>
      </c>
      <c r="R119" s="186" t="str">
        <f>'Berechnung-Freizeit'!AO107</f>
        <v/>
      </c>
      <c r="S119" s="184" t="str">
        <f>'Berechnung-Freizeit'!AT107</f>
        <v/>
      </c>
      <c r="T119" s="186" t="str">
        <f>'Berechnung-Freizeit'!AU107</f>
        <v/>
      </c>
      <c r="U119" s="184" t="str">
        <f>'Berechnung-Freizeit'!AZ107</f>
        <v/>
      </c>
      <c r="V119" s="197" t="str">
        <f>'Berechnung-Freizeit'!BA107</f>
        <v/>
      </c>
      <c r="W119" s="184">
        <f>'Berechnung-Freizeit'!BB107</f>
        <v>0</v>
      </c>
      <c r="X119" s="197">
        <f>'Berechnung-Freizeit'!BC107</f>
        <v>0</v>
      </c>
      <c r="Y119" s="205">
        <f t="shared" si="5"/>
        <v>0</v>
      </c>
      <c r="Z119" s="216">
        <f t="shared" si="6"/>
        <v>0</v>
      </c>
      <c r="AA119" s="361">
        <f>'Berechnung-Freizeit'!BI107</f>
        <v>0</v>
      </c>
      <c r="AB119" s="362">
        <f t="shared" si="7"/>
        <v>0</v>
      </c>
    </row>
    <row r="120" spans="1:28">
      <c r="A120" s="184">
        <f>'Berechnung-Freizeit'!A108</f>
        <v>0</v>
      </c>
      <c r="B120" s="185">
        <f>'Berechnung-Freizeit'!B108</f>
        <v>0</v>
      </c>
      <c r="C120" s="185">
        <f>'Berechnung-Freizeit'!C108</f>
        <v>0</v>
      </c>
      <c r="D120" s="184" t="str">
        <f>'Berechnung-Freizeit'!D108</f>
        <v/>
      </c>
      <c r="E120" s="192">
        <f>'Berechnung-Freizeit'!E108</f>
        <v>0</v>
      </c>
      <c r="F120" s="195" t="str">
        <f>'Berechnung-Freizeit'!G108</f>
        <v/>
      </c>
      <c r="G120" s="184" t="str">
        <f>'Berechnung-Freizeit'!I108</f>
        <v/>
      </c>
      <c r="H120" s="192" t="str">
        <f>'Berechnung-Freizeit'!J108</f>
        <v/>
      </c>
      <c r="I120" s="195" t="str">
        <f>'Berechnung-Freizeit'!N108</f>
        <v/>
      </c>
      <c r="J120" s="186" t="str">
        <f>'Berechnung-Freizeit'!O108</f>
        <v/>
      </c>
      <c r="K120" s="184" t="str">
        <f>'Berechnung-Freizeit'!V108</f>
        <v/>
      </c>
      <c r="L120" s="197" t="str">
        <f>'Berechnung-Freizeit'!W108</f>
        <v/>
      </c>
      <c r="M120" s="195" t="str">
        <f>'Berechnung-Freizeit'!AB108</f>
        <v/>
      </c>
      <c r="N120" s="186" t="str">
        <f>'Berechnung-Freizeit'!AC108</f>
        <v/>
      </c>
      <c r="O120" s="195" t="str">
        <f>'Berechnung-Freizeit'!AH108</f>
        <v/>
      </c>
      <c r="P120" s="186" t="str">
        <f>'Berechnung-Freizeit'!AI108</f>
        <v/>
      </c>
      <c r="Q120" s="355" t="str">
        <f>'Berechnung-Freizeit'!AN108</f>
        <v/>
      </c>
      <c r="R120" s="186" t="str">
        <f>'Berechnung-Freizeit'!AO108</f>
        <v/>
      </c>
      <c r="S120" s="184" t="str">
        <f>'Berechnung-Freizeit'!AT108</f>
        <v/>
      </c>
      <c r="T120" s="186" t="str">
        <f>'Berechnung-Freizeit'!AU108</f>
        <v/>
      </c>
      <c r="U120" s="184" t="str">
        <f>'Berechnung-Freizeit'!AZ108</f>
        <v/>
      </c>
      <c r="V120" s="197" t="str">
        <f>'Berechnung-Freizeit'!BA108</f>
        <v/>
      </c>
      <c r="W120" s="184">
        <f>'Berechnung-Freizeit'!BB108</f>
        <v>0</v>
      </c>
      <c r="X120" s="197">
        <f>'Berechnung-Freizeit'!BC108</f>
        <v>0</v>
      </c>
      <c r="Y120" s="205">
        <f t="shared" si="5"/>
        <v>0</v>
      </c>
      <c r="Z120" s="216">
        <f t="shared" si="6"/>
        <v>0</v>
      </c>
      <c r="AA120" s="361">
        <f>'Berechnung-Freizeit'!BI108</f>
        <v>0</v>
      </c>
      <c r="AB120" s="362">
        <f t="shared" si="7"/>
        <v>0</v>
      </c>
    </row>
    <row r="121" spans="1:28">
      <c r="A121" s="184">
        <f>'Berechnung-Freizeit'!A109</f>
        <v>0</v>
      </c>
      <c r="B121" s="185">
        <f>'Berechnung-Freizeit'!B109</f>
        <v>0</v>
      </c>
      <c r="C121" s="185">
        <f>'Berechnung-Freizeit'!C109</f>
        <v>0</v>
      </c>
      <c r="D121" s="184" t="str">
        <f>'Berechnung-Freizeit'!D109</f>
        <v/>
      </c>
      <c r="E121" s="192">
        <f>'Berechnung-Freizeit'!E109</f>
        <v>0</v>
      </c>
      <c r="F121" s="195" t="str">
        <f>'Berechnung-Freizeit'!G109</f>
        <v/>
      </c>
      <c r="G121" s="184" t="str">
        <f>'Berechnung-Freizeit'!I109</f>
        <v/>
      </c>
      <c r="H121" s="192" t="str">
        <f>'Berechnung-Freizeit'!J109</f>
        <v/>
      </c>
      <c r="I121" s="195" t="str">
        <f>'Berechnung-Freizeit'!N109</f>
        <v/>
      </c>
      <c r="J121" s="186" t="str">
        <f>'Berechnung-Freizeit'!O109</f>
        <v/>
      </c>
      <c r="K121" s="184" t="str">
        <f>'Berechnung-Freizeit'!V109</f>
        <v/>
      </c>
      <c r="L121" s="197" t="str">
        <f>'Berechnung-Freizeit'!W109</f>
        <v/>
      </c>
      <c r="M121" s="195" t="str">
        <f>'Berechnung-Freizeit'!AB109</f>
        <v/>
      </c>
      <c r="N121" s="186" t="str">
        <f>'Berechnung-Freizeit'!AC109</f>
        <v/>
      </c>
      <c r="O121" s="195" t="str">
        <f>'Berechnung-Freizeit'!AH109</f>
        <v/>
      </c>
      <c r="P121" s="186" t="str">
        <f>'Berechnung-Freizeit'!AI109</f>
        <v/>
      </c>
      <c r="Q121" s="355" t="str">
        <f>'Berechnung-Freizeit'!AN109</f>
        <v/>
      </c>
      <c r="R121" s="186" t="str">
        <f>'Berechnung-Freizeit'!AO109</f>
        <v/>
      </c>
      <c r="S121" s="184" t="str">
        <f>'Berechnung-Freizeit'!AT109</f>
        <v/>
      </c>
      <c r="T121" s="186" t="str">
        <f>'Berechnung-Freizeit'!AU109</f>
        <v/>
      </c>
      <c r="U121" s="184" t="str">
        <f>'Berechnung-Freizeit'!AZ109</f>
        <v/>
      </c>
      <c r="V121" s="197" t="str">
        <f>'Berechnung-Freizeit'!BA109</f>
        <v/>
      </c>
      <c r="W121" s="184">
        <f>'Berechnung-Freizeit'!BB109</f>
        <v>0</v>
      </c>
      <c r="X121" s="197">
        <f>'Berechnung-Freizeit'!BC109</f>
        <v>0</v>
      </c>
      <c r="Y121" s="205">
        <f t="shared" si="5"/>
        <v>0</v>
      </c>
      <c r="Z121" s="216">
        <f t="shared" si="6"/>
        <v>0</v>
      </c>
      <c r="AA121" s="361">
        <f>'Berechnung-Freizeit'!BI109</f>
        <v>0</v>
      </c>
      <c r="AB121" s="362">
        <f t="shared" si="7"/>
        <v>0</v>
      </c>
    </row>
    <row r="122" spans="1:28">
      <c r="A122" s="184">
        <f>'Berechnung-Freizeit'!A110</f>
        <v>0</v>
      </c>
      <c r="B122" s="185">
        <f>'Berechnung-Freizeit'!B110</f>
        <v>0</v>
      </c>
      <c r="C122" s="185">
        <f>'Berechnung-Freizeit'!C110</f>
        <v>0</v>
      </c>
      <c r="D122" s="184" t="str">
        <f>'Berechnung-Freizeit'!D110</f>
        <v/>
      </c>
      <c r="E122" s="192">
        <f>'Berechnung-Freizeit'!E110</f>
        <v>0</v>
      </c>
      <c r="F122" s="195" t="str">
        <f>'Berechnung-Freizeit'!G110</f>
        <v/>
      </c>
      <c r="G122" s="184" t="str">
        <f>'Berechnung-Freizeit'!I110</f>
        <v/>
      </c>
      <c r="H122" s="192" t="str">
        <f>'Berechnung-Freizeit'!J110</f>
        <v/>
      </c>
      <c r="I122" s="195" t="str">
        <f>'Berechnung-Freizeit'!N110</f>
        <v/>
      </c>
      <c r="J122" s="186" t="str">
        <f>'Berechnung-Freizeit'!O110</f>
        <v/>
      </c>
      <c r="K122" s="184" t="str">
        <f>'Berechnung-Freizeit'!V110</f>
        <v/>
      </c>
      <c r="L122" s="197" t="str">
        <f>'Berechnung-Freizeit'!W110</f>
        <v/>
      </c>
      <c r="M122" s="195" t="str">
        <f>'Berechnung-Freizeit'!AB110</f>
        <v/>
      </c>
      <c r="N122" s="186" t="str">
        <f>'Berechnung-Freizeit'!AC110</f>
        <v/>
      </c>
      <c r="O122" s="195" t="str">
        <f>'Berechnung-Freizeit'!AH110</f>
        <v/>
      </c>
      <c r="P122" s="186" t="str">
        <f>'Berechnung-Freizeit'!AI110</f>
        <v/>
      </c>
      <c r="Q122" s="355" t="str">
        <f>'Berechnung-Freizeit'!AN110</f>
        <v/>
      </c>
      <c r="R122" s="186" t="str">
        <f>'Berechnung-Freizeit'!AO110</f>
        <v/>
      </c>
      <c r="S122" s="184" t="str">
        <f>'Berechnung-Freizeit'!AT110</f>
        <v/>
      </c>
      <c r="T122" s="186" t="str">
        <f>'Berechnung-Freizeit'!AU110</f>
        <v/>
      </c>
      <c r="U122" s="184" t="str">
        <f>'Berechnung-Freizeit'!AZ110</f>
        <v/>
      </c>
      <c r="V122" s="197" t="str">
        <f>'Berechnung-Freizeit'!BA110</f>
        <v/>
      </c>
      <c r="W122" s="184">
        <f>'Berechnung-Freizeit'!BB110</f>
        <v>0</v>
      </c>
      <c r="X122" s="197">
        <f>'Berechnung-Freizeit'!BC110</f>
        <v>0</v>
      </c>
      <c r="Y122" s="205">
        <f t="shared" si="5"/>
        <v>0</v>
      </c>
      <c r="Z122" s="216">
        <f t="shared" si="6"/>
        <v>0</v>
      </c>
      <c r="AA122" s="361">
        <f>'Berechnung-Freizeit'!BI110</f>
        <v>0</v>
      </c>
      <c r="AB122" s="362">
        <f t="shared" si="7"/>
        <v>0</v>
      </c>
    </row>
    <row r="123" spans="1:28">
      <c r="A123" s="184">
        <f>'Berechnung-Freizeit'!A111</f>
        <v>0</v>
      </c>
      <c r="B123" s="185">
        <f>'Berechnung-Freizeit'!B111</f>
        <v>0</v>
      </c>
      <c r="C123" s="185">
        <f>'Berechnung-Freizeit'!C111</f>
        <v>0</v>
      </c>
      <c r="D123" s="184" t="str">
        <f>'Berechnung-Freizeit'!D111</f>
        <v/>
      </c>
      <c r="E123" s="192">
        <f>'Berechnung-Freizeit'!E111</f>
        <v>0</v>
      </c>
      <c r="F123" s="195" t="str">
        <f>'Berechnung-Freizeit'!G111</f>
        <v/>
      </c>
      <c r="G123" s="184" t="str">
        <f>'Berechnung-Freizeit'!I111</f>
        <v/>
      </c>
      <c r="H123" s="192" t="str">
        <f>'Berechnung-Freizeit'!J111</f>
        <v/>
      </c>
      <c r="I123" s="195" t="str">
        <f>'Berechnung-Freizeit'!N111</f>
        <v/>
      </c>
      <c r="J123" s="186" t="str">
        <f>'Berechnung-Freizeit'!O111</f>
        <v/>
      </c>
      <c r="K123" s="184" t="str">
        <f>'Berechnung-Freizeit'!V111</f>
        <v/>
      </c>
      <c r="L123" s="197" t="str">
        <f>'Berechnung-Freizeit'!W111</f>
        <v/>
      </c>
      <c r="M123" s="195" t="str">
        <f>'Berechnung-Freizeit'!AB111</f>
        <v/>
      </c>
      <c r="N123" s="186" t="str">
        <f>'Berechnung-Freizeit'!AC111</f>
        <v/>
      </c>
      <c r="O123" s="195" t="str">
        <f>'Berechnung-Freizeit'!AH111</f>
        <v/>
      </c>
      <c r="P123" s="186" t="str">
        <f>'Berechnung-Freizeit'!AI111</f>
        <v/>
      </c>
      <c r="Q123" s="355" t="str">
        <f>'Berechnung-Freizeit'!AN111</f>
        <v/>
      </c>
      <c r="R123" s="186" t="str">
        <f>'Berechnung-Freizeit'!AO111</f>
        <v/>
      </c>
      <c r="S123" s="184" t="str">
        <f>'Berechnung-Freizeit'!AT111</f>
        <v/>
      </c>
      <c r="T123" s="186" t="str">
        <f>'Berechnung-Freizeit'!AU111</f>
        <v/>
      </c>
      <c r="U123" s="184" t="str">
        <f>'Berechnung-Freizeit'!AZ111</f>
        <v/>
      </c>
      <c r="V123" s="197" t="str">
        <f>'Berechnung-Freizeit'!BA111</f>
        <v/>
      </c>
      <c r="W123" s="184">
        <f>'Berechnung-Freizeit'!BB111</f>
        <v>0</v>
      </c>
      <c r="X123" s="197">
        <f>'Berechnung-Freizeit'!BC111</f>
        <v>0</v>
      </c>
      <c r="Y123" s="205">
        <f t="shared" si="5"/>
        <v>0</v>
      </c>
      <c r="Z123" s="216">
        <f t="shared" si="6"/>
        <v>0</v>
      </c>
      <c r="AA123" s="361">
        <f>'Berechnung-Freizeit'!BI111</f>
        <v>0</v>
      </c>
      <c r="AB123" s="362">
        <f t="shared" si="7"/>
        <v>0</v>
      </c>
    </row>
    <row r="124" spans="1:28">
      <c r="A124" s="184">
        <f>'Berechnung-Freizeit'!A112</f>
        <v>0</v>
      </c>
      <c r="B124" s="185">
        <f>'Berechnung-Freizeit'!B112</f>
        <v>0</v>
      </c>
      <c r="C124" s="185">
        <f>'Berechnung-Freizeit'!C112</f>
        <v>0</v>
      </c>
      <c r="D124" s="184" t="str">
        <f>'Berechnung-Freizeit'!D112</f>
        <v/>
      </c>
      <c r="E124" s="192">
        <f>'Berechnung-Freizeit'!E112</f>
        <v>0</v>
      </c>
      <c r="F124" s="195" t="str">
        <f>'Berechnung-Freizeit'!G112</f>
        <v/>
      </c>
      <c r="G124" s="184" t="str">
        <f>'Berechnung-Freizeit'!I112</f>
        <v/>
      </c>
      <c r="H124" s="192" t="str">
        <f>'Berechnung-Freizeit'!J112</f>
        <v/>
      </c>
      <c r="I124" s="195" t="str">
        <f>'Berechnung-Freizeit'!N112</f>
        <v/>
      </c>
      <c r="J124" s="186" t="str">
        <f>'Berechnung-Freizeit'!O112</f>
        <v/>
      </c>
      <c r="K124" s="184" t="str">
        <f>'Berechnung-Freizeit'!V112</f>
        <v/>
      </c>
      <c r="L124" s="197" t="str">
        <f>'Berechnung-Freizeit'!W112</f>
        <v/>
      </c>
      <c r="M124" s="195" t="str">
        <f>'Berechnung-Freizeit'!AB112</f>
        <v/>
      </c>
      <c r="N124" s="186" t="str">
        <f>'Berechnung-Freizeit'!AC112</f>
        <v/>
      </c>
      <c r="O124" s="195" t="str">
        <f>'Berechnung-Freizeit'!AH112</f>
        <v/>
      </c>
      <c r="P124" s="186" t="str">
        <f>'Berechnung-Freizeit'!AI112</f>
        <v/>
      </c>
      <c r="Q124" s="355" t="str">
        <f>'Berechnung-Freizeit'!AN112</f>
        <v/>
      </c>
      <c r="R124" s="186" t="str">
        <f>'Berechnung-Freizeit'!AO112</f>
        <v/>
      </c>
      <c r="S124" s="184" t="str">
        <f>'Berechnung-Freizeit'!AT112</f>
        <v/>
      </c>
      <c r="T124" s="186" t="str">
        <f>'Berechnung-Freizeit'!AU112</f>
        <v/>
      </c>
      <c r="U124" s="184" t="str">
        <f>'Berechnung-Freizeit'!AZ112</f>
        <v/>
      </c>
      <c r="V124" s="197" t="str">
        <f>'Berechnung-Freizeit'!BA112</f>
        <v/>
      </c>
      <c r="W124" s="184">
        <f>'Berechnung-Freizeit'!BB112</f>
        <v>0</v>
      </c>
      <c r="X124" s="197">
        <f>'Berechnung-Freizeit'!BC112</f>
        <v>0</v>
      </c>
      <c r="Y124" s="205">
        <f t="shared" si="5"/>
        <v>0</v>
      </c>
      <c r="Z124" s="216">
        <f t="shared" si="6"/>
        <v>0</v>
      </c>
      <c r="AA124" s="361">
        <f>'Berechnung-Freizeit'!BI112</f>
        <v>0</v>
      </c>
      <c r="AB124" s="362">
        <f t="shared" si="7"/>
        <v>0</v>
      </c>
    </row>
    <row r="125" spans="1:28">
      <c r="A125" s="184">
        <f>'Berechnung-Freizeit'!A113</f>
        <v>0</v>
      </c>
      <c r="B125" s="185">
        <f>'Berechnung-Freizeit'!B113</f>
        <v>0</v>
      </c>
      <c r="C125" s="185">
        <f>'Berechnung-Freizeit'!C113</f>
        <v>0</v>
      </c>
      <c r="D125" s="184" t="str">
        <f>'Berechnung-Freizeit'!D113</f>
        <v/>
      </c>
      <c r="E125" s="192">
        <f>'Berechnung-Freizeit'!E113</f>
        <v>0</v>
      </c>
      <c r="F125" s="195" t="str">
        <f>'Berechnung-Freizeit'!G113</f>
        <v/>
      </c>
      <c r="G125" s="184" t="str">
        <f>'Berechnung-Freizeit'!I113</f>
        <v/>
      </c>
      <c r="H125" s="192" t="str">
        <f>'Berechnung-Freizeit'!J113</f>
        <v/>
      </c>
      <c r="I125" s="195" t="str">
        <f>'Berechnung-Freizeit'!N113</f>
        <v/>
      </c>
      <c r="J125" s="186" t="str">
        <f>'Berechnung-Freizeit'!O113</f>
        <v/>
      </c>
      <c r="K125" s="184" t="str">
        <f>'Berechnung-Freizeit'!V113</f>
        <v/>
      </c>
      <c r="L125" s="197" t="str">
        <f>'Berechnung-Freizeit'!W113</f>
        <v/>
      </c>
      <c r="M125" s="195" t="str">
        <f>'Berechnung-Freizeit'!AB113</f>
        <v/>
      </c>
      <c r="N125" s="186" t="str">
        <f>'Berechnung-Freizeit'!AC113</f>
        <v/>
      </c>
      <c r="O125" s="195" t="str">
        <f>'Berechnung-Freizeit'!AH113</f>
        <v/>
      </c>
      <c r="P125" s="186" t="str">
        <f>'Berechnung-Freizeit'!AI113</f>
        <v/>
      </c>
      <c r="Q125" s="355" t="str">
        <f>'Berechnung-Freizeit'!AN113</f>
        <v/>
      </c>
      <c r="R125" s="186" t="str">
        <f>'Berechnung-Freizeit'!AO113</f>
        <v/>
      </c>
      <c r="S125" s="184" t="str">
        <f>'Berechnung-Freizeit'!AT113</f>
        <v/>
      </c>
      <c r="T125" s="186" t="str">
        <f>'Berechnung-Freizeit'!AU113</f>
        <v/>
      </c>
      <c r="U125" s="184" t="str">
        <f>'Berechnung-Freizeit'!AZ113</f>
        <v/>
      </c>
      <c r="V125" s="197" t="str">
        <f>'Berechnung-Freizeit'!BA113</f>
        <v/>
      </c>
      <c r="W125" s="184">
        <f>'Berechnung-Freizeit'!BB113</f>
        <v>0</v>
      </c>
      <c r="X125" s="197">
        <f>'Berechnung-Freizeit'!BC113</f>
        <v>0</v>
      </c>
      <c r="Y125" s="205">
        <f t="shared" si="5"/>
        <v>0</v>
      </c>
      <c r="Z125" s="216">
        <f t="shared" si="6"/>
        <v>0</v>
      </c>
      <c r="AA125" s="361">
        <f>'Berechnung-Freizeit'!BI113</f>
        <v>0</v>
      </c>
      <c r="AB125" s="362">
        <f t="shared" si="7"/>
        <v>0</v>
      </c>
    </row>
    <row r="126" spans="1:28">
      <c r="A126" s="184">
        <f>'Berechnung-Freizeit'!A114</f>
        <v>0</v>
      </c>
      <c r="B126" s="185">
        <f>'Berechnung-Freizeit'!B114</f>
        <v>0</v>
      </c>
      <c r="C126" s="185">
        <f>'Berechnung-Freizeit'!C114</f>
        <v>0</v>
      </c>
      <c r="D126" s="184" t="str">
        <f>'Berechnung-Freizeit'!D114</f>
        <v/>
      </c>
      <c r="E126" s="192">
        <f>'Berechnung-Freizeit'!E114</f>
        <v>0</v>
      </c>
      <c r="F126" s="195" t="str">
        <f>'Berechnung-Freizeit'!G114</f>
        <v/>
      </c>
      <c r="G126" s="184" t="str">
        <f>'Berechnung-Freizeit'!I114</f>
        <v/>
      </c>
      <c r="H126" s="192" t="str">
        <f>'Berechnung-Freizeit'!J114</f>
        <v/>
      </c>
      <c r="I126" s="195" t="str">
        <f>'Berechnung-Freizeit'!N114</f>
        <v/>
      </c>
      <c r="J126" s="186" t="str">
        <f>'Berechnung-Freizeit'!O114</f>
        <v/>
      </c>
      <c r="K126" s="184" t="str">
        <f>'Berechnung-Freizeit'!V114</f>
        <v/>
      </c>
      <c r="L126" s="197" t="str">
        <f>'Berechnung-Freizeit'!W114</f>
        <v/>
      </c>
      <c r="M126" s="195" t="str">
        <f>'Berechnung-Freizeit'!AB114</f>
        <v/>
      </c>
      <c r="N126" s="186" t="str">
        <f>'Berechnung-Freizeit'!AC114</f>
        <v/>
      </c>
      <c r="O126" s="195" t="str">
        <f>'Berechnung-Freizeit'!AH114</f>
        <v/>
      </c>
      <c r="P126" s="186" t="str">
        <f>'Berechnung-Freizeit'!AI114</f>
        <v/>
      </c>
      <c r="Q126" s="355" t="str">
        <f>'Berechnung-Freizeit'!AN114</f>
        <v/>
      </c>
      <c r="R126" s="186" t="str">
        <f>'Berechnung-Freizeit'!AO114</f>
        <v/>
      </c>
      <c r="S126" s="184" t="str">
        <f>'Berechnung-Freizeit'!AT114</f>
        <v/>
      </c>
      <c r="T126" s="186" t="str">
        <f>'Berechnung-Freizeit'!AU114</f>
        <v/>
      </c>
      <c r="U126" s="184" t="str">
        <f>'Berechnung-Freizeit'!AZ114</f>
        <v/>
      </c>
      <c r="V126" s="197" t="str">
        <f>'Berechnung-Freizeit'!BA114</f>
        <v/>
      </c>
      <c r="W126" s="184">
        <f>'Berechnung-Freizeit'!BB114</f>
        <v>0</v>
      </c>
      <c r="X126" s="197">
        <f>'Berechnung-Freizeit'!BC114</f>
        <v>0</v>
      </c>
      <c r="Y126" s="205">
        <f t="shared" si="5"/>
        <v>0</v>
      </c>
      <c r="Z126" s="216">
        <f t="shared" si="6"/>
        <v>0</v>
      </c>
      <c r="AA126" s="361">
        <f>'Berechnung-Freizeit'!BI114</f>
        <v>0</v>
      </c>
      <c r="AB126" s="362">
        <f t="shared" si="7"/>
        <v>0</v>
      </c>
    </row>
    <row r="127" spans="1:28">
      <c r="A127" s="184">
        <f>'Berechnung-Freizeit'!A115</f>
        <v>0</v>
      </c>
      <c r="B127" s="185">
        <f>'Berechnung-Freizeit'!B115</f>
        <v>0</v>
      </c>
      <c r="C127" s="185">
        <f>'Berechnung-Freizeit'!C115</f>
        <v>0</v>
      </c>
      <c r="D127" s="184" t="str">
        <f>'Berechnung-Freizeit'!D115</f>
        <v/>
      </c>
      <c r="E127" s="192">
        <f>'Berechnung-Freizeit'!E115</f>
        <v>0</v>
      </c>
      <c r="F127" s="195" t="str">
        <f>'Berechnung-Freizeit'!G115</f>
        <v/>
      </c>
      <c r="G127" s="184" t="str">
        <f>'Berechnung-Freizeit'!I115</f>
        <v/>
      </c>
      <c r="H127" s="192" t="str">
        <f>'Berechnung-Freizeit'!J115</f>
        <v/>
      </c>
      <c r="I127" s="195" t="str">
        <f>'Berechnung-Freizeit'!N115</f>
        <v/>
      </c>
      <c r="J127" s="186" t="str">
        <f>'Berechnung-Freizeit'!O115</f>
        <v/>
      </c>
      <c r="K127" s="184" t="str">
        <f>'Berechnung-Freizeit'!V115</f>
        <v/>
      </c>
      <c r="L127" s="197" t="str">
        <f>'Berechnung-Freizeit'!W115</f>
        <v/>
      </c>
      <c r="M127" s="195" t="str">
        <f>'Berechnung-Freizeit'!AB115</f>
        <v/>
      </c>
      <c r="N127" s="186" t="str">
        <f>'Berechnung-Freizeit'!AC115</f>
        <v/>
      </c>
      <c r="O127" s="195" t="str">
        <f>'Berechnung-Freizeit'!AH115</f>
        <v/>
      </c>
      <c r="P127" s="186" t="str">
        <f>'Berechnung-Freizeit'!AI115</f>
        <v/>
      </c>
      <c r="Q127" s="355" t="str">
        <f>'Berechnung-Freizeit'!AN115</f>
        <v/>
      </c>
      <c r="R127" s="186" t="str">
        <f>'Berechnung-Freizeit'!AO115</f>
        <v/>
      </c>
      <c r="S127" s="184" t="str">
        <f>'Berechnung-Freizeit'!AT115</f>
        <v/>
      </c>
      <c r="T127" s="186" t="str">
        <f>'Berechnung-Freizeit'!AU115</f>
        <v/>
      </c>
      <c r="U127" s="184" t="str">
        <f>'Berechnung-Freizeit'!AZ115</f>
        <v/>
      </c>
      <c r="V127" s="197" t="str">
        <f>'Berechnung-Freizeit'!BA115</f>
        <v/>
      </c>
      <c r="W127" s="184">
        <f>'Berechnung-Freizeit'!BB115</f>
        <v>0</v>
      </c>
      <c r="X127" s="197">
        <f>'Berechnung-Freizeit'!BC115</f>
        <v>0</v>
      </c>
      <c r="Y127" s="205">
        <f t="shared" si="5"/>
        <v>0</v>
      </c>
      <c r="Z127" s="216">
        <f t="shared" si="6"/>
        <v>0</v>
      </c>
      <c r="AA127" s="361">
        <f>'Berechnung-Freizeit'!BI115</f>
        <v>0</v>
      </c>
      <c r="AB127" s="362">
        <f t="shared" si="7"/>
        <v>0</v>
      </c>
    </row>
    <row r="128" spans="1:28">
      <c r="A128" s="184">
        <f>'Berechnung-Freizeit'!A116</f>
        <v>0</v>
      </c>
      <c r="B128" s="185">
        <f>'Berechnung-Freizeit'!B116</f>
        <v>0</v>
      </c>
      <c r="C128" s="185">
        <f>'Berechnung-Freizeit'!C116</f>
        <v>0</v>
      </c>
      <c r="D128" s="184" t="str">
        <f>'Berechnung-Freizeit'!D116</f>
        <v/>
      </c>
      <c r="E128" s="192">
        <f>'Berechnung-Freizeit'!E116</f>
        <v>0</v>
      </c>
      <c r="F128" s="195" t="str">
        <f>'Berechnung-Freizeit'!G116</f>
        <v/>
      </c>
      <c r="G128" s="184" t="str">
        <f>'Berechnung-Freizeit'!I116</f>
        <v/>
      </c>
      <c r="H128" s="192" t="str">
        <f>'Berechnung-Freizeit'!J116</f>
        <v/>
      </c>
      <c r="I128" s="195" t="str">
        <f>'Berechnung-Freizeit'!N116</f>
        <v/>
      </c>
      <c r="J128" s="186" t="str">
        <f>'Berechnung-Freizeit'!O116</f>
        <v/>
      </c>
      <c r="K128" s="184" t="str">
        <f>'Berechnung-Freizeit'!V116</f>
        <v/>
      </c>
      <c r="L128" s="197" t="str">
        <f>'Berechnung-Freizeit'!W116</f>
        <v/>
      </c>
      <c r="M128" s="195" t="str">
        <f>'Berechnung-Freizeit'!AB116</f>
        <v/>
      </c>
      <c r="N128" s="186" t="str">
        <f>'Berechnung-Freizeit'!AC116</f>
        <v/>
      </c>
      <c r="O128" s="195" t="str">
        <f>'Berechnung-Freizeit'!AH116</f>
        <v/>
      </c>
      <c r="P128" s="186" t="str">
        <f>'Berechnung-Freizeit'!AI116</f>
        <v/>
      </c>
      <c r="Q128" s="355" t="str">
        <f>'Berechnung-Freizeit'!AN116</f>
        <v/>
      </c>
      <c r="R128" s="186" t="str">
        <f>'Berechnung-Freizeit'!AO116</f>
        <v/>
      </c>
      <c r="S128" s="184" t="str">
        <f>'Berechnung-Freizeit'!AT116</f>
        <v/>
      </c>
      <c r="T128" s="186" t="str">
        <f>'Berechnung-Freizeit'!AU116</f>
        <v/>
      </c>
      <c r="U128" s="184" t="str">
        <f>'Berechnung-Freizeit'!AZ116</f>
        <v/>
      </c>
      <c r="V128" s="197" t="str">
        <f>'Berechnung-Freizeit'!BA116</f>
        <v/>
      </c>
      <c r="W128" s="184">
        <f>'Berechnung-Freizeit'!BB116</f>
        <v>0</v>
      </c>
      <c r="X128" s="197">
        <f>'Berechnung-Freizeit'!BC116</f>
        <v>0</v>
      </c>
      <c r="Y128" s="205">
        <f t="shared" si="5"/>
        <v>0</v>
      </c>
      <c r="Z128" s="216">
        <f t="shared" si="6"/>
        <v>0</v>
      </c>
      <c r="AA128" s="361">
        <f>'Berechnung-Freizeit'!BI116</f>
        <v>0</v>
      </c>
      <c r="AB128" s="362">
        <f t="shared" si="7"/>
        <v>0</v>
      </c>
    </row>
    <row r="129" spans="1:28">
      <c r="A129" s="184">
        <f>'Berechnung-Freizeit'!A117</f>
        <v>0</v>
      </c>
      <c r="B129" s="185">
        <f>'Berechnung-Freizeit'!B117</f>
        <v>0</v>
      </c>
      <c r="C129" s="185">
        <f>'Berechnung-Freizeit'!C117</f>
        <v>0</v>
      </c>
      <c r="D129" s="184" t="str">
        <f>'Berechnung-Freizeit'!D117</f>
        <v/>
      </c>
      <c r="E129" s="192">
        <f>'Berechnung-Freizeit'!E117</f>
        <v>0</v>
      </c>
      <c r="F129" s="195" t="str">
        <f>'Berechnung-Freizeit'!G117</f>
        <v/>
      </c>
      <c r="G129" s="184" t="str">
        <f>'Berechnung-Freizeit'!I117</f>
        <v/>
      </c>
      <c r="H129" s="192" t="str">
        <f>'Berechnung-Freizeit'!J117</f>
        <v/>
      </c>
      <c r="I129" s="195" t="str">
        <f>'Berechnung-Freizeit'!N117</f>
        <v/>
      </c>
      <c r="J129" s="186" t="str">
        <f>'Berechnung-Freizeit'!O117</f>
        <v/>
      </c>
      <c r="K129" s="184" t="str">
        <f>'Berechnung-Freizeit'!V117</f>
        <v/>
      </c>
      <c r="L129" s="197" t="str">
        <f>'Berechnung-Freizeit'!W117</f>
        <v/>
      </c>
      <c r="M129" s="195" t="str">
        <f>'Berechnung-Freizeit'!AB117</f>
        <v/>
      </c>
      <c r="N129" s="186" t="str">
        <f>'Berechnung-Freizeit'!AC117</f>
        <v/>
      </c>
      <c r="O129" s="195" t="str">
        <f>'Berechnung-Freizeit'!AH117</f>
        <v/>
      </c>
      <c r="P129" s="186" t="str">
        <f>'Berechnung-Freizeit'!AI117</f>
        <v/>
      </c>
      <c r="Q129" s="355" t="str">
        <f>'Berechnung-Freizeit'!AN117</f>
        <v/>
      </c>
      <c r="R129" s="186" t="str">
        <f>'Berechnung-Freizeit'!AO117</f>
        <v/>
      </c>
      <c r="S129" s="184" t="str">
        <f>'Berechnung-Freizeit'!AT117</f>
        <v/>
      </c>
      <c r="T129" s="186" t="str">
        <f>'Berechnung-Freizeit'!AU117</f>
        <v/>
      </c>
      <c r="U129" s="184" t="str">
        <f>'Berechnung-Freizeit'!AZ117</f>
        <v/>
      </c>
      <c r="V129" s="197" t="str">
        <f>'Berechnung-Freizeit'!BA117</f>
        <v/>
      </c>
      <c r="W129" s="184">
        <f>'Berechnung-Freizeit'!BB117</f>
        <v>0</v>
      </c>
      <c r="X129" s="197">
        <f>'Berechnung-Freizeit'!BC117</f>
        <v>0</v>
      </c>
      <c r="Y129" s="205">
        <f t="shared" si="5"/>
        <v>0</v>
      </c>
      <c r="Z129" s="216">
        <f t="shared" si="6"/>
        <v>0</v>
      </c>
      <c r="AA129" s="361">
        <f>'Berechnung-Freizeit'!BI117</f>
        <v>0</v>
      </c>
      <c r="AB129" s="362">
        <f t="shared" si="7"/>
        <v>0</v>
      </c>
    </row>
    <row r="130" spans="1:28">
      <c r="A130" s="184">
        <f>'Berechnung-Freizeit'!A118</f>
        <v>0</v>
      </c>
      <c r="B130" s="185">
        <f>'Berechnung-Freizeit'!B118</f>
        <v>0</v>
      </c>
      <c r="C130" s="185">
        <f>'Berechnung-Freizeit'!C118</f>
        <v>0</v>
      </c>
      <c r="D130" s="184" t="str">
        <f>'Berechnung-Freizeit'!D118</f>
        <v/>
      </c>
      <c r="E130" s="192">
        <f>'Berechnung-Freizeit'!E118</f>
        <v>0</v>
      </c>
      <c r="F130" s="195" t="str">
        <f>'Berechnung-Freizeit'!G118</f>
        <v/>
      </c>
      <c r="G130" s="184" t="str">
        <f>'Berechnung-Freizeit'!I118</f>
        <v/>
      </c>
      <c r="H130" s="192" t="str">
        <f>'Berechnung-Freizeit'!J118</f>
        <v/>
      </c>
      <c r="I130" s="195" t="str">
        <f>'Berechnung-Freizeit'!N118</f>
        <v/>
      </c>
      <c r="J130" s="186" t="str">
        <f>'Berechnung-Freizeit'!O118</f>
        <v/>
      </c>
      <c r="K130" s="184" t="str">
        <f>'Berechnung-Freizeit'!V118</f>
        <v/>
      </c>
      <c r="L130" s="197" t="str">
        <f>'Berechnung-Freizeit'!W118</f>
        <v/>
      </c>
      <c r="M130" s="195" t="str">
        <f>'Berechnung-Freizeit'!AB118</f>
        <v/>
      </c>
      <c r="N130" s="186" t="str">
        <f>'Berechnung-Freizeit'!AC118</f>
        <v/>
      </c>
      <c r="O130" s="195" t="str">
        <f>'Berechnung-Freizeit'!AH118</f>
        <v/>
      </c>
      <c r="P130" s="186" t="str">
        <f>'Berechnung-Freizeit'!AI118</f>
        <v/>
      </c>
      <c r="Q130" s="355" t="str">
        <f>'Berechnung-Freizeit'!AN118</f>
        <v/>
      </c>
      <c r="R130" s="186" t="str">
        <f>'Berechnung-Freizeit'!AO118</f>
        <v/>
      </c>
      <c r="S130" s="184" t="str">
        <f>'Berechnung-Freizeit'!AT118</f>
        <v/>
      </c>
      <c r="T130" s="186" t="str">
        <f>'Berechnung-Freizeit'!AU118</f>
        <v/>
      </c>
      <c r="U130" s="184" t="str">
        <f>'Berechnung-Freizeit'!AZ118</f>
        <v/>
      </c>
      <c r="V130" s="197" t="str">
        <f>'Berechnung-Freizeit'!BA118</f>
        <v/>
      </c>
      <c r="W130" s="184">
        <f>'Berechnung-Freizeit'!BB118</f>
        <v>0</v>
      </c>
      <c r="X130" s="197">
        <f>'Berechnung-Freizeit'!BC118</f>
        <v>0</v>
      </c>
      <c r="Y130" s="205">
        <f t="shared" si="5"/>
        <v>0</v>
      </c>
      <c r="Z130" s="216">
        <f t="shared" si="6"/>
        <v>0</v>
      </c>
      <c r="AA130" s="361">
        <f>'Berechnung-Freizeit'!BI118</f>
        <v>0</v>
      </c>
      <c r="AB130" s="362">
        <f t="shared" si="7"/>
        <v>0</v>
      </c>
    </row>
    <row r="131" spans="1:28">
      <c r="A131" s="184">
        <f>'Berechnung-Freizeit'!A119</f>
        <v>0</v>
      </c>
      <c r="B131" s="185">
        <f>'Berechnung-Freizeit'!B119</f>
        <v>0</v>
      </c>
      <c r="C131" s="185">
        <f>'Berechnung-Freizeit'!C119</f>
        <v>0</v>
      </c>
      <c r="D131" s="184" t="str">
        <f>'Berechnung-Freizeit'!D119</f>
        <v/>
      </c>
      <c r="E131" s="192">
        <f>'Berechnung-Freizeit'!E119</f>
        <v>0</v>
      </c>
      <c r="F131" s="195" t="str">
        <f>'Berechnung-Freizeit'!G119</f>
        <v/>
      </c>
      <c r="G131" s="184" t="str">
        <f>'Berechnung-Freizeit'!I119</f>
        <v/>
      </c>
      <c r="H131" s="192" t="str">
        <f>'Berechnung-Freizeit'!J119</f>
        <v/>
      </c>
      <c r="I131" s="195" t="str">
        <f>'Berechnung-Freizeit'!N119</f>
        <v/>
      </c>
      <c r="J131" s="186" t="str">
        <f>'Berechnung-Freizeit'!O119</f>
        <v/>
      </c>
      <c r="K131" s="184" t="str">
        <f>'Berechnung-Freizeit'!V119</f>
        <v/>
      </c>
      <c r="L131" s="197" t="str">
        <f>'Berechnung-Freizeit'!W119</f>
        <v/>
      </c>
      <c r="M131" s="195" t="str">
        <f>'Berechnung-Freizeit'!AB119</f>
        <v/>
      </c>
      <c r="N131" s="186" t="str">
        <f>'Berechnung-Freizeit'!AC119</f>
        <v/>
      </c>
      <c r="O131" s="195" t="str">
        <f>'Berechnung-Freizeit'!AH119</f>
        <v/>
      </c>
      <c r="P131" s="186" t="str">
        <f>'Berechnung-Freizeit'!AI119</f>
        <v/>
      </c>
      <c r="Q131" s="355" t="str">
        <f>'Berechnung-Freizeit'!AN119</f>
        <v/>
      </c>
      <c r="R131" s="186" t="str">
        <f>'Berechnung-Freizeit'!AO119</f>
        <v/>
      </c>
      <c r="S131" s="184" t="str">
        <f>'Berechnung-Freizeit'!AT119</f>
        <v/>
      </c>
      <c r="T131" s="186" t="str">
        <f>'Berechnung-Freizeit'!AU119</f>
        <v/>
      </c>
      <c r="U131" s="184" t="str">
        <f>'Berechnung-Freizeit'!AZ119</f>
        <v/>
      </c>
      <c r="V131" s="197" t="str">
        <f>'Berechnung-Freizeit'!BA119</f>
        <v/>
      </c>
      <c r="W131" s="184">
        <f>'Berechnung-Freizeit'!BB119</f>
        <v>0</v>
      </c>
      <c r="X131" s="197">
        <f>'Berechnung-Freizeit'!BC119</f>
        <v>0</v>
      </c>
      <c r="Y131" s="205">
        <f t="shared" si="5"/>
        <v>0</v>
      </c>
      <c r="Z131" s="216">
        <f t="shared" si="6"/>
        <v>0</v>
      </c>
      <c r="AA131" s="361">
        <f>'Berechnung-Freizeit'!BI119</f>
        <v>0</v>
      </c>
      <c r="AB131" s="362">
        <f t="shared" si="7"/>
        <v>0</v>
      </c>
    </row>
    <row r="132" spans="1:28">
      <c r="A132" s="184">
        <f>'Berechnung-Freizeit'!A120</f>
        <v>0</v>
      </c>
      <c r="B132" s="185">
        <f>'Berechnung-Freizeit'!B120</f>
        <v>0</v>
      </c>
      <c r="C132" s="185">
        <f>'Berechnung-Freizeit'!C120</f>
        <v>0</v>
      </c>
      <c r="D132" s="184" t="str">
        <f>'Berechnung-Freizeit'!D120</f>
        <v/>
      </c>
      <c r="E132" s="192">
        <f>'Berechnung-Freizeit'!E120</f>
        <v>0</v>
      </c>
      <c r="F132" s="195" t="str">
        <f>'Berechnung-Freizeit'!G120</f>
        <v/>
      </c>
      <c r="G132" s="184" t="str">
        <f>'Berechnung-Freizeit'!I120</f>
        <v/>
      </c>
      <c r="H132" s="192" t="str">
        <f>'Berechnung-Freizeit'!J120</f>
        <v/>
      </c>
      <c r="I132" s="195" t="str">
        <f>'Berechnung-Freizeit'!N120</f>
        <v/>
      </c>
      <c r="J132" s="186" t="str">
        <f>'Berechnung-Freizeit'!O120</f>
        <v/>
      </c>
      <c r="K132" s="184" t="str">
        <f>'Berechnung-Freizeit'!V120</f>
        <v/>
      </c>
      <c r="L132" s="197" t="str">
        <f>'Berechnung-Freizeit'!W120</f>
        <v/>
      </c>
      <c r="M132" s="195" t="str">
        <f>'Berechnung-Freizeit'!AB120</f>
        <v/>
      </c>
      <c r="N132" s="186" t="str">
        <f>'Berechnung-Freizeit'!AC120</f>
        <v/>
      </c>
      <c r="O132" s="195" t="str">
        <f>'Berechnung-Freizeit'!AH120</f>
        <v/>
      </c>
      <c r="P132" s="186" t="str">
        <f>'Berechnung-Freizeit'!AI120</f>
        <v/>
      </c>
      <c r="Q132" s="355" t="str">
        <f>'Berechnung-Freizeit'!AN120</f>
        <v/>
      </c>
      <c r="R132" s="186" t="str">
        <f>'Berechnung-Freizeit'!AO120</f>
        <v/>
      </c>
      <c r="S132" s="184" t="str">
        <f>'Berechnung-Freizeit'!AT120</f>
        <v/>
      </c>
      <c r="T132" s="186" t="str">
        <f>'Berechnung-Freizeit'!AU120</f>
        <v/>
      </c>
      <c r="U132" s="184" t="str">
        <f>'Berechnung-Freizeit'!AZ120</f>
        <v/>
      </c>
      <c r="V132" s="197" t="str">
        <f>'Berechnung-Freizeit'!BA120</f>
        <v/>
      </c>
      <c r="W132" s="184">
        <f>'Berechnung-Freizeit'!BB120</f>
        <v>0</v>
      </c>
      <c r="X132" s="197">
        <f>'Berechnung-Freizeit'!BC120</f>
        <v>0</v>
      </c>
      <c r="Y132" s="205">
        <f t="shared" si="5"/>
        <v>0</v>
      </c>
      <c r="Z132" s="216">
        <f t="shared" si="6"/>
        <v>0</v>
      </c>
      <c r="AA132" s="361">
        <f>'Berechnung-Freizeit'!BI120</f>
        <v>0</v>
      </c>
      <c r="AB132" s="362">
        <f t="shared" si="7"/>
        <v>0</v>
      </c>
    </row>
    <row r="133" spans="1:28">
      <c r="A133" s="184">
        <f>'Berechnung-Freizeit'!A121</f>
        <v>0</v>
      </c>
      <c r="B133" s="185">
        <f>'Berechnung-Freizeit'!B121</f>
        <v>0</v>
      </c>
      <c r="C133" s="185">
        <f>'Berechnung-Freizeit'!C121</f>
        <v>0</v>
      </c>
      <c r="D133" s="184" t="str">
        <f>'Berechnung-Freizeit'!D121</f>
        <v/>
      </c>
      <c r="E133" s="192">
        <f>'Berechnung-Freizeit'!E121</f>
        <v>0</v>
      </c>
      <c r="F133" s="195" t="str">
        <f>'Berechnung-Freizeit'!G121</f>
        <v/>
      </c>
      <c r="G133" s="184" t="str">
        <f>'Berechnung-Freizeit'!I121</f>
        <v/>
      </c>
      <c r="H133" s="192" t="str">
        <f>'Berechnung-Freizeit'!J121</f>
        <v/>
      </c>
      <c r="I133" s="195" t="str">
        <f>'Berechnung-Freizeit'!N121</f>
        <v/>
      </c>
      <c r="J133" s="186" t="str">
        <f>'Berechnung-Freizeit'!O121</f>
        <v/>
      </c>
      <c r="K133" s="184" t="str">
        <f>'Berechnung-Freizeit'!V121</f>
        <v/>
      </c>
      <c r="L133" s="197" t="str">
        <f>'Berechnung-Freizeit'!W121</f>
        <v/>
      </c>
      <c r="M133" s="195" t="str">
        <f>'Berechnung-Freizeit'!AB121</f>
        <v/>
      </c>
      <c r="N133" s="186" t="str">
        <f>'Berechnung-Freizeit'!AC121</f>
        <v/>
      </c>
      <c r="O133" s="195" t="str">
        <f>'Berechnung-Freizeit'!AH121</f>
        <v/>
      </c>
      <c r="P133" s="186" t="str">
        <f>'Berechnung-Freizeit'!AI121</f>
        <v/>
      </c>
      <c r="Q133" s="355" t="str">
        <f>'Berechnung-Freizeit'!AN121</f>
        <v/>
      </c>
      <c r="R133" s="186" t="str">
        <f>'Berechnung-Freizeit'!AO121</f>
        <v/>
      </c>
      <c r="S133" s="184" t="str">
        <f>'Berechnung-Freizeit'!AT121</f>
        <v/>
      </c>
      <c r="T133" s="186" t="str">
        <f>'Berechnung-Freizeit'!AU121</f>
        <v/>
      </c>
      <c r="U133" s="184" t="str">
        <f>'Berechnung-Freizeit'!AZ121</f>
        <v/>
      </c>
      <c r="V133" s="197" t="str">
        <f>'Berechnung-Freizeit'!BA121</f>
        <v/>
      </c>
      <c r="W133" s="184">
        <f>'Berechnung-Freizeit'!BB121</f>
        <v>0</v>
      </c>
      <c r="X133" s="197">
        <f>'Berechnung-Freizeit'!BC121</f>
        <v>0</v>
      </c>
      <c r="Y133" s="205">
        <f t="shared" si="5"/>
        <v>0</v>
      </c>
      <c r="Z133" s="216">
        <f t="shared" si="6"/>
        <v>0</v>
      </c>
      <c r="AA133" s="361">
        <f>'Berechnung-Freizeit'!BI121</f>
        <v>0</v>
      </c>
      <c r="AB133" s="362">
        <f t="shared" si="7"/>
        <v>0</v>
      </c>
    </row>
    <row r="134" spans="1:28">
      <c r="A134" s="184">
        <f>'Berechnung-Freizeit'!A122</f>
        <v>0</v>
      </c>
      <c r="B134" s="185">
        <f>'Berechnung-Freizeit'!B122</f>
        <v>0</v>
      </c>
      <c r="C134" s="185">
        <f>'Berechnung-Freizeit'!C122</f>
        <v>0</v>
      </c>
      <c r="D134" s="184" t="str">
        <f>'Berechnung-Freizeit'!D122</f>
        <v/>
      </c>
      <c r="E134" s="192">
        <f>'Berechnung-Freizeit'!E122</f>
        <v>0</v>
      </c>
      <c r="F134" s="195" t="str">
        <f>'Berechnung-Freizeit'!G122</f>
        <v/>
      </c>
      <c r="G134" s="184" t="str">
        <f>'Berechnung-Freizeit'!I122</f>
        <v/>
      </c>
      <c r="H134" s="192" t="str">
        <f>'Berechnung-Freizeit'!J122</f>
        <v/>
      </c>
      <c r="I134" s="195" t="str">
        <f>'Berechnung-Freizeit'!N122</f>
        <v/>
      </c>
      <c r="J134" s="186" t="str">
        <f>'Berechnung-Freizeit'!O122</f>
        <v/>
      </c>
      <c r="K134" s="184" t="str">
        <f>'Berechnung-Freizeit'!V122</f>
        <v/>
      </c>
      <c r="L134" s="197" t="str">
        <f>'Berechnung-Freizeit'!W122</f>
        <v/>
      </c>
      <c r="M134" s="195" t="str">
        <f>'Berechnung-Freizeit'!AB122</f>
        <v/>
      </c>
      <c r="N134" s="186" t="str">
        <f>'Berechnung-Freizeit'!AC122</f>
        <v/>
      </c>
      <c r="O134" s="195" t="str">
        <f>'Berechnung-Freizeit'!AH122</f>
        <v/>
      </c>
      <c r="P134" s="186" t="str">
        <f>'Berechnung-Freizeit'!AI122</f>
        <v/>
      </c>
      <c r="Q134" s="355" t="str">
        <f>'Berechnung-Freizeit'!AN122</f>
        <v/>
      </c>
      <c r="R134" s="186" t="str">
        <f>'Berechnung-Freizeit'!AO122</f>
        <v/>
      </c>
      <c r="S134" s="184" t="str">
        <f>'Berechnung-Freizeit'!AT122</f>
        <v/>
      </c>
      <c r="T134" s="186" t="str">
        <f>'Berechnung-Freizeit'!AU122</f>
        <v/>
      </c>
      <c r="U134" s="184" t="str">
        <f>'Berechnung-Freizeit'!AZ122</f>
        <v/>
      </c>
      <c r="V134" s="197" t="str">
        <f>'Berechnung-Freizeit'!BA122</f>
        <v/>
      </c>
      <c r="W134" s="184">
        <f>'Berechnung-Freizeit'!BB122</f>
        <v>0</v>
      </c>
      <c r="X134" s="197">
        <f>'Berechnung-Freizeit'!BC122</f>
        <v>0</v>
      </c>
      <c r="Y134" s="205">
        <f t="shared" si="5"/>
        <v>0</v>
      </c>
      <c r="Z134" s="216">
        <f t="shared" si="6"/>
        <v>0</v>
      </c>
      <c r="AA134" s="361">
        <f>'Berechnung-Freizeit'!BI122</f>
        <v>0</v>
      </c>
      <c r="AB134" s="362">
        <f t="shared" si="7"/>
        <v>0</v>
      </c>
    </row>
    <row r="135" spans="1:28">
      <c r="A135" s="184">
        <f>'Berechnung-Freizeit'!A123</f>
        <v>0</v>
      </c>
      <c r="B135" s="185">
        <f>'Berechnung-Freizeit'!B123</f>
        <v>0</v>
      </c>
      <c r="C135" s="185">
        <f>'Berechnung-Freizeit'!C123</f>
        <v>0</v>
      </c>
      <c r="D135" s="184" t="str">
        <f>'Berechnung-Freizeit'!D123</f>
        <v/>
      </c>
      <c r="E135" s="192">
        <f>'Berechnung-Freizeit'!E123</f>
        <v>0</v>
      </c>
      <c r="F135" s="195" t="str">
        <f>'Berechnung-Freizeit'!G123</f>
        <v/>
      </c>
      <c r="G135" s="184" t="str">
        <f>'Berechnung-Freizeit'!I123</f>
        <v/>
      </c>
      <c r="H135" s="192" t="str">
        <f>'Berechnung-Freizeit'!J123</f>
        <v/>
      </c>
      <c r="I135" s="195" t="str">
        <f>'Berechnung-Freizeit'!N123</f>
        <v/>
      </c>
      <c r="J135" s="186" t="str">
        <f>'Berechnung-Freizeit'!O123</f>
        <v/>
      </c>
      <c r="K135" s="184" t="str">
        <f>'Berechnung-Freizeit'!V123</f>
        <v/>
      </c>
      <c r="L135" s="197" t="str">
        <f>'Berechnung-Freizeit'!W123</f>
        <v/>
      </c>
      <c r="M135" s="195" t="str">
        <f>'Berechnung-Freizeit'!AB123</f>
        <v/>
      </c>
      <c r="N135" s="186" t="str">
        <f>'Berechnung-Freizeit'!AC123</f>
        <v/>
      </c>
      <c r="O135" s="195" t="str">
        <f>'Berechnung-Freizeit'!AH123</f>
        <v/>
      </c>
      <c r="P135" s="186" t="str">
        <f>'Berechnung-Freizeit'!AI123</f>
        <v/>
      </c>
      <c r="Q135" s="355" t="str">
        <f>'Berechnung-Freizeit'!AN123</f>
        <v/>
      </c>
      <c r="R135" s="186" t="str">
        <f>'Berechnung-Freizeit'!AO123</f>
        <v/>
      </c>
      <c r="S135" s="184" t="str">
        <f>'Berechnung-Freizeit'!AT123</f>
        <v/>
      </c>
      <c r="T135" s="186" t="str">
        <f>'Berechnung-Freizeit'!AU123</f>
        <v/>
      </c>
      <c r="U135" s="184" t="str">
        <f>'Berechnung-Freizeit'!AZ123</f>
        <v/>
      </c>
      <c r="V135" s="197" t="str">
        <f>'Berechnung-Freizeit'!BA123</f>
        <v/>
      </c>
      <c r="W135" s="184">
        <f>'Berechnung-Freizeit'!BB123</f>
        <v>0</v>
      </c>
      <c r="X135" s="197">
        <f>'Berechnung-Freizeit'!BC123</f>
        <v>0</v>
      </c>
      <c r="Y135" s="205">
        <f t="shared" si="5"/>
        <v>0</v>
      </c>
      <c r="Z135" s="216">
        <f t="shared" si="6"/>
        <v>0</v>
      </c>
      <c r="AA135" s="361">
        <f>'Berechnung-Freizeit'!BI123</f>
        <v>0</v>
      </c>
      <c r="AB135" s="362">
        <f t="shared" si="7"/>
        <v>0</v>
      </c>
    </row>
    <row r="136" spans="1:28">
      <c r="A136" s="184">
        <f>'Berechnung-Freizeit'!A124</f>
        <v>0</v>
      </c>
      <c r="B136" s="185">
        <f>'Berechnung-Freizeit'!B124</f>
        <v>0</v>
      </c>
      <c r="C136" s="185">
        <f>'Berechnung-Freizeit'!C124</f>
        <v>0</v>
      </c>
      <c r="D136" s="184" t="str">
        <f>'Berechnung-Freizeit'!D124</f>
        <v/>
      </c>
      <c r="E136" s="192">
        <f>'Berechnung-Freizeit'!E124</f>
        <v>0</v>
      </c>
      <c r="F136" s="195" t="str">
        <f>'Berechnung-Freizeit'!G124</f>
        <v/>
      </c>
      <c r="G136" s="184" t="str">
        <f>'Berechnung-Freizeit'!I124</f>
        <v/>
      </c>
      <c r="H136" s="192" t="str">
        <f>'Berechnung-Freizeit'!J124</f>
        <v/>
      </c>
      <c r="I136" s="195" t="str">
        <f>'Berechnung-Freizeit'!N124</f>
        <v/>
      </c>
      <c r="J136" s="186" t="str">
        <f>'Berechnung-Freizeit'!O124</f>
        <v/>
      </c>
      <c r="K136" s="184" t="str">
        <f>'Berechnung-Freizeit'!V124</f>
        <v/>
      </c>
      <c r="L136" s="197" t="str">
        <f>'Berechnung-Freizeit'!W124</f>
        <v/>
      </c>
      <c r="M136" s="195" t="str">
        <f>'Berechnung-Freizeit'!AB124</f>
        <v/>
      </c>
      <c r="N136" s="186" t="str">
        <f>'Berechnung-Freizeit'!AC124</f>
        <v/>
      </c>
      <c r="O136" s="195" t="str">
        <f>'Berechnung-Freizeit'!AH124</f>
        <v/>
      </c>
      <c r="P136" s="186" t="str">
        <f>'Berechnung-Freizeit'!AI124</f>
        <v/>
      </c>
      <c r="Q136" s="355" t="str">
        <f>'Berechnung-Freizeit'!AN124</f>
        <v/>
      </c>
      <c r="R136" s="186" t="str">
        <f>'Berechnung-Freizeit'!AO124</f>
        <v/>
      </c>
      <c r="S136" s="184" t="str">
        <f>'Berechnung-Freizeit'!AT124</f>
        <v/>
      </c>
      <c r="T136" s="186" t="str">
        <f>'Berechnung-Freizeit'!AU124</f>
        <v/>
      </c>
      <c r="U136" s="184" t="str">
        <f>'Berechnung-Freizeit'!AZ124</f>
        <v/>
      </c>
      <c r="V136" s="197" t="str">
        <f>'Berechnung-Freizeit'!BA124</f>
        <v/>
      </c>
      <c r="W136" s="184">
        <f>'Berechnung-Freizeit'!BB124</f>
        <v>0</v>
      </c>
      <c r="X136" s="197">
        <f>'Berechnung-Freizeit'!BC124</f>
        <v>0</v>
      </c>
      <c r="Y136" s="205">
        <f t="shared" si="5"/>
        <v>0</v>
      </c>
      <c r="Z136" s="216">
        <f t="shared" si="6"/>
        <v>0</v>
      </c>
      <c r="AA136" s="361">
        <f>'Berechnung-Freizeit'!BI124</f>
        <v>0</v>
      </c>
      <c r="AB136" s="362">
        <f t="shared" si="7"/>
        <v>0</v>
      </c>
    </row>
    <row r="137" spans="1:28">
      <c r="A137" s="184">
        <f>'Berechnung-Freizeit'!A125</f>
        <v>0</v>
      </c>
      <c r="B137" s="185">
        <f>'Berechnung-Freizeit'!B125</f>
        <v>0</v>
      </c>
      <c r="C137" s="185">
        <f>'Berechnung-Freizeit'!C125</f>
        <v>0</v>
      </c>
      <c r="D137" s="184" t="str">
        <f>'Berechnung-Freizeit'!D125</f>
        <v/>
      </c>
      <c r="E137" s="192">
        <f>'Berechnung-Freizeit'!E125</f>
        <v>0</v>
      </c>
      <c r="F137" s="195" t="str">
        <f>'Berechnung-Freizeit'!G125</f>
        <v/>
      </c>
      <c r="G137" s="184" t="str">
        <f>'Berechnung-Freizeit'!I125</f>
        <v/>
      </c>
      <c r="H137" s="192" t="str">
        <f>'Berechnung-Freizeit'!J125</f>
        <v/>
      </c>
      <c r="I137" s="195" t="str">
        <f>'Berechnung-Freizeit'!N125</f>
        <v/>
      </c>
      <c r="J137" s="186" t="str">
        <f>'Berechnung-Freizeit'!O125</f>
        <v/>
      </c>
      <c r="K137" s="184" t="str">
        <f>'Berechnung-Freizeit'!V125</f>
        <v/>
      </c>
      <c r="L137" s="197" t="str">
        <f>'Berechnung-Freizeit'!W125</f>
        <v/>
      </c>
      <c r="M137" s="195" t="str">
        <f>'Berechnung-Freizeit'!AB125</f>
        <v/>
      </c>
      <c r="N137" s="186" t="str">
        <f>'Berechnung-Freizeit'!AC125</f>
        <v/>
      </c>
      <c r="O137" s="195" t="str">
        <f>'Berechnung-Freizeit'!AH125</f>
        <v/>
      </c>
      <c r="P137" s="186" t="str">
        <f>'Berechnung-Freizeit'!AI125</f>
        <v/>
      </c>
      <c r="Q137" s="355" t="str">
        <f>'Berechnung-Freizeit'!AN125</f>
        <v/>
      </c>
      <c r="R137" s="186" t="str">
        <f>'Berechnung-Freizeit'!AO125</f>
        <v/>
      </c>
      <c r="S137" s="184" t="str">
        <f>'Berechnung-Freizeit'!AT125</f>
        <v/>
      </c>
      <c r="T137" s="186" t="str">
        <f>'Berechnung-Freizeit'!AU125</f>
        <v/>
      </c>
      <c r="U137" s="184" t="str">
        <f>'Berechnung-Freizeit'!AZ125</f>
        <v/>
      </c>
      <c r="V137" s="197" t="str">
        <f>'Berechnung-Freizeit'!BA125</f>
        <v/>
      </c>
      <c r="W137" s="184">
        <f>'Berechnung-Freizeit'!BB125</f>
        <v>0</v>
      </c>
      <c r="X137" s="197">
        <f>'Berechnung-Freizeit'!BC125</f>
        <v>0</v>
      </c>
      <c r="Y137" s="205">
        <f t="shared" si="5"/>
        <v>0</v>
      </c>
      <c r="Z137" s="216">
        <f t="shared" si="6"/>
        <v>0</v>
      </c>
      <c r="AA137" s="361">
        <f>'Berechnung-Freizeit'!BI125</f>
        <v>0</v>
      </c>
      <c r="AB137" s="362">
        <f t="shared" si="7"/>
        <v>0</v>
      </c>
    </row>
    <row r="138" spans="1:28">
      <c r="A138" s="184">
        <f>'Berechnung-Freizeit'!A126</f>
        <v>0</v>
      </c>
      <c r="B138" s="185">
        <f>'Berechnung-Freizeit'!B126</f>
        <v>0</v>
      </c>
      <c r="C138" s="185">
        <f>'Berechnung-Freizeit'!C126</f>
        <v>0</v>
      </c>
      <c r="D138" s="184" t="str">
        <f>'Berechnung-Freizeit'!D126</f>
        <v/>
      </c>
      <c r="E138" s="192">
        <f>'Berechnung-Freizeit'!E126</f>
        <v>0</v>
      </c>
      <c r="F138" s="195" t="str">
        <f>'Berechnung-Freizeit'!G126</f>
        <v/>
      </c>
      <c r="G138" s="184" t="str">
        <f>'Berechnung-Freizeit'!I126</f>
        <v/>
      </c>
      <c r="H138" s="192" t="str">
        <f>'Berechnung-Freizeit'!J126</f>
        <v/>
      </c>
      <c r="I138" s="195" t="str">
        <f>'Berechnung-Freizeit'!N126</f>
        <v/>
      </c>
      <c r="J138" s="186" t="str">
        <f>'Berechnung-Freizeit'!O126</f>
        <v/>
      </c>
      <c r="K138" s="184" t="str">
        <f>'Berechnung-Freizeit'!V126</f>
        <v/>
      </c>
      <c r="L138" s="197" t="str">
        <f>'Berechnung-Freizeit'!W126</f>
        <v/>
      </c>
      <c r="M138" s="195" t="str">
        <f>'Berechnung-Freizeit'!AB126</f>
        <v/>
      </c>
      <c r="N138" s="186" t="str">
        <f>'Berechnung-Freizeit'!AC126</f>
        <v/>
      </c>
      <c r="O138" s="195" t="str">
        <f>'Berechnung-Freizeit'!AH126</f>
        <v/>
      </c>
      <c r="P138" s="186" t="str">
        <f>'Berechnung-Freizeit'!AI126</f>
        <v/>
      </c>
      <c r="Q138" s="355" t="str">
        <f>'Berechnung-Freizeit'!AN126</f>
        <v/>
      </c>
      <c r="R138" s="186" t="str">
        <f>'Berechnung-Freizeit'!AO126</f>
        <v/>
      </c>
      <c r="S138" s="184" t="str">
        <f>'Berechnung-Freizeit'!AT126</f>
        <v/>
      </c>
      <c r="T138" s="186" t="str">
        <f>'Berechnung-Freizeit'!AU126</f>
        <v/>
      </c>
      <c r="U138" s="184" t="str">
        <f>'Berechnung-Freizeit'!AZ126</f>
        <v/>
      </c>
      <c r="V138" s="197" t="str">
        <f>'Berechnung-Freizeit'!BA126</f>
        <v/>
      </c>
      <c r="W138" s="184">
        <f>'Berechnung-Freizeit'!BB126</f>
        <v>0</v>
      </c>
      <c r="X138" s="197">
        <f>'Berechnung-Freizeit'!BC126</f>
        <v>0</v>
      </c>
      <c r="Y138" s="205">
        <f t="shared" si="5"/>
        <v>0</v>
      </c>
      <c r="Z138" s="216">
        <f t="shared" si="6"/>
        <v>0</v>
      </c>
      <c r="AA138" s="361">
        <f>'Berechnung-Freizeit'!BI126</f>
        <v>0</v>
      </c>
      <c r="AB138" s="362">
        <f t="shared" si="7"/>
        <v>0</v>
      </c>
    </row>
    <row r="139" spans="1:28">
      <c r="A139" s="184">
        <f>'Berechnung-Freizeit'!A127</f>
        <v>0</v>
      </c>
      <c r="B139" s="185">
        <f>'Berechnung-Freizeit'!B127</f>
        <v>0</v>
      </c>
      <c r="C139" s="185">
        <f>'Berechnung-Freizeit'!C127</f>
        <v>0</v>
      </c>
      <c r="D139" s="184" t="str">
        <f>'Berechnung-Freizeit'!D127</f>
        <v/>
      </c>
      <c r="E139" s="192">
        <f>'Berechnung-Freizeit'!E127</f>
        <v>0</v>
      </c>
      <c r="F139" s="195" t="str">
        <f>'Berechnung-Freizeit'!G127</f>
        <v/>
      </c>
      <c r="G139" s="184" t="str">
        <f>'Berechnung-Freizeit'!I127</f>
        <v/>
      </c>
      <c r="H139" s="192" t="str">
        <f>'Berechnung-Freizeit'!J127</f>
        <v/>
      </c>
      <c r="I139" s="195" t="str">
        <f>'Berechnung-Freizeit'!N127</f>
        <v/>
      </c>
      <c r="J139" s="186" t="str">
        <f>'Berechnung-Freizeit'!O127</f>
        <v/>
      </c>
      <c r="K139" s="184" t="str">
        <f>'Berechnung-Freizeit'!V127</f>
        <v/>
      </c>
      <c r="L139" s="197" t="str">
        <f>'Berechnung-Freizeit'!W127</f>
        <v/>
      </c>
      <c r="M139" s="195" t="str">
        <f>'Berechnung-Freizeit'!AB127</f>
        <v/>
      </c>
      <c r="N139" s="186" t="str">
        <f>'Berechnung-Freizeit'!AC127</f>
        <v/>
      </c>
      <c r="O139" s="195" t="str">
        <f>'Berechnung-Freizeit'!AH127</f>
        <v/>
      </c>
      <c r="P139" s="186" t="str">
        <f>'Berechnung-Freizeit'!AI127</f>
        <v/>
      </c>
      <c r="Q139" s="355" t="str">
        <f>'Berechnung-Freizeit'!AN127</f>
        <v/>
      </c>
      <c r="R139" s="186" t="str">
        <f>'Berechnung-Freizeit'!AO127</f>
        <v/>
      </c>
      <c r="S139" s="184" t="str">
        <f>'Berechnung-Freizeit'!AT127</f>
        <v/>
      </c>
      <c r="T139" s="186" t="str">
        <f>'Berechnung-Freizeit'!AU127</f>
        <v/>
      </c>
      <c r="U139" s="184" t="str">
        <f>'Berechnung-Freizeit'!AZ127</f>
        <v/>
      </c>
      <c r="V139" s="197" t="str">
        <f>'Berechnung-Freizeit'!BA127</f>
        <v/>
      </c>
      <c r="W139" s="184">
        <f>'Berechnung-Freizeit'!BB127</f>
        <v>0</v>
      </c>
      <c r="X139" s="197">
        <f>'Berechnung-Freizeit'!BC127</f>
        <v>0</v>
      </c>
      <c r="Y139" s="205">
        <f t="shared" si="5"/>
        <v>0</v>
      </c>
      <c r="Z139" s="216">
        <f t="shared" si="6"/>
        <v>0</v>
      </c>
      <c r="AA139" s="361">
        <f>'Berechnung-Freizeit'!BI127</f>
        <v>0</v>
      </c>
      <c r="AB139" s="362">
        <f t="shared" si="7"/>
        <v>0</v>
      </c>
    </row>
    <row r="140" spans="1:28">
      <c r="A140" s="184">
        <f>'Berechnung-Freizeit'!A128</f>
        <v>0</v>
      </c>
      <c r="B140" s="185">
        <f>'Berechnung-Freizeit'!B128</f>
        <v>0</v>
      </c>
      <c r="C140" s="185">
        <f>'Berechnung-Freizeit'!C128</f>
        <v>0</v>
      </c>
      <c r="D140" s="184" t="str">
        <f>'Berechnung-Freizeit'!D128</f>
        <v/>
      </c>
      <c r="E140" s="192">
        <f>'Berechnung-Freizeit'!E128</f>
        <v>0</v>
      </c>
      <c r="F140" s="195" t="str">
        <f>'Berechnung-Freizeit'!G128</f>
        <v/>
      </c>
      <c r="G140" s="184" t="str">
        <f>'Berechnung-Freizeit'!I128</f>
        <v/>
      </c>
      <c r="H140" s="192" t="str">
        <f>'Berechnung-Freizeit'!J128</f>
        <v/>
      </c>
      <c r="I140" s="195" t="str">
        <f>'Berechnung-Freizeit'!N128</f>
        <v/>
      </c>
      <c r="J140" s="186" t="str">
        <f>'Berechnung-Freizeit'!O128</f>
        <v/>
      </c>
      <c r="K140" s="184" t="str">
        <f>'Berechnung-Freizeit'!V128</f>
        <v/>
      </c>
      <c r="L140" s="197" t="str">
        <f>'Berechnung-Freizeit'!W128</f>
        <v/>
      </c>
      <c r="M140" s="195" t="str">
        <f>'Berechnung-Freizeit'!AB128</f>
        <v/>
      </c>
      <c r="N140" s="186" t="str">
        <f>'Berechnung-Freizeit'!AC128</f>
        <v/>
      </c>
      <c r="O140" s="195" t="str">
        <f>'Berechnung-Freizeit'!AH128</f>
        <v/>
      </c>
      <c r="P140" s="186" t="str">
        <f>'Berechnung-Freizeit'!AI128</f>
        <v/>
      </c>
      <c r="Q140" s="355" t="str">
        <f>'Berechnung-Freizeit'!AN128</f>
        <v/>
      </c>
      <c r="R140" s="186" t="str">
        <f>'Berechnung-Freizeit'!AO128</f>
        <v/>
      </c>
      <c r="S140" s="184" t="str">
        <f>'Berechnung-Freizeit'!AT128</f>
        <v/>
      </c>
      <c r="T140" s="186" t="str">
        <f>'Berechnung-Freizeit'!AU128</f>
        <v/>
      </c>
      <c r="U140" s="184" t="str">
        <f>'Berechnung-Freizeit'!AZ128</f>
        <v/>
      </c>
      <c r="V140" s="197" t="str">
        <f>'Berechnung-Freizeit'!BA128</f>
        <v/>
      </c>
      <c r="W140" s="184">
        <f>'Berechnung-Freizeit'!BB128</f>
        <v>0</v>
      </c>
      <c r="X140" s="197">
        <f>'Berechnung-Freizeit'!BC128</f>
        <v>0</v>
      </c>
      <c r="Y140" s="205">
        <f t="shared" si="5"/>
        <v>0</v>
      </c>
      <c r="Z140" s="216">
        <f t="shared" si="6"/>
        <v>0</v>
      </c>
      <c r="AA140" s="361">
        <f>'Berechnung-Freizeit'!BI128</f>
        <v>0</v>
      </c>
      <c r="AB140" s="362">
        <f t="shared" si="7"/>
        <v>0</v>
      </c>
    </row>
    <row r="141" spans="1:28">
      <c r="A141" s="184">
        <f>'Berechnung-Freizeit'!A129</f>
        <v>0</v>
      </c>
      <c r="B141" s="185">
        <f>'Berechnung-Freizeit'!B129</f>
        <v>0</v>
      </c>
      <c r="C141" s="185">
        <f>'Berechnung-Freizeit'!C129</f>
        <v>0</v>
      </c>
      <c r="D141" s="184" t="str">
        <f>'Berechnung-Freizeit'!D129</f>
        <v/>
      </c>
      <c r="E141" s="192">
        <f>'Berechnung-Freizeit'!E129</f>
        <v>0</v>
      </c>
      <c r="F141" s="195" t="str">
        <f>'Berechnung-Freizeit'!G129</f>
        <v/>
      </c>
      <c r="G141" s="184" t="str">
        <f>'Berechnung-Freizeit'!I129</f>
        <v/>
      </c>
      <c r="H141" s="192" t="str">
        <f>'Berechnung-Freizeit'!J129</f>
        <v/>
      </c>
      <c r="I141" s="195" t="str">
        <f>'Berechnung-Freizeit'!N129</f>
        <v/>
      </c>
      <c r="J141" s="186" t="str">
        <f>'Berechnung-Freizeit'!O129</f>
        <v/>
      </c>
      <c r="K141" s="184" t="str">
        <f>'Berechnung-Freizeit'!V129</f>
        <v/>
      </c>
      <c r="L141" s="197" t="str">
        <f>'Berechnung-Freizeit'!W129</f>
        <v/>
      </c>
      <c r="M141" s="195" t="str">
        <f>'Berechnung-Freizeit'!AB129</f>
        <v/>
      </c>
      <c r="N141" s="186" t="str">
        <f>'Berechnung-Freizeit'!AC129</f>
        <v/>
      </c>
      <c r="O141" s="195" t="str">
        <f>'Berechnung-Freizeit'!AH129</f>
        <v/>
      </c>
      <c r="P141" s="186" t="str">
        <f>'Berechnung-Freizeit'!AI129</f>
        <v/>
      </c>
      <c r="Q141" s="355" t="str">
        <f>'Berechnung-Freizeit'!AN129</f>
        <v/>
      </c>
      <c r="R141" s="186" t="str">
        <f>'Berechnung-Freizeit'!AO129</f>
        <v/>
      </c>
      <c r="S141" s="184" t="str">
        <f>'Berechnung-Freizeit'!AT129</f>
        <v/>
      </c>
      <c r="T141" s="186" t="str">
        <f>'Berechnung-Freizeit'!AU129</f>
        <v/>
      </c>
      <c r="U141" s="184" t="str">
        <f>'Berechnung-Freizeit'!AZ129</f>
        <v/>
      </c>
      <c r="V141" s="197" t="str">
        <f>'Berechnung-Freizeit'!BA129</f>
        <v/>
      </c>
      <c r="W141" s="184">
        <f>'Berechnung-Freizeit'!BB129</f>
        <v>0</v>
      </c>
      <c r="X141" s="197">
        <f>'Berechnung-Freizeit'!BC129</f>
        <v>0</v>
      </c>
      <c r="Y141" s="205">
        <f t="shared" si="5"/>
        <v>0</v>
      </c>
      <c r="Z141" s="216">
        <f t="shared" si="6"/>
        <v>0</v>
      </c>
      <c r="AA141" s="361">
        <f>'Berechnung-Freizeit'!BI129</f>
        <v>0</v>
      </c>
      <c r="AB141" s="362">
        <f t="shared" si="7"/>
        <v>0</v>
      </c>
    </row>
    <row r="142" spans="1:28">
      <c r="A142" s="184">
        <f>'Berechnung-Freizeit'!A130</f>
        <v>0</v>
      </c>
      <c r="B142" s="185">
        <f>'Berechnung-Freizeit'!B130</f>
        <v>0</v>
      </c>
      <c r="C142" s="185">
        <f>'Berechnung-Freizeit'!C130</f>
        <v>0</v>
      </c>
      <c r="D142" s="184" t="str">
        <f>'Berechnung-Freizeit'!D130</f>
        <v/>
      </c>
      <c r="E142" s="192">
        <f>'Berechnung-Freizeit'!E130</f>
        <v>0</v>
      </c>
      <c r="F142" s="195" t="str">
        <f>'Berechnung-Freizeit'!G130</f>
        <v/>
      </c>
      <c r="G142" s="184" t="str">
        <f>'Berechnung-Freizeit'!I130</f>
        <v/>
      </c>
      <c r="H142" s="192" t="str">
        <f>'Berechnung-Freizeit'!J130</f>
        <v/>
      </c>
      <c r="I142" s="195" t="str">
        <f>'Berechnung-Freizeit'!N130</f>
        <v/>
      </c>
      <c r="J142" s="186" t="str">
        <f>'Berechnung-Freizeit'!O130</f>
        <v/>
      </c>
      <c r="K142" s="184" t="str">
        <f>'Berechnung-Freizeit'!V130</f>
        <v/>
      </c>
      <c r="L142" s="197" t="str">
        <f>'Berechnung-Freizeit'!W130</f>
        <v/>
      </c>
      <c r="M142" s="195" t="str">
        <f>'Berechnung-Freizeit'!AB130</f>
        <v/>
      </c>
      <c r="N142" s="186" t="str">
        <f>'Berechnung-Freizeit'!AC130</f>
        <v/>
      </c>
      <c r="O142" s="195" t="str">
        <f>'Berechnung-Freizeit'!AH130</f>
        <v/>
      </c>
      <c r="P142" s="186" t="str">
        <f>'Berechnung-Freizeit'!AI130</f>
        <v/>
      </c>
      <c r="Q142" s="355" t="str">
        <f>'Berechnung-Freizeit'!AN130</f>
        <v/>
      </c>
      <c r="R142" s="186" t="str">
        <f>'Berechnung-Freizeit'!AO130</f>
        <v/>
      </c>
      <c r="S142" s="184" t="str">
        <f>'Berechnung-Freizeit'!AT130</f>
        <v/>
      </c>
      <c r="T142" s="186" t="str">
        <f>'Berechnung-Freizeit'!AU130</f>
        <v/>
      </c>
      <c r="U142" s="184" t="str">
        <f>'Berechnung-Freizeit'!AZ130</f>
        <v/>
      </c>
      <c r="V142" s="197" t="str">
        <f>'Berechnung-Freizeit'!BA130</f>
        <v/>
      </c>
      <c r="W142" s="184">
        <f>'Berechnung-Freizeit'!BB130</f>
        <v>0</v>
      </c>
      <c r="X142" s="197">
        <f>'Berechnung-Freizeit'!BC130</f>
        <v>0</v>
      </c>
      <c r="Y142" s="205">
        <f t="shared" si="5"/>
        <v>0</v>
      </c>
      <c r="Z142" s="216">
        <f t="shared" si="6"/>
        <v>0</v>
      </c>
      <c r="AA142" s="361">
        <f>'Berechnung-Freizeit'!BI130</f>
        <v>0</v>
      </c>
      <c r="AB142" s="362">
        <f t="shared" si="7"/>
        <v>0</v>
      </c>
    </row>
    <row r="143" spans="1:28">
      <c r="A143" s="184">
        <f>'Berechnung-Freizeit'!A131</f>
        <v>0</v>
      </c>
      <c r="B143" s="185">
        <f>'Berechnung-Freizeit'!B131</f>
        <v>0</v>
      </c>
      <c r="C143" s="185">
        <f>'Berechnung-Freizeit'!C131</f>
        <v>0</v>
      </c>
      <c r="D143" s="184" t="str">
        <f>'Berechnung-Freizeit'!D131</f>
        <v/>
      </c>
      <c r="E143" s="192">
        <f>'Berechnung-Freizeit'!E131</f>
        <v>0</v>
      </c>
      <c r="F143" s="195" t="str">
        <f>'Berechnung-Freizeit'!G131</f>
        <v/>
      </c>
      <c r="G143" s="184" t="str">
        <f>'Berechnung-Freizeit'!I131</f>
        <v/>
      </c>
      <c r="H143" s="192" t="str">
        <f>'Berechnung-Freizeit'!J131</f>
        <v/>
      </c>
      <c r="I143" s="195" t="str">
        <f>'Berechnung-Freizeit'!N131</f>
        <v/>
      </c>
      <c r="J143" s="186" t="str">
        <f>'Berechnung-Freizeit'!O131</f>
        <v/>
      </c>
      <c r="K143" s="184" t="str">
        <f>'Berechnung-Freizeit'!V131</f>
        <v/>
      </c>
      <c r="L143" s="197" t="str">
        <f>'Berechnung-Freizeit'!W131</f>
        <v/>
      </c>
      <c r="M143" s="195" t="str">
        <f>'Berechnung-Freizeit'!AB131</f>
        <v/>
      </c>
      <c r="N143" s="186" t="str">
        <f>'Berechnung-Freizeit'!AC131</f>
        <v/>
      </c>
      <c r="O143" s="195" t="str">
        <f>'Berechnung-Freizeit'!AH131</f>
        <v/>
      </c>
      <c r="P143" s="186" t="str">
        <f>'Berechnung-Freizeit'!AI131</f>
        <v/>
      </c>
      <c r="Q143" s="355" t="str">
        <f>'Berechnung-Freizeit'!AN131</f>
        <v/>
      </c>
      <c r="R143" s="186" t="str">
        <f>'Berechnung-Freizeit'!AO131</f>
        <v/>
      </c>
      <c r="S143" s="184" t="str">
        <f>'Berechnung-Freizeit'!AT131</f>
        <v/>
      </c>
      <c r="T143" s="186" t="str">
        <f>'Berechnung-Freizeit'!AU131</f>
        <v/>
      </c>
      <c r="U143" s="184" t="str">
        <f>'Berechnung-Freizeit'!AZ131</f>
        <v/>
      </c>
      <c r="V143" s="197" t="str">
        <f>'Berechnung-Freizeit'!BA131</f>
        <v/>
      </c>
      <c r="W143" s="184">
        <f>'Berechnung-Freizeit'!BB131</f>
        <v>0</v>
      </c>
      <c r="X143" s="197">
        <f>'Berechnung-Freizeit'!BC131</f>
        <v>0</v>
      </c>
      <c r="Y143" s="205">
        <f t="shared" si="5"/>
        <v>0</v>
      </c>
      <c r="Z143" s="216">
        <f t="shared" si="6"/>
        <v>0</v>
      </c>
      <c r="AA143" s="361">
        <f>'Berechnung-Freizeit'!BI131</f>
        <v>0</v>
      </c>
      <c r="AB143" s="362">
        <f t="shared" si="7"/>
        <v>0</v>
      </c>
    </row>
    <row r="144" spans="1:28">
      <c r="A144" s="184">
        <f>'Berechnung-Freizeit'!A132</f>
        <v>0</v>
      </c>
      <c r="B144" s="185">
        <f>'Berechnung-Freizeit'!B132</f>
        <v>0</v>
      </c>
      <c r="C144" s="185">
        <f>'Berechnung-Freizeit'!C132</f>
        <v>0</v>
      </c>
      <c r="D144" s="184" t="str">
        <f>'Berechnung-Freizeit'!D132</f>
        <v/>
      </c>
      <c r="E144" s="192">
        <f>'Berechnung-Freizeit'!E132</f>
        <v>0</v>
      </c>
      <c r="F144" s="195" t="str">
        <f>'Berechnung-Freizeit'!G132</f>
        <v/>
      </c>
      <c r="G144" s="184" t="str">
        <f>'Berechnung-Freizeit'!I132</f>
        <v/>
      </c>
      <c r="H144" s="192" t="str">
        <f>'Berechnung-Freizeit'!J132</f>
        <v/>
      </c>
      <c r="I144" s="195" t="str">
        <f>'Berechnung-Freizeit'!N132</f>
        <v/>
      </c>
      <c r="J144" s="186" t="str">
        <f>'Berechnung-Freizeit'!O132</f>
        <v/>
      </c>
      <c r="K144" s="184" t="str">
        <f>'Berechnung-Freizeit'!V132</f>
        <v/>
      </c>
      <c r="L144" s="197" t="str">
        <f>'Berechnung-Freizeit'!W132</f>
        <v/>
      </c>
      <c r="M144" s="195" t="str">
        <f>'Berechnung-Freizeit'!AB132</f>
        <v/>
      </c>
      <c r="N144" s="186" t="str">
        <f>'Berechnung-Freizeit'!AC132</f>
        <v/>
      </c>
      <c r="O144" s="195" t="str">
        <f>'Berechnung-Freizeit'!AH132</f>
        <v/>
      </c>
      <c r="P144" s="186" t="str">
        <f>'Berechnung-Freizeit'!AI132</f>
        <v/>
      </c>
      <c r="Q144" s="355" t="str">
        <f>'Berechnung-Freizeit'!AN132</f>
        <v/>
      </c>
      <c r="R144" s="186" t="str">
        <f>'Berechnung-Freizeit'!AO132</f>
        <v/>
      </c>
      <c r="S144" s="184" t="str">
        <f>'Berechnung-Freizeit'!AT132</f>
        <v/>
      </c>
      <c r="T144" s="186" t="str">
        <f>'Berechnung-Freizeit'!AU132</f>
        <v/>
      </c>
      <c r="U144" s="184" t="str">
        <f>'Berechnung-Freizeit'!AZ132</f>
        <v/>
      </c>
      <c r="V144" s="197" t="str">
        <f>'Berechnung-Freizeit'!BA132</f>
        <v/>
      </c>
      <c r="W144" s="184">
        <f>'Berechnung-Freizeit'!BB132</f>
        <v>0</v>
      </c>
      <c r="X144" s="197">
        <f>'Berechnung-Freizeit'!BC132</f>
        <v>0</v>
      </c>
      <c r="Y144" s="205">
        <f t="shared" si="5"/>
        <v>0</v>
      </c>
      <c r="Z144" s="216">
        <f t="shared" si="6"/>
        <v>0</v>
      </c>
      <c r="AA144" s="361">
        <f>'Berechnung-Freizeit'!BI132</f>
        <v>0</v>
      </c>
      <c r="AB144" s="362">
        <f t="shared" si="7"/>
        <v>0</v>
      </c>
    </row>
    <row r="145" spans="1:28">
      <c r="A145" s="184">
        <f>'Berechnung-Freizeit'!A133</f>
        <v>0</v>
      </c>
      <c r="B145" s="185">
        <f>'Berechnung-Freizeit'!B133</f>
        <v>0</v>
      </c>
      <c r="C145" s="185">
        <f>'Berechnung-Freizeit'!C133</f>
        <v>0</v>
      </c>
      <c r="D145" s="184" t="str">
        <f>'Berechnung-Freizeit'!D133</f>
        <v/>
      </c>
      <c r="E145" s="192">
        <f>'Berechnung-Freizeit'!E133</f>
        <v>0</v>
      </c>
      <c r="F145" s="195" t="str">
        <f>'Berechnung-Freizeit'!G133</f>
        <v/>
      </c>
      <c r="G145" s="184" t="str">
        <f>'Berechnung-Freizeit'!I133</f>
        <v/>
      </c>
      <c r="H145" s="192" t="str">
        <f>'Berechnung-Freizeit'!J133</f>
        <v/>
      </c>
      <c r="I145" s="195" t="str">
        <f>'Berechnung-Freizeit'!N133</f>
        <v/>
      </c>
      <c r="J145" s="186" t="str">
        <f>'Berechnung-Freizeit'!O133</f>
        <v/>
      </c>
      <c r="K145" s="184" t="str">
        <f>'Berechnung-Freizeit'!V133</f>
        <v/>
      </c>
      <c r="L145" s="197" t="str">
        <f>'Berechnung-Freizeit'!W133</f>
        <v/>
      </c>
      <c r="M145" s="195" t="str">
        <f>'Berechnung-Freizeit'!AB133</f>
        <v/>
      </c>
      <c r="N145" s="186" t="str">
        <f>'Berechnung-Freizeit'!AC133</f>
        <v/>
      </c>
      <c r="O145" s="195" t="str">
        <f>'Berechnung-Freizeit'!AH133</f>
        <v/>
      </c>
      <c r="P145" s="186" t="str">
        <f>'Berechnung-Freizeit'!AI133</f>
        <v/>
      </c>
      <c r="Q145" s="355" t="str">
        <f>'Berechnung-Freizeit'!AN133</f>
        <v/>
      </c>
      <c r="R145" s="186" t="str">
        <f>'Berechnung-Freizeit'!AO133</f>
        <v/>
      </c>
      <c r="S145" s="184" t="str">
        <f>'Berechnung-Freizeit'!AT133</f>
        <v/>
      </c>
      <c r="T145" s="186" t="str">
        <f>'Berechnung-Freizeit'!AU133</f>
        <v/>
      </c>
      <c r="U145" s="184" t="str">
        <f>'Berechnung-Freizeit'!AZ133</f>
        <v/>
      </c>
      <c r="V145" s="197" t="str">
        <f>'Berechnung-Freizeit'!BA133</f>
        <v/>
      </c>
      <c r="W145" s="184">
        <f>'Berechnung-Freizeit'!BB133</f>
        <v>0</v>
      </c>
      <c r="X145" s="197">
        <f>'Berechnung-Freizeit'!BC133</f>
        <v>0</v>
      </c>
      <c r="Y145" s="205">
        <f t="shared" si="5"/>
        <v>0</v>
      </c>
      <c r="Z145" s="216">
        <f t="shared" si="6"/>
        <v>0</v>
      </c>
      <c r="AA145" s="361">
        <f>'Berechnung-Freizeit'!BI133</f>
        <v>0</v>
      </c>
      <c r="AB145" s="362">
        <f t="shared" si="7"/>
        <v>0</v>
      </c>
    </row>
    <row r="146" spans="1:28">
      <c r="A146" s="184">
        <f>'Berechnung-Freizeit'!A134</f>
        <v>0</v>
      </c>
      <c r="B146" s="185">
        <f>'Berechnung-Freizeit'!B134</f>
        <v>0</v>
      </c>
      <c r="C146" s="185">
        <f>'Berechnung-Freizeit'!C134</f>
        <v>0</v>
      </c>
      <c r="D146" s="184" t="str">
        <f>'Berechnung-Freizeit'!D134</f>
        <v/>
      </c>
      <c r="E146" s="192">
        <f>'Berechnung-Freizeit'!E134</f>
        <v>0</v>
      </c>
      <c r="F146" s="195" t="str">
        <f>'Berechnung-Freizeit'!G134</f>
        <v/>
      </c>
      <c r="G146" s="184" t="str">
        <f>'Berechnung-Freizeit'!I134</f>
        <v/>
      </c>
      <c r="H146" s="192" t="str">
        <f>'Berechnung-Freizeit'!J134</f>
        <v/>
      </c>
      <c r="I146" s="195" t="str">
        <f>'Berechnung-Freizeit'!N134</f>
        <v/>
      </c>
      <c r="J146" s="186" t="str">
        <f>'Berechnung-Freizeit'!O134</f>
        <v/>
      </c>
      <c r="K146" s="184" t="str">
        <f>'Berechnung-Freizeit'!V134</f>
        <v/>
      </c>
      <c r="L146" s="197" t="str">
        <f>'Berechnung-Freizeit'!W134</f>
        <v/>
      </c>
      <c r="M146" s="195" t="str">
        <f>'Berechnung-Freizeit'!AB134</f>
        <v/>
      </c>
      <c r="N146" s="186" t="str">
        <f>'Berechnung-Freizeit'!AC134</f>
        <v/>
      </c>
      <c r="O146" s="195" t="str">
        <f>'Berechnung-Freizeit'!AH134</f>
        <v/>
      </c>
      <c r="P146" s="186" t="str">
        <f>'Berechnung-Freizeit'!AI134</f>
        <v/>
      </c>
      <c r="Q146" s="355" t="str">
        <f>'Berechnung-Freizeit'!AN134</f>
        <v/>
      </c>
      <c r="R146" s="186" t="str">
        <f>'Berechnung-Freizeit'!AO134</f>
        <v/>
      </c>
      <c r="S146" s="184" t="str">
        <f>'Berechnung-Freizeit'!AT134</f>
        <v/>
      </c>
      <c r="T146" s="186" t="str">
        <f>'Berechnung-Freizeit'!AU134</f>
        <v/>
      </c>
      <c r="U146" s="184" t="str">
        <f>'Berechnung-Freizeit'!AZ134</f>
        <v/>
      </c>
      <c r="V146" s="197" t="str">
        <f>'Berechnung-Freizeit'!BA134</f>
        <v/>
      </c>
      <c r="W146" s="184">
        <f>'Berechnung-Freizeit'!BB134</f>
        <v>0</v>
      </c>
      <c r="X146" s="197">
        <f>'Berechnung-Freizeit'!BC134</f>
        <v>0</v>
      </c>
      <c r="Y146" s="205">
        <f t="shared" ref="Y146:Y209" si="8">SUM(IF(ISERROR(G146),0,G146),IF(ISERROR(I146),0,I146),IF(ISERROR(K146),0,K146),IF(ISERROR(M146),0,M146),IF(ISERROR(Q146),0,Q146),IF(ISERROR(S146),0,S146),IF(ISERROR(U146),0,U146))</f>
        <v>0</v>
      </c>
      <c r="Z146" s="216">
        <f t="shared" ref="Z146:Z209" si="9">SUM(IF(ISERROR(H146),0,H146),IF(ISERROR(J146),0,J146),IF(ISERROR(L146),0,L146),IF(ISERROR(N146),0,N146),IF(ISERROR(R146),0,R146),IF(ISERROR(T146),0,T146),IF(ISERROR(V146),0,V146))</f>
        <v>0</v>
      </c>
      <c r="AA146" s="361">
        <f>'Berechnung-Freizeit'!BI134</f>
        <v>0</v>
      </c>
      <c r="AB146" s="362">
        <f t="shared" si="7"/>
        <v>0</v>
      </c>
    </row>
    <row r="147" spans="1:28">
      <c r="A147" s="184">
        <f>'Berechnung-Freizeit'!A135</f>
        <v>0</v>
      </c>
      <c r="B147" s="185">
        <f>'Berechnung-Freizeit'!B135</f>
        <v>0</v>
      </c>
      <c r="C147" s="185">
        <f>'Berechnung-Freizeit'!C135</f>
        <v>0</v>
      </c>
      <c r="D147" s="184" t="str">
        <f>'Berechnung-Freizeit'!D135</f>
        <v/>
      </c>
      <c r="E147" s="192">
        <f>'Berechnung-Freizeit'!E135</f>
        <v>0</v>
      </c>
      <c r="F147" s="195" t="str">
        <f>'Berechnung-Freizeit'!G135</f>
        <v/>
      </c>
      <c r="G147" s="184" t="str">
        <f>'Berechnung-Freizeit'!I135</f>
        <v/>
      </c>
      <c r="H147" s="192" t="str">
        <f>'Berechnung-Freizeit'!J135</f>
        <v/>
      </c>
      <c r="I147" s="195" t="str">
        <f>'Berechnung-Freizeit'!N135</f>
        <v/>
      </c>
      <c r="J147" s="186" t="str">
        <f>'Berechnung-Freizeit'!O135</f>
        <v/>
      </c>
      <c r="K147" s="184" t="str">
        <f>'Berechnung-Freizeit'!V135</f>
        <v/>
      </c>
      <c r="L147" s="197" t="str">
        <f>'Berechnung-Freizeit'!W135</f>
        <v/>
      </c>
      <c r="M147" s="195" t="str">
        <f>'Berechnung-Freizeit'!AB135</f>
        <v/>
      </c>
      <c r="N147" s="186" t="str">
        <f>'Berechnung-Freizeit'!AC135</f>
        <v/>
      </c>
      <c r="O147" s="195" t="str">
        <f>'Berechnung-Freizeit'!AH135</f>
        <v/>
      </c>
      <c r="P147" s="186" t="str">
        <f>'Berechnung-Freizeit'!AI135</f>
        <v/>
      </c>
      <c r="Q147" s="355" t="str">
        <f>'Berechnung-Freizeit'!AN135</f>
        <v/>
      </c>
      <c r="R147" s="186" t="str">
        <f>'Berechnung-Freizeit'!AO135</f>
        <v/>
      </c>
      <c r="S147" s="184" t="str">
        <f>'Berechnung-Freizeit'!AT135</f>
        <v/>
      </c>
      <c r="T147" s="186" t="str">
        <f>'Berechnung-Freizeit'!AU135</f>
        <v/>
      </c>
      <c r="U147" s="184" t="str">
        <f>'Berechnung-Freizeit'!AZ135</f>
        <v/>
      </c>
      <c r="V147" s="197" t="str">
        <f>'Berechnung-Freizeit'!BA135</f>
        <v/>
      </c>
      <c r="W147" s="184">
        <f>'Berechnung-Freizeit'!BB135</f>
        <v>0</v>
      </c>
      <c r="X147" s="197">
        <f>'Berechnung-Freizeit'!BC135</f>
        <v>0</v>
      </c>
      <c r="Y147" s="205">
        <f t="shared" si="8"/>
        <v>0</v>
      </c>
      <c r="Z147" s="216">
        <f t="shared" si="9"/>
        <v>0</v>
      </c>
      <c r="AA147" s="361">
        <f>'Berechnung-Freizeit'!BI135</f>
        <v>0</v>
      </c>
      <c r="AB147" s="362">
        <f t="shared" ref="AB147:AB210" si="10">Z147+AA147</f>
        <v>0</v>
      </c>
    </row>
    <row r="148" spans="1:28">
      <c r="A148" s="184">
        <f>'Berechnung-Freizeit'!A136</f>
        <v>0</v>
      </c>
      <c r="B148" s="185">
        <f>'Berechnung-Freizeit'!B136</f>
        <v>0</v>
      </c>
      <c r="C148" s="185">
        <f>'Berechnung-Freizeit'!C136</f>
        <v>0</v>
      </c>
      <c r="D148" s="184" t="str">
        <f>'Berechnung-Freizeit'!D136</f>
        <v/>
      </c>
      <c r="E148" s="192">
        <f>'Berechnung-Freizeit'!E136</f>
        <v>0</v>
      </c>
      <c r="F148" s="195" t="str">
        <f>'Berechnung-Freizeit'!G136</f>
        <v/>
      </c>
      <c r="G148" s="184" t="str">
        <f>'Berechnung-Freizeit'!I136</f>
        <v/>
      </c>
      <c r="H148" s="192" t="str">
        <f>'Berechnung-Freizeit'!J136</f>
        <v/>
      </c>
      <c r="I148" s="195" t="str">
        <f>'Berechnung-Freizeit'!N136</f>
        <v/>
      </c>
      <c r="J148" s="186" t="str">
        <f>'Berechnung-Freizeit'!O136</f>
        <v/>
      </c>
      <c r="K148" s="184" t="str">
        <f>'Berechnung-Freizeit'!V136</f>
        <v/>
      </c>
      <c r="L148" s="197" t="str">
        <f>'Berechnung-Freizeit'!W136</f>
        <v/>
      </c>
      <c r="M148" s="195" t="str">
        <f>'Berechnung-Freizeit'!AB136</f>
        <v/>
      </c>
      <c r="N148" s="186" t="str">
        <f>'Berechnung-Freizeit'!AC136</f>
        <v/>
      </c>
      <c r="O148" s="195" t="str">
        <f>'Berechnung-Freizeit'!AH136</f>
        <v/>
      </c>
      <c r="P148" s="186" t="str">
        <f>'Berechnung-Freizeit'!AI136</f>
        <v/>
      </c>
      <c r="Q148" s="355" t="str">
        <f>'Berechnung-Freizeit'!AN136</f>
        <v/>
      </c>
      <c r="R148" s="186" t="str">
        <f>'Berechnung-Freizeit'!AO136</f>
        <v/>
      </c>
      <c r="S148" s="184" t="str">
        <f>'Berechnung-Freizeit'!AT136</f>
        <v/>
      </c>
      <c r="T148" s="186" t="str">
        <f>'Berechnung-Freizeit'!AU136</f>
        <v/>
      </c>
      <c r="U148" s="184" t="str">
        <f>'Berechnung-Freizeit'!AZ136</f>
        <v/>
      </c>
      <c r="V148" s="197" t="str">
        <f>'Berechnung-Freizeit'!BA136</f>
        <v/>
      </c>
      <c r="W148" s="184">
        <f>'Berechnung-Freizeit'!BB136</f>
        <v>0</v>
      </c>
      <c r="X148" s="197">
        <f>'Berechnung-Freizeit'!BC136</f>
        <v>0</v>
      </c>
      <c r="Y148" s="205">
        <f t="shared" si="8"/>
        <v>0</v>
      </c>
      <c r="Z148" s="216">
        <f t="shared" si="9"/>
        <v>0</v>
      </c>
      <c r="AA148" s="361">
        <f>'Berechnung-Freizeit'!BI136</f>
        <v>0</v>
      </c>
      <c r="AB148" s="362">
        <f t="shared" si="10"/>
        <v>0</v>
      </c>
    </row>
    <row r="149" spans="1:28">
      <c r="A149" s="184">
        <f>'Berechnung-Freizeit'!A137</f>
        <v>0</v>
      </c>
      <c r="B149" s="185">
        <f>'Berechnung-Freizeit'!B137</f>
        <v>0</v>
      </c>
      <c r="C149" s="185">
        <f>'Berechnung-Freizeit'!C137</f>
        <v>0</v>
      </c>
      <c r="D149" s="184" t="str">
        <f>'Berechnung-Freizeit'!D137</f>
        <v/>
      </c>
      <c r="E149" s="192">
        <f>'Berechnung-Freizeit'!E137</f>
        <v>0</v>
      </c>
      <c r="F149" s="195" t="str">
        <f>'Berechnung-Freizeit'!G137</f>
        <v/>
      </c>
      <c r="G149" s="184" t="str">
        <f>'Berechnung-Freizeit'!I137</f>
        <v/>
      </c>
      <c r="H149" s="192" t="str">
        <f>'Berechnung-Freizeit'!J137</f>
        <v/>
      </c>
      <c r="I149" s="195" t="str">
        <f>'Berechnung-Freizeit'!N137</f>
        <v/>
      </c>
      <c r="J149" s="186" t="str">
        <f>'Berechnung-Freizeit'!O137</f>
        <v/>
      </c>
      <c r="K149" s="184" t="str">
        <f>'Berechnung-Freizeit'!V137</f>
        <v/>
      </c>
      <c r="L149" s="197" t="str">
        <f>'Berechnung-Freizeit'!W137</f>
        <v/>
      </c>
      <c r="M149" s="195" t="str">
        <f>'Berechnung-Freizeit'!AB137</f>
        <v/>
      </c>
      <c r="N149" s="186" t="str">
        <f>'Berechnung-Freizeit'!AC137</f>
        <v/>
      </c>
      <c r="O149" s="195" t="str">
        <f>'Berechnung-Freizeit'!AH137</f>
        <v/>
      </c>
      <c r="P149" s="186" t="str">
        <f>'Berechnung-Freizeit'!AI137</f>
        <v/>
      </c>
      <c r="Q149" s="355" t="str">
        <f>'Berechnung-Freizeit'!AN137</f>
        <v/>
      </c>
      <c r="R149" s="186" t="str">
        <f>'Berechnung-Freizeit'!AO137</f>
        <v/>
      </c>
      <c r="S149" s="184" t="str">
        <f>'Berechnung-Freizeit'!AT137</f>
        <v/>
      </c>
      <c r="T149" s="186" t="str">
        <f>'Berechnung-Freizeit'!AU137</f>
        <v/>
      </c>
      <c r="U149" s="184" t="str">
        <f>'Berechnung-Freizeit'!AZ137</f>
        <v/>
      </c>
      <c r="V149" s="197" t="str">
        <f>'Berechnung-Freizeit'!BA137</f>
        <v/>
      </c>
      <c r="W149" s="184">
        <f>'Berechnung-Freizeit'!BB137</f>
        <v>0</v>
      </c>
      <c r="X149" s="197">
        <f>'Berechnung-Freizeit'!BC137</f>
        <v>0</v>
      </c>
      <c r="Y149" s="205">
        <f t="shared" si="8"/>
        <v>0</v>
      </c>
      <c r="Z149" s="216">
        <f t="shared" si="9"/>
        <v>0</v>
      </c>
      <c r="AA149" s="361">
        <f>'Berechnung-Freizeit'!BI137</f>
        <v>0</v>
      </c>
      <c r="AB149" s="362">
        <f t="shared" si="10"/>
        <v>0</v>
      </c>
    </row>
    <row r="150" spans="1:28">
      <c r="A150" s="184">
        <f>'Berechnung-Freizeit'!A138</f>
        <v>0</v>
      </c>
      <c r="B150" s="185">
        <f>'Berechnung-Freizeit'!B138</f>
        <v>0</v>
      </c>
      <c r="C150" s="185">
        <f>'Berechnung-Freizeit'!C138</f>
        <v>0</v>
      </c>
      <c r="D150" s="184" t="str">
        <f>'Berechnung-Freizeit'!D138</f>
        <v/>
      </c>
      <c r="E150" s="192">
        <f>'Berechnung-Freizeit'!E138</f>
        <v>0</v>
      </c>
      <c r="F150" s="195" t="str">
        <f>'Berechnung-Freizeit'!G138</f>
        <v/>
      </c>
      <c r="G150" s="184" t="str">
        <f>'Berechnung-Freizeit'!I138</f>
        <v/>
      </c>
      <c r="H150" s="192" t="str">
        <f>'Berechnung-Freizeit'!J138</f>
        <v/>
      </c>
      <c r="I150" s="195" t="str">
        <f>'Berechnung-Freizeit'!N138</f>
        <v/>
      </c>
      <c r="J150" s="186" t="str">
        <f>'Berechnung-Freizeit'!O138</f>
        <v/>
      </c>
      <c r="K150" s="184" t="str">
        <f>'Berechnung-Freizeit'!V138</f>
        <v/>
      </c>
      <c r="L150" s="197" t="str">
        <f>'Berechnung-Freizeit'!W138</f>
        <v/>
      </c>
      <c r="M150" s="195" t="str">
        <f>'Berechnung-Freizeit'!AB138</f>
        <v/>
      </c>
      <c r="N150" s="186" t="str">
        <f>'Berechnung-Freizeit'!AC138</f>
        <v/>
      </c>
      <c r="O150" s="195" t="str">
        <f>'Berechnung-Freizeit'!AH138</f>
        <v/>
      </c>
      <c r="P150" s="186" t="str">
        <f>'Berechnung-Freizeit'!AI138</f>
        <v/>
      </c>
      <c r="Q150" s="355" t="str">
        <f>'Berechnung-Freizeit'!AN138</f>
        <v/>
      </c>
      <c r="R150" s="186" t="str">
        <f>'Berechnung-Freizeit'!AO138</f>
        <v/>
      </c>
      <c r="S150" s="184" t="str">
        <f>'Berechnung-Freizeit'!AT138</f>
        <v/>
      </c>
      <c r="T150" s="186" t="str">
        <f>'Berechnung-Freizeit'!AU138</f>
        <v/>
      </c>
      <c r="U150" s="184" t="str">
        <f>'Berechnung-Freizeit'!AZ138</f>
        <v/>
      </c>
      <c r="V150" s="197" t="str">
        <f>'Berechnung-Freizeit'!BA138</f>
        <v/>
      </c>
      <c r="W150" s="184">
        <f>'Berechnung-Freizeit'!BB138</f>
        <v>0</v>
      </c>
      <c r="X150" s="197">
        <f>'Berechnung-Freizeit'!BC138</f>
        <v>0</v>
      </c>
      <c r="Y150" s="205">
        <f t="shared" si="8"/>
        <v>0</v>
      </c>
      <c r="Z150" s="216">
        <f t="shared" si="9"/>
        <v>0</v>
      </c>
      <c r="AA150" s="361">
        <f>'Berechnung-Freizeit'!BI138</f>
        <v>0</v>
      </c>
      <c r="AB150" s="362">
        <f t="shared" si="10"/>
        <v>0</v>
      </c>
    </row>
    <row r="151" spans="1:28">
      <c r="A151" s="184">
        <f>'Berechnung-Freizeit'!A139</f>
        <v>0</v>
      </c>
      <c r="B151" s="185">
        <f>'Berechnung-Freizeit'!B139</f>
        <v>0</v>
      </c>
      <c r="C151" s="185">
        <f>'Berechnung-Freizeit'!C139</f>
        <v>0</v>
      </c>
      <c r="D151" s="184" t="str">
        <f>'Berechnung-Freizeit'!D139</f>
        <v/>
      </c>
      <c r="E151" s="192">
        <f>'Berechnung-Freizeit'!E139</f>
        <v>0</v>
      </c>
      <c r="F151" s="195" t="str">
        <f>'Berechnung-Freizeit'!G139</f>
        <v/>
      </c>
      <c r="G151" s="184" t="str">
        <f>'Berechnung-Freizeit'!I139</f>
        <v/>
      </c>
      <c r="H151" s="192" t="str">
        <f>'Berechnung-Freizeit'!J139</f>
        <v/>
      </c>
      <c r="I151" s="195" t="str">
        <f>'Berechnung-Freizeit'!N139</f>
        <v/>
      </c>
      <c r="J151" s="186" t="str">
        <f>'Berechnung-Freizeit'!O139</f>
        <v/>
      </c>
      <c r="K151" s="184" t="str">
        <f>'Berechnung-Freizeit'!V139</f>
        <v/>
      </c>
      <c r="L151" s="197" t="str">
        <f>'Berechnung-Freizeit'!W139</f>
        <v/>
      </c>
      <c r="M151" s="195" t="str">
        <f>'Berechnung-Freizeit'!AB139</f>
        <v/>
      </c>
      <c r="N151" s="186" t="str">
        <f>'Berechnung-Freizeit'!AC139</f>
        <v/>
      </c>
      <c r="O151" s="195" t="str">
        <f>'Berechnung-Freizeit'!AH139</f>
        <v/>
      </c>
      <c r="P151" s="186" t="str">
        <f>'Berechnung-Freizeit'!AI139</f>
        <v/>
      </c>
      <c r="Q151" s="355" t="str">
        <f>'Berechnung-Freizeit'!AN139</f>
        <v/>
      </c>
      <c r="R151" s="186" t="str">
        <f>'Berechnung-Freizeit'!AO139</f>
        <v/>
      </c>
      <c r="S151" s="184" t="str">
        <f>'Berechnung-Freizeit'!AT139</f>
        <v/>
      </c>
      <c r="T151" s="186" t="str">
        <f>'Berechnung-Freizeit'!AU139</f>
        <v/>
      </c>
      <c r="U151" s="184" t="str">
        <f>'Berechnung-Freizeit'!AZ139</f>
        <v/>
      </c>
      <c r="V151" s="197" t="str">
        <f>'Berechnung-Freizeit'!BA139</f>
        <v/>
      </c>
      <c r="W151" s="184">
        <f>'Berechnung-Freizeit'!BB139</f>
        <v>0</v>
      </c>
      <c r="X151" s="197">
        <f>'Berechnung-Freizeit'!BC139</f>
        <v>0</v>
      </c>
      <c r="Y151" s="205">
        <f t="shared" si="8"/>
        <v>0</v>
      </c>
      <c r="Z151" s="216">
        <f t="shared" si="9"/>
        <v>0</v>
      </c>
      <c r="AA151" s="361">
        <f>'Berechnung-Freizeit'!BI139</f>
        <v>0</v>
      </c>
      <c r="AB151" s="362">
        <f t="shared" si="10"/>
        <v>0</v>
      </c>
    </row>
    <row r="152" spans="1:28">
      <c r="A152" s="184">
        <f>'Berechnung-Freizeit'!A140</f>
        <v>0</v>
      </c>
      <c r="B152" s="185">
        <f>'Berechnung-Freizeit'!B140</f>
        <v>0</v>
      </c>
      <c r="C152" s="185">
        <f>'Berechnung-Freizeit'!C140</f>
        <v>0</v>
      </c>
      <c r="D152" s="184" t="str">
        <f>'Berechnung-Freizeit'!D140</f>
        <v/>
      </c>
      <c r="E152" s="192">
        <f>'Berechnung-Freizeit'!E140</f>
        <v>0</v>
      </c>
      <c r="F152" s="195" t="str">
        <f>'Berechnung-Freizeit'!G140</f>
        <v/>
      </c>
      <c r="G152" s="184" t="str">
        <f>'Berechnung-Freizeit'!I140</f>
        <v/>
      </c>
      <c r="H152" s="192" t="str">
        <f>'Berechnung-Freizeit'!J140</f>
        <v/>
      </c>
      <c r="I152" s="195" t="str">
        <f>'Berechnung-Freizeit'!N140</f>
        <v/>
      </c>
      <c r="J152" s="186" t="str">
        <f>'Berechnung-Freizeit'!O140</f>
        <v/>
      </c>
      <c r="K152" s="184" t="str">
        <f>'Berechnung-Freizeit'!V140</f>
        <v/>
      </c>
      <c r="L152" s="197" t="str">
        <f>'Berechnung-Freizeit'!W140</f>
        <v/>
      </c>
      <c r="M152" s="195" t="str">
        <f>'Berechnung-Freizeit'!AB140</f>
        <v/>
      </c>
      <c r="N152" s="186" t="str">
        <f>'Berechnung-Freizeit'!AC140</f>
        <v/>
      </c>
      <c r="O152" s="195" t="str">
        <f>'Berechnung-Freizeit'!AH140</f>
        <v/>
      </c>
      <c r="P152" s="186" t="str">
        <f>'Berechnung-Freizeit'!AI140</f>
        <v/>
      </c>
      <c r="Q152" s="355" t="str">
        <f>'Berechnung-Freizeit'!AN140</f>
        <v/>
      </c>
      <c r="R152" s="186" t="str">
        <f>'Berechnung-Freizeit'!AO140</f>
        <v/>
      </c>
      <c r="S152" s="184" t="str">
        <f>'Berechnung-Freizeit'!AT140</f>
        <v/>
      </c>
      <c r="T152" s="186" t="str">
        <f>'Berechnung-Freizeit'!AU140</f>
        <v/>
      </c>
      <c r="U152" s="184" t="str">
        <f>'Berechnung-Freizeit'!AZ140</f>
        <v/>
      </c>
      <c r="V152" s="197" t="str">
        <f>'Berechnung-Freizeit'!BA140</f>
        <v/>
      </c>
      <c r="W152" s="184">
        <f>'Berechnung-Freizeit'!BB140</f>
        <v>0</v>
      </c>
      <c r="X152" s="197">
        <f>'Berechnung-Freizeit'!BC140</f>
        <v>0</v>
      </c>
      <c r="Y152" s="205">
        <f t="shared" si="8"/>
        <v>0</v>
      </c>
      <c r="Z152" s="216">
        <f t="shared" si="9"/>
        <v>0</v>
      </c>
      <c r="AA152" s="361">
        <f>'Berechnung-Freizeit'!BI140</f>
        <v>0</v>
      </c>
      <c r="AB152" s="362">
        <f t="shared" si="10"/>
        <v>0</v>
      </c>
    </row>
    <row r="153" spans="1:28">
      <c r="A153" s="184">
        <f>'Berechnung-Freizeit'!A141</f>
        <v>0</v>
      </c>
      <c r="B153" s="185">
        <f>'Berechnung-Freizeit'!B141</f>
        <v>0</v>
      </c>
      <c r="C153" s="185">
        <f>'Berechnung-Freizeit'!C141</f>
        <v>0</v>
      </c>
      <c r="D153" s="184" t="str">
        <f>'Berechnung-Freizeit'!D141</f>
        <v/>
      </c>
      <c r="E153" s="192">
        <f>'Berechnung-Freizeit'!E141</f>
        <v>0</v>
      </c>
      <c r="F153" s="195" t="str">
        <f>'Berechnung-Freizeit'!G141</f>
        <v/>
      </c>
      <c r="G153" s="184" t="str">
        <f>'Berechnung-Freizeit'!I141</f>
        <v/>
      </c>
      <c r="H153" s="192" t="str">
        <f>'Berechnung-Freizeit'!J141</f>
        <v/>
      </c>
      <c r="I153" s="195" t="str">
        <f>'Berechnung-Freizeit'!N141</f>
        <v/>
      </c>
      <c r="J153" s="186" t="str">
        <f>'Berechnung-Freizeit'!O141</f>
        <v/>
      </c>
      <c r="K153" s="184" t="str">
        <f>'Berechnung-Freizeit'!V141</f>
        <v/>
      </c>
      <c r="L153" s="197" t="str">
        <f>'Berechnung-Freizeit'!W141</f>
        <v/>
      </c>
      <c r="M153" s="195" t="str">
        <f>'Berechnung-Freizeit'!AB141</f>
        <v/>
      </c>
      <c r="N153" s="186" t="str">
        <f>'Berechnung-Freizeit'!AC141</f>
        <v/>
      </c>
      <c r="O153" s="195" t="str">
        <f>'Berechnung-Freizeit'!AH141</f>
        <v/>
      </c>
      <c r="P153" s="186" t="str">
        <f>'Berechnung-Freizeit'!AI141</f>
        <v/>
      </c>
      <c r="Q153" s="355" t="str">
        <f>'Berechnung-Freizeit'!AN141</f>
        <v/>
      </c>
      <c r="R153" s="186" t="str">
        <f>'Berechnung-Freizeit'!AO141</f>
        <v/>
      </c>
      <c r="S153" s="184" t="str">
        <f>'Berechnung-Freizeit'!AT141</f>
        <v/>
      </c>
      <c r="T153" s="186" t="str">
        <f>'Berechnung-Freizeit'!AU141</f>
        <v/>
      </c>
      <c r="U153" s="184" t="str">
        <f>'Berechnung-Freizeit'!AZ141</f>
        <v/>
      </c>
      <c r="V153" s="197" t="str">
        <f>'Berechnung-Freizeit'!BA141</f>
        <v/>
      </c>
      <c r="W153" s="184">
        <f>'Berechnung-Freizeit'!BB141</f>
        <v>0</v>
      </c>
      <c r="X153" s="197">
        <f>'Berechnung-Freizeit'!BC141</f>
        <v>0</v>
      </c>
      <c r="Y153" s="205">
        <f t="shared" si="8"/>
        <v>0</v>
      </c>
      <c r="Z153" s="216">
        <f t="shared" si="9"/>
        <v>0</v>
      </c>
      <c r="AA153" s="361">
        <f>'Berechnung-Freizeit'!BI141</f>
        <v>0</v>
      </c>
      <c r="AB153" s="362">
        <f t="shared" si="10"/>
        <v>0</v>
      </c>
    </row>
    <row r="154" spans="1:28">
      <c r="A154" s="184">
        <f>'Berechnung-Freizeit'!A142</f>
        <v>0</v>
      </c>
      <c r="B154" s="185">
        <f>'Berechnung-Freizeit'!B142</f>
        <v>0</v>
      </c>
      <c r="C154" s="185">
        <f>'Berechnung-Freizeit'!C142</f>
        <v>0</v>
      </c>
      <c r="D154" s="184" t="str">
        <f>'Berechnung-Freizeit'!D142</f>
        <v/>
      </c>
      <c r="E154" s="192">
        <f>'Berechnung-Freizeit'!E142</f>
        <v>0</v>
      </c>
      <c r="F154" s="195" t="str">
        <f>'Berechnung-Freizeit'!G142</f>
        <v/>
      </c>
      <c r="G154" s="184" t="str">
        <f>'Berechnung-Freizeit'!I142</f>
        <v/>
      </c>
      <c r="H154" s="192" t="str">
        <f>'Berechnung-Freizeit'!J142</f>
        <v/>
      </c>
      <c r="I154" s="195" t="str">
        <f>'Berechnung-Freizeit'!N142</f>
        <v/>
      </c>
      <c r="J154" s="186" t="str">
        <f>'Berechnung-Freizeit'!O142</f>
        <v/>
      </c>
      <c r="K154" s="184" t="str">
        <f>'Berechnung-Freizeit'!V142</f>
        <v/>
      </c>
      <c r="L154" s="197" t="str">
        <f>'Berechnung-Freizeit'!W142</f>
        <v/>
      </c>
      <c r="M154" s="195" t="str">
        <f>'Berechnung-Freizeit'!AB142</f>
        <v/>
      </c>
      <c r="N154" s="186" t="str">
        <f>'Berechnung-Freizeit'!AC142</f>
        <v/>
      </c>
      <c r="O154" s="195" t="str">
        <f>'Berechnung-Freizeit'!AH142</f>
        <v/>
      </c>
      <c r="P154" s="186" t="str">
        <f>'Berechnung-Freizeit'!AI142</f>
        <v/>
      </c>
      <c r="Q154" s="355" t="str">
        <f>'Berechnung-Freizeit'!AN142</f>
        <v/>
      </c>
      <c r="R154" s="186" t="str">
        <f>'Berechnung-Freizeit'!AO142</f>
        <v/>
      </c>
      <c r="S154" s="184" t="str">
        <f>'Berechnung-Freizeit'!AT142</f>
        <v/>
      </c>
      <c r="T154" s="186" t="str">
        <f>'Berechnung-Freizeit'!AU142</f>
        <v/>
      </c>
      <c r="U154" s="184" t="str">
        <f>'Berechnung-Freizeit'!AZ142</f>
        <v/>
      </c>
      <c r="V154" s="197" t="str">
        <f>'Berechnung-Freizeit'!BA142</f>
        <v/>
      </c>
      <c r="W154" s="184">
        <f>'Berechnung-Freizeit'!BB142</f>
        <v>0</v>
      </c>
      <c r="X154" s="197">
        <f>'Berechnung-Freizeit'!BC142</f>
        <v>0</v>
      </c>
      <c r="Y154" s="205">
        <f t="shared" si="8"/>
        <v>0</v>
      </c>
      <c r="Z154" s="216">
        <f t="shared" si="9"/>
        <v>0</v>
      </c>
      <c r="AA154" s="361">
        <f>'Berechnung-Freizeit'!BI142</f>
        <v>0</v>
      </c>
      <c r="AB154" s="362">
        <f t="shared" si="10"/>
        <v>0</v>
      </c>
    </row>
    <row r="155" spans="1:28">
      <c r="A155" s="184">
        <f>'Berechnung-Freizeit'!A143</f>
        <v>0</v>
      </c>
      <c r="B155" s="185">
        <f>'Berechnung-Freizeit'!B143</f>
        <v>0</v>
      </c>
      <c r="C155" s="185">
        <f>'Berechnung-Freizeit'!C143</f>
        <v>0</v>
      </c>
      <c r="D155" s="184" t="str">
        <f>'Berechnung-Freizeit'!D143</f>
        <v/>
      </c>
      <c r="E155" s="192">
        <f>'Berechnung-Freizeit'!E143</f>
        <v>0</v>
      </c>
      <c r="F155" s="195" t="str">
        <f>'Berechnung-Freizeit'!G143</f>
        <v/>
      </c>
      <c r="G155" s="184" t="str">
        <f>'Berechnung-Freizeit'!I143</f>
        <v/>
      </c>
      <c r="H155" s="192" t="str">
        <f>'Berechnung-Freizeit'!J143</f>
        <v/>
      </c>
      <c r="I155" s="195" t="str">
        <f>'Berechnung-Freizeit'!N143</f>
        <v/>
      </c>
      <c r="J155" s="186" t="str">
        <f>'Berechnung-Freizeit'!O143</f>
        <v/>
      </c>
      <c r="K155" s="184" t="str">
        <f>'Berechnung-Freizeit'!V143</f>
        <v/>
      </c>
      <c r="L155" s="197" t="str">
        <f>'Berechnung-Freizeit'!W143</f>
        <v/>
      </c>
      <c r="M155" s="195" t="str">
        <f>'Berechnung-Freizeit'!AB143</f>
        <v/>
      </c>
      <c r="N155" s="186" t="str">
        <f>'Berechnung-Freizeit'!AC143</f>
        <v/>
      </c>
      <c r="O155" s="195" t="str">
        <f>'Berechnung-Freizeit'!AH143</f>
        <v/>
      </c>
      <c r="P155" s="186" t="str">
        <f>'Berechnung-Freizeit'!AI143</f>
        <v/>
      </c>
      <c r="Q155" s="355" t="str">
        <f>'Berechnung-Freizeit'!AN143</f>
        <v/>
      </c>
      <c r="R155" s="186" t="str">
        <f>'Berechnung-Freizeit'!AO143</f>
        <v/>
      </c>
      <c r="S155" s="184" t="str">
        <f>'Berechnung-Freizeit'!AT143</f>
        <v/>
      </c>
      <c r="T155" s="186" t="str">
        <f>'Berechnung-Freizeit'!AU143</f>
        <v/>
      </c>
      <c r="U155" s="184" t="str">
        <f>'Berechnung-Freizeit'!AZ143</f>
        <v/>
      </c>
      <c r="V155" s="197" t="str">
        <f>'Berechnung-Freizeit'!BA143</f>
        <v/>
      </c>
      <c r="W155" s="184">
        <f>'Berechnung-Freizeit'!BB143</f>
        <v>0</v>
      </c>
      <c r="X155" s="197">
        <f>'Berechnung-Freizeit'!BC143</f>
        <v>0</v>
      </c>
      <c r="Y155" s="205">
        <f t="shared" si="8"/>
        <v>0</v>
      </c>
      <c r="Z155" s="216">
        <f t="shared" si="9"/>
        <v>0</v>
      </c>
      <c r="AA155" s="361">
        <f>'Berechnung-Freizeit'!BI143</f>
        <v>0</v>
      </c>
      <c r="AB155" s="362">
        <f t="shared" si="10"/>
        <v>0</v>
      </c>
    </row>
    <row r="156" spans="1:28">
      <c r="A156" s="184">
        <f>'Berechnung-Freizeit'!A144</f>
        <v>0</v>
      </c>
      <c r="B156" s="185">
        <f>'Berechnung-Freizeit'!B144</f>
        <v>0</v>
      </c>
      <c r="C156" s="185">
        <f>'Berechnung-Freizeit'!C144</f>
        <v>0</v>
      </c>
      <c r="D156" s="184" t="str">
        <f>'Berechnung-Freizeit'!D144</f>
        <v/>
      </c>
      <c r="E156" s="192">
        <f>'Berechnung-Freizeit'!E144</f>
        <v>0</v>
      </c>
      <c r="F156" s="195" t="str">
        <f>'Berechnung-Freizeit'!G144</f>
        <v/>
      </c>
      <c r="G156" s="184" t="str">
        <f>'Berechnung-Freizeit'!I144</f>
        <v/>
      </c>
      <c r="H156" s="192" t="str">
        <f>'Berechnung-Freizeit'!J144</f>
        <v/>
      </c>
      <c r="I156" s="195" t="str">
        <f>'Berechnung-Freizeit'!N144</f>
        <v/>
      </c>
      <c r="J156" s="186" t="str">
        <f>'Berechnung-Freizeit'!O144</f>
        <v/>
      </c>
      <c r="K156" s="184" t="str">
        <f>'Berechnung-Freizeit'!V144</f>
        <v/>
      </c>
      <c r="L156" s="197" t="str">
        <f>'Berechnung-Freizeit'!W144</f>
        <v/>
      </c>
      <c r="M156" s="195" t="str">
        <f>'Berechnung-Freizeit'!AB144</f>
        <v/>
      </c>
      <c r="N156" s="186" t="str">
        <f>'Berechnung-Freizeit'!AC144</f>
        <v/>
      </c>
      <c r="O156" s="195" t="str">
        <f>'Berechnung-Freizeit'!AH144</f>
        <v/>
      </c>
      <c r="P156" s="186" t="str">
        <f>'Berechnung-Freizeit'!AI144</f>
        <v/>
      </c>
      <c r="Q156" s="355" t="str">
        <f>'Berechnung-Freizeit'!AN144</f>
        <v/>
      </c>
      <c r="R156" s="186" t="str">
        <f>'Berechnung-Freizeit'!AO144</f>
        <v/>
      </c>
      <c r="S156" s="184" t="str">
        <f>'Berechnung-Freizeit'!AT144</f>
        <v/>
      </c>
      <c r="T156" s="186" t="str">
        <f>'Berechnung-Freizeit'!AU144</f>
        <v/>
      </c>
      <c r="U156" s="184" t="str">
        <f>'Berechnung-Freizeit'!AZ144</f>
        <v/>
      </c>
      <c r="V156" s="197" t="str">
        <f>'Berechnung-Freizeit'!BA144</f>
        <v/>
      </c>
      <c r="W156" s="184">
        <f>'Berechnung-Freizeit'!BB144</f>
        <v>0</v>
      </c>
      <c r="X156" s="197">
        <f>'Berechnung-Freizeit'!BC144</f>
        <v>0</v>
      </c>
      <c r="Y156" s="205">
        <f t="shared" si="8"/>
        <v>0</v>
      </c>
      <c r="Z156" s="216">
        <f t="shared" si="9"/>
        <v>0</v>
      </c>
      <c r="AA156" s="361">
        <f>'Berechnung-Freizeit'!BI144</f>
        <v>0</v>
      </c>
      <c r="AB156" s="362">
        <f t="shared" si="10"/>
        <v>0</v>
      </c>
    </row>
    <row r="157" spans="1:28">
      <c r="A157" s="184">
        <f>'Berechnung-Freizeit'!A145</f>
        <v>0</v>
      </c>
      <c r="B157" s="185">
        <f>'Berechnung-Freizeit'!B145</f>
        <v>0</v>
      </c>
      <c r="C157" s="185">
        <f>'Berechnung-Freizeit'!C145</f>
        <v>0</v>
      </c>
      <c r="D157" s="184" t="str">
        <f>'Berechnung-Freizeit'!D145</f>
        <v/>
      </c>
      <c r="E157" s="192">
        <f>'Berechnung-Freizeit'!E145</f>
        <v>0</v>
      </c>
      <c r="F157" s="195" t="str">
        <f>'Berechnung-Freizeit'!G145</f>
        <v/>
      </c>
      <c r="G157" s="184" t="str">
        <f>'Berechnung-Freizeit'!I145</f>
        <v/>
      </c>
      <c r="H157" s="192" t="str">
        <f>'Berechnung-Freizeit'!J145</f>
        <v/>
      </c>
      <c r="I157" s="195" t="str">
        <f>'Berechnung-Freizeit'!N145</f>
        <v/>
      </c>
      <c r="J157" s="186" t="str">
        <f>'Berechnung-Freizeit'!O145</f>
        <v/>
      </c>
      <c r="K157" s="184" t="str">
        <f>'Berechnung-Freizeit'!V145</f>
        <v/>
      </c>
      <c r="L157" s="197" t="str">
        <f>'Berechnung-Freizeit'!W145</f>
        <v/>
      </c>
      <c r="M157" s="195" t="str">
        <f>'Berechnung-Freizeit'!AB145</f>
        <v/>
      </c>
      <c r="N157" s="186" t="str">
        <f>'Berechnung-Freizeit'!AC145</f>
        <v/>
      </c>
      <c r="O157" s="195" t="str">
        <f>'Berechnung-Freizeit'!AH145</f>
        <v/>
      </c>
      <c r="P157" s="186" t="str">
        <f>'Berechnung-Freizeit'!AI145</f>
        <v/>
      </c>
      <c r="Q157" s="355" t="str">
        <f>'Berechnung-Freizeit'!AN145</f>
        <v/>
      </c>
      <c r="R157" s="186" t="str">
        <f>'Berechnung-Freizeit'!AO145</f>
        <v/>
      </c>
      <c r="S157" s="184" t="str">
        <f>'Berechnung-Freizeit'!AT145</f>
        <v/>
      </c>
      <c r="T157" s="186" t="str">
        <f>'Berechnung-Freizeit'!AU145</f>
        <v/>
      </c>
      <c r="U157" s="184" t="str">
        <f>'Berechnung-Freizeit'!AZ145</f>
        <v/>
      </c>
      <c r="V157" s="197" t="str">
        <f>'Berechnung-Freizeit'!BA145</f>
        <v/>
      </c>
      <c r="W157" s="184">
        <f>'Berechnung-Freizeit'!BB145</f>
        <v>0</v>
      </c>
      <c r="X157" s="197">
        <f>'Berechnung-Freizeit'!BC145</f>
        <v>0</v>
      </c>
      <c r="Y157" s="205">
        <f t="shared" si="8"/>
        <v>0</v>
      </c>
      <c r="Z157" s="216">
        <f t="shared" si="9"/>
        <v>0</v>
      </c>
      <c r="AA157" s="361">
        <f>'Berechnung-Freizeit'!BI145</f>
        <v>0</v>
      </c>
      <c r="AB157" s="362">
        <f t="shared" si="10"/>
        <v>0</v>
      </c>
    </row>
    <row r="158" spans="1:28">
      <c r="A158" s="184">
        <f>'Berechnung-Freizeit'!A146</f>
        <v>0</v>
      </c>
      <c r="B158" s="185">
        <f>'Berechnung-Freizeit'!B146</f>
        <v>0</v>
      </c>
      <c r="C158" s="185">
        <f>'Berechnung-Freizeit'!C146</f>
        <v>0</v>
      </c>
      <c r="D158" s="184" t="str">
        <f>'Berechnung-Freizeit'!D146</f>
        <v/>
      </c>
      <c r="E158" s="192">
        <f>'Berechnung-Freizeit'!E146</f>
        <v>0</v>
      </c>
      <c r="F158" s="195" t="str">
        <f>'Berechnung-Freizeit'!G146</f>
        <v/>
      </c>
      <c r="G158" s="184" t="str">
        <f>'Berechnung-Freizeit'!I146</f>
        <v/>
      </c>
      <c r="H158" s="192" t="str">
        <f>'Berechnung-Freizeit'!J146</f>
        <v/>
      </c>
      <c r="I158" s="195" t="str">
        <f>'Berechnung-Freizeit'!N146</f>
        <v/>
      </c>
      <c r="J158" s="186" t="str">
        <f>'Berechnung-Freizeit'!O146</f>
        <v/>
      </c>
      <c r="K158" s="184" t="str">
        <f>'Berechnung-Freizeit'!V146</f>
        <v/>
      </c>
      <c r="L158" s="197" t="str">
        <f>'Berechnung-Freizeit'!W146</f>
        <v/>
      </c>
      <c r="M158" s="195" t="str">
        <f>'Berechnung-Freizeit'!AB146</f>
        <v/>
      </c>
      <c r="N158" s="186" t="str">
        <f>'Berechnung-Freizeit'!AC146</f>
        <v/>
      </c>
      <c r="O158" s="195" t="str">
        <f>'Berechnung-Freizeit'!AH146</f>
        <v/>
      </c>
      <c r="P158" s="186" t="str">
        <f>'Berechnung-Freizeit'!AI146</f>
        <v/>
      </c>
      <c r="Q158" s="355" t="str">
        <f>'Berechnung-Freizeit'!AN146</f>
        <v/>
      </c>
      <c r="R158" s="186" t="str">
        <f>'Berechnung-Freizeit'!AO146</f>
        <v/>
      </c>
      <c r="S158" s="184" t="str">
        <f>'Berechnung-Freizeit'!AT146</f>
        <v/>
      </c>
      <c r="T158" s="186" t="str">
        <f>'Berechnung-Freizeit'!AU146</f>
        <v/>
      </c>
      <c r="U158" s="184" t="str">
        <f>'Berechnung-Freizeit'!AZ146</f>
        <v/>
      </c>
      <c r="V158" s="197" t="str">
        <f>'Berechnung-Freizeit'!BA146</f>
        <v/>
      </c>
      <c r="W158" s="184">
        <f>'Berechnung-Freizeit'!BB146</f>
        <v>0</v>
      </c>
      <c r="X158" s="197">
        <f>'Berechnung-Freizeit'!BC146</f>
        <v>0</v>
      </c>
      <c r="Y158" s="205">
        <f t="shared" si="8"/>
        <v>0</v>
      </c>
      <c r="Z158" s="216">
        <f t="shared" si="9"/>
        <v>0</v>
      </c>
      <c r="AA158" s="361">
        <f>'Berechnung-Freizeit'!BI146</f>
        <v>0</v>
      </c>
      <c r="AB158" s="362">
        <f t="shared" si="10"/>
        <v>0</v>
      </c>
    </row>
    <row r="159" spans="1:28">
      <c r="A159" s="184">
        <f>'Berechnung-Freizeit'!A147</f>
        <v>0</v>
      </c>
      <c r="B159" s="185">
        <f>'Berechnung-Freizeit'!B147</f>
        <v>0</v>
      </c>
      <c r="C159" s="185">
        <f>'Berechnung-Freizeit'!C147</f>
        <v>0</v>
      </c>
      <c r="D159" s="184" t="str">
        <f>'Berechnung-Freizeit'!D147</f>
        <v/>
      </c>
      <c r="E159" s="192">
        <f>'Berechnung-Freizeit'!E147</f>
        <v>0</v>
      </c>
      <c r="F159" s="195" t="str">
        <f>'Berechnung-Freizeit'!G147</f>
        <v/>
      </c>
      <c r="G159" s="184" t="str">
        <f>'Berechnung-Freizeit'!I147</f>
        <v/>
      </c>
      <c r="H159" s="192" t="str">
        <f>'Berechnung-Freizeit'!J147</f>
        <v/>
      </c>
      <c r="I159" s="195" t="str">
        <f>'Berechnung-Freizeit'!N147</f>
        <v/>
      </c>
      <c r="J159" s="186" t="str">
        <f>'Berechnung-Freizeit'!O147</f>
        <v/>
      </c>
      <c r="K159" s="184" t="str">
        <f>'Berechnung-Freizeit'!V147</f>
        <v/>
      </c>
      <c r="L159" s="197" t="str">
        <f>'Berechnung-Freizeit'!W147</f>
        <v/>
      </c>
      <c r="M159" s="195" t="str">
        <f>'Berechnung-Freizeit'!AB147</f>
        <v/>
      </c>
      <c r="N159" s="186" t="str">
        <f>'Berechnung-Freizeit'!AC147</f>
        <v/>
      </c>
      <c r="O159" s="195" t="str">
        <f>'Berechnung-Freizeit'!AH147</f>
        <v/>
      </c>
      <c r="P159" s="186" t="str">
        <f>'Berechnung-Freizeit'!AI147</f>
        <v/>
      </c>
      <c r="Q159" s="355" t="str">
        <f>'Berechnung-Freizeit'!AN147</f>
        <v/>
      </c>
      <c r="R159" s="186" t="str">
        <f>'Berechnung-Freizeit'!AO147</f>
        <v/>
      </c>
      <c r="S159" s="184" t="str">
        <f>'Berechnung-Freizeit'!AT147</f>
        <v/>
      </c>
      <c r="T159" s="186" t="str">
        <f>'Berechnung-Freizeit'!AU147</f>
        <v/>
      </c>
      <c r="U159" s="184" t="str">
        <f>'Berechnung-Freizeit'!AZ147</f>
        <v/>
      </c>
      <c r="V159" s="197" t="str">
        <f>'Berechnung-Freizeit'!BA147</f>
        <v/>
      </c>
      <c r="W159" s="184">
        <f>'Berechnung-Freizeit'!BB147</f>
        <v>0</v>
      </c>
      <c r="X159" s="197">
        <f>'Berechnung-Freizeit'!BC147</f>
        <v>0</v>
      </c>
      <c r="Y159" s="205">
        <f t="shared" si="8"/>
        <v>0</v>
      </c>
      <c r="Z159" s="216">
        <f t="shared" si="9"/>
        <v>0</v>
      </c>
      <c r="AA159" s="361">
        <f>'Berechnung-Freizeit'!BI147</f>
        <v>0</v>
      </c>
      <c r="AB159" s="362">
        <f t="shared" si="10"/>
        <v>0</v>
      </c>
    </row>
    <row r="160" spans="1:28">
      <c r="A160" s="184">
        <f>'Berechnung-Freizeit'!A148</f>
        <v>0</v>
      </c>
      <c r="B160" s="185">
        <f>'Berechnung-Freizeit'!B148</f>
        <v>0</v>
      </c>
      <c r="C160" s="185">
        <f>'Berechnung-Freizeit'!C148</f>
        <v>0</v>
      </c>
      <c r="D160" s="184" t="str">
        <f>'Berechnung-Freizeit'!D148</f>
        <v/>
      </c>
      <c r="E160" s="192">
        <f>'Berechnung-Freizeit'!E148</f>
        <v>0</v>
      </c>
      <c r="F160" s="195" t="str">
        <f>'Berechnung-Freizeit'!G148</f>
        <v/>
      </c>
      <c r="G160" s="184" t="str">
        <f>'Berechnung-Freizeit'!I148</f>
        <v/>
      </c>
      <c r="H160" s="192" t="str">
        <f>'Berechnung-Freizeit'!J148</f>
        <v/>
      </c>
      <c r="I160" s="195" t="str">
        <f>'Berechnung-Freizeit'!N148</f>
        <v/>
      </c>
      <c r="J160" s="186" t="str">
        <f>'Berechnung-Freizeit'!O148</f>
        <v/>
      </c>
      <c r="K160" s="184" t="str">
        <f>'Berechnung-Freizeit'!V148</f>
        <v/>
      </c>
      <c r="L160" s="197" t="str">
        <f>'Berechnung-Freizeit'!W148</f>
        <v/>
      </c>
      <c r="M160" s="195" t="str">
        <f>'Berechnung-Freizeit'!AB148</f>
        <v/>
      </c>
      <c r="N160" s="186" t="str">
        <f>'Berechnung-Freizeit'!AC148</f>
        <v/>
      </c>
      <c r="O160" s="195" t="str">
        <f>'Berechnung-Freizeit'!AH148</f>
        <v/>
      </c>
      <c r="P160" s="186" t="str">
        <f>'Berechnung-Freizeit'!AI148</f>
        <v/>
      </c>
      <c r="Q160" s="355" t="str">
        <f>'Berechnung-Freizeit'!AN148</f>
        <v/>
      </c>
      <c r="R160" s="186" t="str">
        <f>'Berechnung-Freizeit'!AO148</f>
        <v/>
      </c>
      <c r="S160" s="184" t="str">
        <f>'Berechnung-Freizeit'!AT148</f>
        <v/>
      </c>
      <c r="T160" s="186" t="str">
        <f>'Berechnung-Freizeit'!AU148</f>
        <v/>
      </c>
      <c r="U160" s="184" t="str">
        <f>'Berechnung-Freizeit'!AZ148</f>
        <v/>
      </c>
      <c r="V160" s="197" t="str">
        <f>'Berechnung-Freizeit'!BA148</f>
        <v/>
      </c>
      <c r="W160" s="184">
        <f>'Berechnung-Freizeit'!BB148</f>
        <v>0</v>
      </c>
      <c r="X160" s="197">
        <f>'Berechnung-Freizeit'!BC148</f>
        <v>0</v>
      </c>
      <c r="Y160" s="205">
        <f t="shared" si="8"/>
        <v>0</v>
      </c>
      <c r="Z160" s="216">
        <f t="shared" si="9"/>
        <v>0</v>
      </c>
      <c r="AA160" s="361">
        <f>'Berechnung-Freizeit'!BI148</f>
        <v>0</v>
      </c>
      <c r="AB160" s="362">
        <f t="shared" si="10"/>
        <v>0</v>
      </c>
    </row>
    <row r="161" spans="1:28">
      <c r="A161" s="184">
        <f>'Berechnung-Freizeit'!A149</f>
        <v>0</v>
      </c>
      <c r="B161" s="185">
        <f>'Berechnung-Freizeit'!B149</f>
        <v>0</v>
      </c>
      <c r="C161" s="185">
        <f>'Berechnung-Freizeit'!C149</f>
        <v>0</v>
      </c>
      <c r="D161" s="184" t="str">
        <f>'Berechnung-Freizeit'!D149</f>
        <v/>
      </c>
      <c r="E161" s="192">
        <f>'Berechnung-Freizeit'!E149</f>
        <v>0</v>
      </c>
      <c r="F161" s="195" t="str">
        <f>'Berechnung-Freizeit'!G149</f>
        <v/>
      </c>
      <c r="G161" s="184" t="str">
        <f>'Berechnung-Freizeit'!I149</f>
        <v/>
      </c>
      <c r="H161" s="192" t="str">
        <f>'Berechnung-Freizeit'!J149</f>
        <v/>
      </c>
      <c r="I161" s="195" t="str">
        <f>'Berechnung-Freizeit'!N149</f>
        <v/>
      </c>
      <c r="J161" s="186" t="str">
        <f>'Berechnung-Freizeit'!O149</f>
        <v/>
      </c>
      <c r="K161" s="184" t="str">
        <f>'Berechnung-Freizeit'!V149</f>
        <v/>
      </c>
      <c r="L161" s="197" t="str">
        <f>'Berechnung-Freizeit'!W149</f>
        <v/>
      </c>
      <c r="M161" s="195" t="str">
        <f>'Berechnung-Freizeit'!AB149</f>
        <v/>
      </c>
      <c r="N161" s="186" t="str">
        <f>'Berechnung-Freizeit'!AC149</f>
        <v/>
      </c>
      <c r="O161" s="195" t="str">
        <f>'Berechnung-Freizeit'!AH149</f>
        <v/>
      </c>
      <c r="P161" s="186" t="str">
        <f>'Berechnung-Freizeit'!AI149</f>
        <v/>
      </c>
      <c r="Q161" s="355" t="str">
        <f>'Berechnung-Freizeit'!AN149</f>
        <v/>
      </c>
      <c r="R161" s="186" t="str">
        <f>'Berechnung-Freizeit'!AO149</f>
        <v/>
      </c>
      <c r="S161" s="184" t="str">
        <f>'Berechnung-Freizeit'!AT149</f>
        <v/>
      </c>
      <c r="T161" s="186" t="str">
        <f>'Berechnung-Freizeit'!AU149</f>
        <v/>
      </c>
      <c r="U161" s="184" t="str">
        <f>'Berechnung-Freizeit'!AZ149</f>
        <v/>
      </c>
      <c r="V161" s="197" t="str">
        <f>'Berechnung-Freizeit'!BA149</f>
        <v/>
      </c>
      <c r="W161" s="184">
        <f>'Berechnung-Freizeit'!BB149</f>
        <v>0</v>
      </c>
      <c r="X161" s="197">
        <f>'Berechnung-Freizeit'!BC149</f>
        <v>0</v>
      </c>
      <c r="Y161" s="205">
        <f t="shared" si="8"/>
        <v>0</v>
      </c>
      <c r="Z161" s="216">
        <f t="shared" si="9"/>
        <v>0</v>
      </c>
      <c r="AA161" s="361">
        <f>'Berechnung-Freizeit'!BI149</f>
        <v>0</v>
      </c>
      <c r="AB161" s="362">
        <f t="shared" si="10"/>
        <v>0</v>
      </c>
    </row>
    <row r="162" spans="1:28">
      <c r="A162" s="184">
        <f>'Berechnung-Freizeit'!A150</f>
        <v>0</v>
      </c>
      <c r="B162" s="185">
        <f>'Berechnung-Freizeit'!B150</f>
        <v>0</v>
      </c>
      <c r="C162" s="185">
        <f>'Berechnung-Freizeit'!C150</f>
        <v>0</v>
      </c>
      <c r="D162" s="184" t="str">
        <f>'Berechnung-Freizeit'!D150</f>
        <v/>
      </c>
      <c r="E162" s="192">
        <f>'Berechnung-Freizeit'!E150</f>
        <v>0</v>
      </c>
      <c r="F162" s="195" t="str">
        <f>'Berechnung-Freizeit'!G150</f>
        <v/>
      </c>
      <c r="G162" s="184" t="str">
        <f>'Berechnung-Freizeit'!I150</f>
        <v/>
      </c>
      <c r="H162" s="192" t="str">
        <f>'Berechnung-Freizeit'!J150</f>
        <v/>
      </c>
      <c r="I162" s="195" t="str">
        <f>'Berechnung-Freizeit'!N150</f>
        <v/>
      </c>
      <c r="J162" s="186" t="str">
        <f>'Berechnung-Freizeit'!O150</f>
        <v/>
      </c>
      <c r="K162" s="184" t="str">
        <f>'Berechnung-Freizeit'!V150</f>
        <v/>
      </c>
      <c r="L162" s="197" t="str">
        <f>'Berechnung-Freizeit'!W150</f>
        <v/>
      </c>
      <c r="M162" s="195" t="str">
        <f>'Berechnung-Freizeit'!AB150</f>
        <v/>
      </c>
      <c r="N162" s="186" t="str">
        <f>'Berechnung-Freizeit'!AC150</f>
        <v/>
      </c>
      <c r="O162" s="195" t="str">
        <f>'Berechnung-Freizeit'!AH150</f>
        <v/>
      </c>
      <c r="P162" s="186" t="str">
        <f>'Berechnung-Freizeit'!AI150</f>
        <v/>
      </c>
      <c r="Q162" s="355" t="str">
        <f>'Berechnung-Freizeit'!AN150</f>
        <v/>
      </c>
      <c r="R162" s="186" t="str">
        <f>'Berechnung-Freizeit'!AO150</f>
        <v/>
      </c>
      <c r="S162" s="184" t="str">
        <f>'Berechnung-Freizeit'!AT150</f>
        <v/>
      </c>
      <c r="T162" s="186" t="str">
        <f>'Berechnung-Freizeit'!AU150</f>
        <v/>
      </c>
      <c r="U162" s="184" t="str">
        <f>'Berechnung-Freizeit'!AZ150</f>
        <v/>
      </c>
      <c r="V162" s="197" t="str">
        <f>'Berechnung-Freizeit'!BA150</f>
        <v/>
      </c>
      <c r="W162" s="184">
        <f>'Berechnung-Freizeit'!BB150</f>
        <v>0</v>
      </c>
      <c r="X162" s="197">
        <f>'Berechnung-Freizeit'!BC150</f>
        <v>0</v>
      </c>
      <c r="Y162" s="205">
        <f t="shared" si="8"/>
        <v>0</v>
      </c>
      <c r="Z162" s="216">
        <f t="shared" si="9"/>
        <v>0</v>
      </c>
      <c r="AA162" s="361">
        <f>'Berechnung-Freizeit'!BI150</f>
        <v>0</v>
      </c>
      <c r="AB162" s="362">
        <f t="shared" si="10"/>
        <v>0</v>
      </c>
    </row>
    <row r="163" spans="1:28">
      <c r="A163" s="184">
        <f>'Berechnung-Freizeit'!A151</f>
        <v>0</v>
      </c>
      <c r="B163" s="185">
        <f>'Berechnung-Freizeit'!B151</f>
        <v>0</v>
      </c>
      <c r="C163" s="185">
        <f>'Berechnung-Freizeit'!C151</f>
        <v>0</v>
      </c>
      <c r="D163" s="184" t="str">
        <f>'Berechnung-Freizeit'!D151</f>
        <v/>
      </c>
      <c r="E163" s="192">
        <f>'Berechnung-Freizeit'!E151</f>
        <v>0</v>
      </c>
      <c r="F163" s="195" t="str">
        <f>'Berechnung-Freizeit'!G151</f>
        <v/>
      </c>
      <c r="G163" s="184" t="str">
        <f>'Berechnung-Freizeit'!I151</f>
        <v/>
      </c>
      <c r="H163" s="192" t="str">
        <f>'Berechnung-Freizeit'!J151</f>
        <v/>
      </c>
      <c r="I163" s="195" t="str">
        <f>'Berechnung-Freizeit'!N151</f>
        <v/>
      </c>
      <c r="J163" s="186" t="str">
        <f>'Berechnung-Freizeit'!O151</f>
        <v/>
      </c>
      <c r="K163" s="184" t="str">
        <f>'Berechnung-Freizeit'!V151</f>
        <v/>
      </c>
      <c r="L163" s="197" t="str">
        <f>'Berechnung-Freizeit'!W151</f>
        <v/>
      </c>
      <c r="M163" s="195" t="str">
        <f>'Berechnung-Freizeit'!AB151</f>
        <v/>
      </c>
      <c r="N163" s="186" t="str">
        <f>'Berechnung-Freizeit'!AC151</f>
        <v/>
      </c>
      <c r="O163" s="195" t="str">
        <f>'Berechnung-Freizeit'!AH151</f>
        <v/>
      </c>
      <c r="P163" s="186" t="str">
        <f>'Berechnung-Freizeit'!AI151</f>
        <v/>
      </c>
      <c r="Q163" s="355" t="str">
        <f>'Berechnung-Freizeit'!AN151</f>
        <v/>
      </c>
      <c r="R163" s="186" t="str">
        <f>'Berechnung-Freizeit'!AO151</f>
        <v/>
      </c>
      <c r="S163" s="184" t="str">
        <f>'Berechnung-Freizeit'!AT151</f>
        <v/>
      </c>
      <c r="T163" s="186" t="str">
        <f>'Berechnung-Freizeit'!AU151</f>
        <v/>
      </c>
      <c r="U163" s="184" t="str">
        <f>'Berechnung-Freizeit'!AZ151</f>
        <v/>
      </c>
      <c r="V163" s="197" t="str">
        <f>'Berechnung-Freizeit'!BA151</f>
        <v/>
      </c>
      <c r="W163" s="184">
        <f>'Berechnung-Freizeit'!BB151</f>
        <v>0</v>
      </c>
      <c r="X163" s="197">
        <f>'Berechnung-Freizeit'!BC151</f>
        <v>0</v>
      </c>
      <c r="Y163" s="205">
        <f t="shared" si="8"/>
        <v>0</v>
      </c>
      <c r="Z163" s="216">
        <f t="shared" si="9"/>
        <v>0</v>
      </c>
      <c r="AA163" s="361">
        <f>'Berechnung-Freizeit'!BI151</f>
        <v>0</v>
      </c>
      <c r="AB163" s="362">
        <f t="shared" si="10"/>
        <v>0</v>
      </c>
    </row>
    <row r="164" spans="1:28">
      <c r="A164" s="184">
        <f>'Berechnung-Freizeit'!A152</f>
        <v>0</v>
      </c>
      <c r="B164" s="185">
        <f>'Berechnung-Freizeit'!B152</f>
        <v>0</v>
      </c>
      <c r="C164" s="185">
        <f>'Berechnung-Freizeit'!C152</f>
        <v>0</v>
      </c>
      <c r="D164" s="184" t="str">
        <f>'Berechnung-Freizeit'!D152</f>
        <v/>
      </c>
      <c r="E164" s="192">
        <f>'Berechnung-Freizeit'!E152</f>
        <v>0</v>
      </c>
      <c r="F164" s="195" t="str">
        <f>'Berechnung-Freizeit'!G152</f>
        <v/>
      </c>
      <c r="G164" s="184" t="str">
        <f>'Berechnung-Freizeit'!I152</f>
        <v/>
      </c>
      <c r="H164" s="192" t="str">
        <f>'Berechnung-Freizeit'!J152</f>
        <v/>
      </c>
      <c r="I164" s="195" t="str">
        <f>'Berechnung-Freizeit'!N152</f>
        <v/>
      </c>
      <c r="J164" s="186" t="str">
        <f>'Berechnung-Freizeit'!O152</f>
        <v/>
      </c>
      <c r="K164" s="184" t="str">
        <f>'Berechnung-Freizeit'!V152</f>
        <v/>
      </c>
      <c r="L164" s="197" t="str">
        <f>'Berechnung-Freizeit'!W152</f>
        <v/>
      </c>
      <c r="M164" s="195" t="str">
        <f>'Berechnung-Freizeit'!AB152</f>
        <v/>
      </c>
      <c r="N164" s="186" t="str">
        <f>'Berechnung-Freizeit'!AC152</f>
        <v/>
      </c>
      <c r="O164" s="195" t="str">
        <f>'Berechnung-Freizeit'!AH152</f>
        <v/>
      </c>
      <c r="P164" s="186" t="str">
        <f>'Berechnung-Freizeit'!AI152</f>
        <v/>
      </c>
      <c r="Q164" s="355" t="str">
        <f>'Berechnung-Freizeit'!AN152</f>
        <v/>
      </c>
      <c r="R164" s="186" t="str">
        <f>'Berechnung-Freizeit'!AO152</f>
        <v/>
      </c>
      <c r="S164" s="184" t="str">
        <f>'Berechnung-Freizeit'!AT152</f>
        <v/>
      </c>
      <c r="T164" s="186" t="str">
        <f>'Berechnung-Freizeit'!AU152</f>
        <v/>
      </c>
      <c r="U164" s="184" t="str">
        <f>'Berechnung-Freizeit'!AZ152</f>
        <v/>
      </c>
      <c r="V164" s="197" t="str">
        <f>'Berechnung-Freizeit'!BA152</f>
        <v/>
      </c>
      <c r="W164" s="184">
        <f>'Berechnung-Freizeit'!BB152</f>
        <v>0</v>
      </c>
      <c r="X164" s="197">
        <f>'Berechnung-Freizeit'!BC152</f>
        <v>0</v>
      </c>
      <c r="Y164" s="205">
        <f t="shared" si="8"/>
        <v>0</v>
      </c>
      <c r="Z164" s="216">
        <f t="shared" si="9"/>
        <v>0</v>
      </c>
      <c r="AA164" s="361">
        <f>'Berechnung-Freizeit'!BI152</f>
        <v>0</v>
      </c>
      <c r="AB164" s="362">
        <f t="shared" si="10"/>
        <v>0</v>
      </c>
    </row>
    <row r="165" spans="1:28">
      <c r="A165" s="184">
        <f>'Berechnung-Freizeit'!A153</f>
        <v>0</v>
      </c>
      <c r="B165" s="185">
        <f>'Berechnung-Freizeit'!B153</f>
        <v>0</v>
      </c>
      <c r="C165" s="185">
        <f>'Berechnung-Freizeit'!C153</f>
        <v>0</v>
      </c>
      <c r="D165" s="184" t="str">
        <f>'Berechnung-Freizeit'!D153</f>
        <v/>
      </c>
      <c r="E165" s="192">
        <f>'Berechnung-Freizeit'!E153</f>
        <v>0</v>
      </c>
      <c r="F165" s="195" t="str">
        <f>'Berechnung-Freizeit'!G153</f>
        <v/>
      </c>
      <c r="G165" s="184" t="str">
        <f>'Berechnung-Freizeit'!I153</f>
        <v/>
      </c>
      <c r="H165" s="192" t="str">
        <f>'Berechnung-Freizeit'!J153</f>
        <v/>
      </c>
      <c r="I165" s="195" t="str">
        <f>'Berechnung-Freizeit'!N153</f>
        <v/>
      </c>
      <c r="J165" s="186" t="str">
        <f>'Berechnung-Freizeit'!O153</f>
        <v/>
      </c>
      <c r="K165" s="184" t="str">
        <f>'Berechnung-Freizeit'!V153</f>
        <v/>
      </c>
      <c r="L165" s="197" t="str">
        <f>'Berechnung-Freizeit'!W153</f>
        <v/>
      </c>
      <c r="M165" s="195" t="str">
        <f>'Berechnung-Freizeit'!AB153</f>
        <v/>
      </c>
      <c r="N165" s="186" t="str">
        <f>'Berechnung-Freizeit'!AC153</f>
        <v/>
      </c>
      <c r="O165" s="195" t="str">
        <f>'Berechnung-Freizeit'!AH153</f>
        <v/>
      </c>
      <c r="P165" s="186" t="str">
        <f>'Berechnung-Freizeit'!AI153</f>
        <v/>
      </c>
      <c r="Q165" s="355" t="str">
        <f>'Berechnung-Freizeit'!AN153</f>
        <v/>
      </c>
      <c r="R165" s="186" t="str">
        <f>'Berechnung-Freizeit'!AO153</f>
        <v/>
      </c>
      <c r="S165" s="184" t="str">
        <f>'Berechnung-Freizeit'!AT153</f>
        <v/>
      </c>
      <c r="T165" s="186" t="str">
        <f>'Berechnung-Freizeit'!AU153</f>
        <v/>
      </c>
      <c r="U165" s="184" t="str">
        <f>'Berechnung-Freizeit'!AZ153</f>
        <v/>
      </c>
      <c r="V165" s="197" t="str">
        <f>'Berechnung-Freizeit'!BA153</f>
        <v/>
      </c>
      <c r="W165" s="184">
        <f>'Berechnung-Freizeit'!BB153</f>
        <v>0</v>
      </c>
      <c r="X165" s="197">
        <f>'Berechnung-Freizeit'!BC153</f>
        <v>0</v>
      </c>
      <c r="Y165" s="205">
        <f t="shared" si="8"/>
        <v>0</v>
      </c>
      <c r="Z165" s="216">
        <f t="shared" si="9"/>
        <v>0</v>
      </c>
      <c r="AA165" s="361">
        <f>'Berechnung-Freizeit'!BI153</f>
        <v>0</v>
      </c>
      <c r="AB165" s="362">
        <f t="shared" si="10"/>
        <v>0</v>
      </c>
    </row>
    <row r="166" spans="1:28">
      <c r="A166" s="184">
        <f>'Berechnung-Freizeit'!A154</f>
        <v>0</v>
      </c>
      <c r="B166" s="185">
        <f>'Berechnung-Freizeit'!B154</f>
        <v>0</v>
      </c>
      <c r="C166" s="185">
        <f>'Berechnung-Freizeit'!C154</f>
        <v>0</v>
      </c>
      <c r="D166" s="184" t="str">
        <f>'Berechnung-Freizeit'!D154</f>
        <v/>
      </c>
      <c r="E166" s="192">
        <f>'Berechnung-Freizeit'!E154</f>
        <v>0</v>
      </c>
      <c r="F166" s="195" t="str">
        <f>'Berechnung-Freizeit'!G154</f>
        <v/>
      </c>
      <c r="G166" s="184" t="str">
        <f>'Berechnung-Freizeit'!I154</f>
        <v/>
      </c>
      <c r="H166" s="192" t="str">
        <f>'Berechnung-Freizeit'!J154</f>
        <v/>
      </c>
      <c r="I166" s="195" t="str">
        <f>'Berechnung-Freizeit'!N154</f>
        <v/>
      </c>
      <c r="J166" s="186" t="str">
        <f>'Berechnung-Freizeit'!O154</f>
        <v/>
      </c>
      <c r="K166" s="184" t="str">
        <f>'Berechnung-Freizeit'!V154</f>
        <v/>
      </c>
      <c r="L166" s="197" t="str">
        <f>'Berechnung-Freizeit'!W154</f>
        <v/>
      </c>
      <c r="M166" s="195" t="str">
        <f>'Berechnung-Freizeit'!AB154</f>
        <v/>
      </c>
      <c r="N166" s="186" t="str">
        <f>'Berechnung-Freizeit'!AC154</f>
        <v/>
      </c>
      <c r="O166" s="195" t="str">
        <f>'Berechnung-Freizeit'!AH154</f>
        <v/>
      </c>
      <c r="P166" s="186" t="str">
        <f>'Berechnung-Freizeit'!AI154</f>
        <v/>
      </c>
      <c r="Q166" s="355" t="str">
        <f>'Berechnung-Freizeit'!AN154</f>
        <v/>
      </c>
      <c r="R166" s="186" t="str">
        <f>'Berechnung-Freizeit'!AO154</f>
        <v/>
      </c>
      <c r="S166" s="184" t="str">
        <f>'Berechnung-Freizeit'!AT154</f>
        <v/>
      </c>
      <c r="T166" s="186" t="str">
        <f>'Berechnung-Freizeit'!AU154</f>
        <v/>
      </c>
      <c r="U166" s="184" t="str">
        <f>'Berechnung-Freizeit'!AZ154</f>
        <v/>
      </c>
      <c r="V166" s="197" t="str">
        <f>'Berechnung-Freizeit'!BA154</f>
        <v/>
      </c>
      <c r="W166" s="184">
        <f>'Berechnung-Freizeit'!BB154</f>
        <v>0</v>
      </c>
      <c r="X166" s="197">
        <f>'Berechnung-Freizeit'!BC154</f>
        <v>0</v>
      </c>
      <c r="Y166" s="205">
        <f t="shared" si="8"/>
        <v>0</v>
      </c>
      <c r="Z166" s="216">
        <f t="shared" si="9"/>
        <v>0</v>
      </c>
      <c r="AA166" s="361">
        <f>'Berechnung-Freizeit'!BI154</f>
        <v>0</v>
      </c>
      <c r="AB166" s="362">
        <f t="shared" si="10"/>
        <v>0</v>
      </c>
    </row>
    <row r="167" spans="1:28">
      <c r="A167" s="184">
        <f>'Berechnung-Freizeit'!A155</f>
        <v>0</v>
      </c>
      <c r="B167" s="185">
        <f>'Berechnung-Freizeit'!B155</f>
        <v>0</v>
      </c>
      <c r="C167" s="185">
        <f>'Berechnung-Freizeit'!C155</f>
        <v>0</v>
      </c>
      <c r="D167" s="184" t="str">
        <f>'Berechnung-Freizeit'!D155</f>
        <v/>
      </c>
      <c r="E167" s="192">
        <f>'Berechnung-Freizeit'!E155</f>
        <v>0</v>
      </c>
      <c r="F167" s="195" t="str">
        <f>'Berechnung-Freizeit'!G155</f>
        <v/>
      </c>
      <c r="G167" s="184" t="str">
        <f>'Berechnung-Freizeit'!I155</f>
        <v/>
      </c>
      <c r="H167" s="192" t="str">
        <f>'Berechnung-Freizeit'!J155</f>
        <v/>
      </c>
      <c r="I167" s="195" t="str">
        <f>'Berechnung-Freizeit'!N155</f>
        <v/>
      </c>
      <c r="J167" s="186" t="str">
        <f>'Berechnung-Freizeit'!O155</f>
        <v/>
      </c>
      <c r="K167" s="184" t="str">
        <f>'Berechnung-Freizeit'!V155</f>
        <v/>
      </c>
      <c r="L167" s="197" t="str">
        <f>'Berechnung-Freizeit'!W155</f>
        <v/>
      </c>
      <c r="M167" s="195" t="str">
        <f>'Berechnung-Freizeit'!AB155</f>
        <v/>
      </c>
      <c r="N167" s="186" t="str">
        <f>'Berechnung-Freizeit'!AC155</f>
        <v/>
      </c>
      <c r="O167" s="195" t="str">
        <f>'Berechnung-Freizeit'!AH155</f>
        <v/>
      </c>
      <c r="P167" s="186" t="str">
        <f>'Berechnung-Freizeit'!AI155</f>
        <v/>
      </c>
      <c r="Q167" s="355" t="str">
        <f>'Berechnung-Freizeit'!AN155</f>
        <v/>
      </c>
      <c r="R167" s="186" t="str">
        <f>'Berechnung-Freizeit'!AO155</f>
        <v/>
      </c>
      <c r="S167" s="184" t="str">
        <f>'Berechnung-Freizeit'!AT155</f>
        <v/>
      </c>
      <c r="T167" s="186" t="str">
        <f>'Berechnung-Freizeit'!AU155</f>
        <v/>
      </c>
      <c r="U167" s="184" t="str">
        <f>'Berechnung-Freizeit'!AZ155</f>
        <v/>
      </c>
      <c r="V167" s="197" t="str">
        <f>'Berechnung-Freizeit'!BA155</f>
        <v/>
      </c>
      <c r="W167" s="184">
        <f>'Berechnung-Freizeit'!BB155</f>
        <v>0</v>
      </c>
      <c r="X167" s="197">
        <f>'Berechnung-Freizeit'!BC155</f>
        <v>0</v>
      </c>
      <c r="Y167" s="205">
        <f t="shared" si="8"/>
        <v>0</v>
      </c>
      <c r="Z167" s="216">
        <f t="shared" si="9"/>
        <v>0</v>
      </c>
      <c r="AA167" s="361">
        <f>'Berechnung-Freizeit'!BI155</f>
        <v>0</v>
      </c>
      <c r="AB167" s="362">
        <f t="shared" si="10"/>
        <v>0</v>
      </c>
    </row>
    <row r="168" spans="1:28">
      <c r="A168" s="184">
        <f>'Berechnung-Freizeit'!A156</f>
        <v>0</v>
      </c>
      <c r="B168" s="185">
        <f>'Berechnung-Freizeit'!B156</f>
        <v>0</v>
      </c>
      <c r="C168" s="185">
        <f>'Berechnung-Freizeit'!C156</f>
        <v>0</v>
      </c>
      <c r="D168" s="184" t="str">
        <f>'Berechnung-Freizeit'!D156</f>
        <v/>
      </c>
      <c r="E168" s="192">
        <f>'Berechnung-Freizeit'!E156</f>
        <v>0</v>
      </c>
      <c r="F168" s="195" t="str">
        <f>'Berechnung-Freizeit'!G156</f>
        <v/>
      </c>
      <c r="G168" s="184" t="str">
        <f>'Berechnung-Freizeit'!I156</f>
        <v/>
      </c>
      <c r="H168" s="192" t="str">
        <f>'Berechnung-Freizeit'!J156</f>
        <v/>
      </c>
      <c r="I168" s="195" t="str">
        <f>'Berechnung-Freizeit'!N156</f>
        <v/>
      </c>
      <c r="J168" s="186" t="str">
        <f>'Berechnung-Freizeit'!O156</f>
        <v/>
      </c>
      <c r="K168" s="184" t="str">
        <f>'Berechnung-Freizeit'!V156</f>
        <v/>
      </c>
      <c r="L168" s="197" t="str">
        <f>'Berechnung-Freizeit'!W156</f>
        <v/>
      </c>
      <c r="M168" s="195" t="str">
        <f>'Berechnung-Freizeit'!AB156</f>
        <v/>
      </c>
      <c r="N168" s="186" t="str">
        <f>'Berechnung-Freizeit'!AC156</f>
        <v/>
      </c>
      <c r="O168" s="195" t="str">
        <f>'Berechnung-Freizeit'!AH156</f>
        <v/>
      </c>
      <c r="P168" s="186" t="str">
        <f>'Berechnung-Freizeit'!AI156</f>
        <v/>
      </c>
      <c r="Q168" s="355" t="str">
        <f>'Berechnung-Freizeit'!AN156</f>
        <v/>
      </c>
      <c r="R168" s="186" t="str">
        <f>'Berechnung-Freizeit'!AO156</f>
        <v/>
      </c>
      <c r="S168" s="184" t="str">
        <f>'Berechnung-Freizeit'!AT156</f>
        <v/>
      </c>
      <c r="T168" s="186" t="str">
        <f>'Berechnung-Freizeit'!AU156</f>
        <v/>
      </c>
      <c r="U168" s="184" t="str">
        <f>'Berechnung-Freizeit'!AZ156</f>
        <v/>
      </c>
      <c r="V168" s="197" t="str">
        <f>'Berechnung-Freizeit'!BA156</f>
        <v/>
      </c>
      <c r="W168" s="184">
        <f>'Berechnung-Freizeit'!BB156</f>
        <v>0</v>
      </c>
      <c r="X168" s="197">
        <f>'Berechnung-Freizeit'!BC156</f>
        <v>0</v>
      </c>
      <c r="Y168" s="205">
        <f t="shared" si="8"/>
        <v>0</v>
      </c>
      <c r="Z168" s="216">
        <f t="shared" si="9"/>
        <v>0</v>
      </c>
      <c r="AA168" s="361">
        <f>'Berechnung-Freizeit'!BI156</f>
        <v>0</v>
      </c>
      <c r="AB168" s="362">
        <f t="shared" si="10"/>
        <v>0</v>
      </c>
    </row>
    <row r="169" spans="1:28">
      <c r="A169" s="184">
        <f>'Berechnung-Freizeit'!A157</f>
        <v>0</v>
      </c>
      <c r="B169" s="185">
        <f>'Berechnung-Freizeit'!B157</f>
        <v>0</v>
      </c>
      <c r="C169" s="185">
        <f>'Berechnung-Freizeit'!C157</f>
        <v>0</v>
      </c>
      <c r="D169" s="184" t="str">
        <f>'Berechnung-Freizeit'!D157</f>
        <v/>
      </c>
      <c r="E169" s="192">
        <f>'Berechnung-Freizeit'!E157</f>
        <v>0</v>
      </c>
      <c r="F169" s="195" t="str">
        <f>'Berechnung-Freizeit'!G157</f>
        <v/>
      </c>
      <c r="G169" s="184" t="str">
        <f>'Berechnung-Freizeit'!I157</f>
        <v/>
      </c>
      <c r="H169" s="192" t="str">
        <f>'Berechnung-Freizeit'!J157</f>
        <v/>
      </c>
      <c r="I169" s="195" t="str">
        <f>'Berechnung-Freizeit'!N157</f>
        <v/>
      </c>
      <c r="J169" s="186" t="str">
        <f>'Berechnung-Freizeit'!O157</f>
        <v/>
      </c>
      <c r="K169" s="184" t="str">
        <f>'Berechnung-Freizeit'!V157</f>
        <v/>
      </c>
      <c r="L169" s="197" t="str">
        <f>'Berechnung-Freizeit'!W157</f>
        <v/>
      </c>
      <c r="M169" s="195" t="str">
        <f>'Berechnung-Freizeit'!AB157</f>
        <v/>
      </c>
      <c r="N169" s="186" t="str">
        <f>'Berechnung-Freizeit'!AC157</f>
        <v/>
      </c>
      <c r="O169" s="195" t="str">
        <f>'Berechnung-Freizeit'!AH157</f>
        <v/>
      </c>
      <c r="P169" s="186" t="str">
        <f>'Berechnung-Freizeit'!AI157</f>
        <v/>
      </c>
      <c r="Q169" s="355" t="str">
        <f>'Berechnung-Freizeit'!AN157</f>
        <v/>
      </c>
      <c r="R169" s="186" t="str">
        <f>'Berechnung-Freizeit'!AO157</f>
        <v/>
      </c>
      <c r="S169" s="184" t="str">
        <f>'Berechnung-Freizeit'!AT157</f>
        <v/>
      </c>
      <c r="T169" s="186" t="str">
        <f>'Berechnung-Freizeit'!AU157</f>
        <v/>
      </c>
      <c r="U169" s="184" t="str">
        <f>'Berechnung-Freizeit'!AZ157</f>
        <v/>
      </c>
      <c r="V169" s="197" t="str">
        <f>'Berechnung-Freizeit'!BA157</f>
        <v/>
      </c>
      <c r="W169" s="184">
        <f>'Berechnung-Freizeit'!BB157</f>
        <v>0</v>
      </c>
      <c r="X169" s="197">
        <f>'Berechnung-Freizeit'!BC157</f>
        <v>0</v>
      </c>
      <c r="Y169" s="205">
        <f t="shared" si="8"/>
        <v>0</v>
      </c>
      <c r="Z169" s="216">
        <f t="shared" si="9"/>
        <v>0</v>
      </c>
      <c r="AA169" s="361">
        <f>'Berechnung-Freizeit'!BI157</f>
        <v>0</v>
      </c>
      <c r="AB169" s="362">
        <f t="shared" si="10"/>
        <v>0</v>
      </c>
    </row>
    <row r="170" spans="1:28">
      <c r="A170" s="184">
        <f>'Berechnung-Freizeit'!A158</f>
        <v>0</v>
      </c>
      <c r="B170" s="185">
        <f>'Berechnung-Freizeit'!B158</f>
        <v>0</v>
      </c>
      <c r="C170" s="185">
        <f>'Berechnung-Freizeit'!C158</f>
        <v>0</v>
      </c>
      <c r="D170" s="184" t="str">
        <f>'Berechnung-Freizeit'!D158</f>
        <v/>
      </c>
      <c r="E170" s="192">
        <f>'Berechnung-Freizeit'!E158</f>
        <v>0</v>
      </c>
      <c r="F170" s="195" t="str">
        <f>'Berechnung-Freizeit'!G158</f>
        <v/>
      </c>
      <c r="G170" s="184" t="str">
        <f>'Berechnung-Freizeit'!I158</f>
        <v/>
      </c>
      <c r="H170" s="192" t="str">
        <f>'Berechnung-Freizeit'!J158</f>
        <v/>
      </c>
      <c r="I170" s="195" t="str">
        <f>'Berechnung-Freizeit'!N158</f>
        <v/>
      </c>
      <c r="J170" s="186" t="str">
        <f>'Berechnung-Freizeit'!O158</f>
        <v/>
      </c>
      <c r="K170" s="184" t="str">
        <f>'Berechnung-Freizeit'!V158</f>
        <v/>
      </c>
      <c r="L170" s="197" t="str">
        <f>'Berechnung-Freizeit'!W158</f>
        <v/>
      </c>
      <c r="M170" s="195" t="str">
        <f>'Berechnung-Freizeit'!AB158</f>
        <v/>
      </c>
      <c r="N170" s="186" t="str">
        <f>'Berechnung-Freizeit'!AC158</f>
        <v/>
      </c>
      <c r="O170" s="195" t="str">
        <f>'Berechnung-Freizeit'!AH158</f>
        <v/>
      </c>
      <c r="P170" s="186" t="str">
        <f>'Berechnung-Freizeit'!AI158</f>
        <v/>
      </c>
      <c r="Q170" s="355" t="str">
        <f>'Berechnung-Freizeit'!AN158</f>
        <v/>
      </c>
      <c r="R170" s="186" t="str">
        <f>'Berechnung-Freizeit'!AO158</f>
        <v/>
      </c>
      <c r="S170" s="184" t="str">
        <f>'Berechnung-Freizeit'!AT158</f>
        <v/>
      </c>
      <c r="T170" s="186" t="str">
        <f>'Berechnung-Freizeit'!AU158</f>
        <v/>
      </c>
      <c r="U170" s="184" t="str">
        <f>'Berechnung-Freizeit'!AZ158</f>
        <v/>
      </c>
      <c r="V170" s="197" t="str">
        <f>'Berechnung-Freizeit'!BA158</f>
        <v/>
      </c>
      <c r="W170" s="184">
        <f>'Berechnung-Freizeit'!BB158</f>
        <v>0</v>
      </c>
      <c r="X170" s="197">
        <f>'Berechnung-Freizeit'!BC158</f>
        <v>0</v>
      </c>
      <c r="Y170" s="205">
        <f t="shared" si="8"/>
        <v>0</v>
      </c>
      <c r="Z170" s="216">
        <f t="shared" si="9"/>
        <v>0</v>
      </c>
      <c r="AA170" s="361">
        <f>'Berechnung-Freizeit'!BI158</f>
        <v>0</v>
      </c>
      <c r="AB170" s="362">
        <f t="shared" si="10"/>
        <v>0</v>
      </c>
    </row>
    <row r="171" spans="1:28">
      <c r="A171" s="184">
        <f>'Berechnung-Freizeit'!A159</f>
        <v>0</v>
      </c>
      <c r="B171" s="185">
        <f>'Berechnung-Freizeit'!B159</f>
        <v>0</v>
      </c>
      <c r="C171" s="185">
        <f>'Berechnung-Freizeit'!C159</f>
        <v>0</v>
      </c>
      <c r="D171" s="184" t="str">
        <f>'Berechnung-Freizeit'!D159</f>
        <v/>
      </c>
      <c r="E171" s="192">
        <f>'Berechnung-Freizeit'!E159</f>
        <v>0</v>
      </c>
      <c r="F171" s="195" t="str">
        <f>'Berechnung-Freizeit'!G159</f>
        <v/>
      </c>
      <c r="G171" s="184" t="str">
        <f>'Berechnung-Freizeit'!I159</f>
        <v/>
      </c>
      <c r="H171" s="192" t="str">
        <f>'Berechnung-Freizeit'!J159</f>
        <v/>
      </c>
      <c r="I171" s="195" t="str">
        <f>'Berechnung-Freizeit'!N159</f>
        <v/>
      </c>
      <c r="J171" s="186" t="str">
        <f>'Berechnung-Freizeit'!O159</f>
        <v/>
      </c>
      <c r="K171" s="184" t="str">
        <f>'Berechnung-Freizeit'!V159</f>
        <v/>
      </c>
      <c r="L171" s="197" t="str">
        <f>'Berechnung-Freizeit'!W159</f>
        <v/>
      </c>
      <c r="M171" s="195" t="str">
        <f>'Berechnung-Freizeit'!AB159</f>
        <v/>
      </c>
      <c r="N171" s="186" t="str">
        <f>'Berechnung-Freizeit'!AC159</f>
        <v/>
      </c>
      <c r="O171" s="195" t="str">
        <f>'Berechnung-Freizeit'!AH159</f>
        <v/>
      </c>
      <c r="P171" s="186" t="str">
        <f>'Berechnung-Freizeit'!AI159</f>
        <v/>
      </c>
      <c r="Q171" s="355" t="str">
        <f>'Berechnung-Freizeit'!AN159</f>
        <v/>
      </c>
      <c r="R171" s="186" t="str">
        <f>'Berechnung-Freizeit'!AO159</f>
        <v/>
      </c>
      <c r="S171" s="184" t="str">
        <f>'Berechnung-Freizeit'!AT159</f>
        <v/>
      </c>
      <c r="T171" s="186" t="str">
        <f>'Berechnung-Freizeit'!AU159</f>
        <v/>
      </c>
      <c r="U171" s="184" t="str">
        <f>'Berechnung-Freizeit'!AZ159</f>
        <v/>
      </c>
      <c r="V171" s="197" t="str">
        <f>'Berechnung-Freizeit'!BA159</f>
        <v/>
      </c>
      <c r="W171" s="184">
        <f>'Berechnung-Freizeit'!BB159</f>
        <v>0</v>
      </c>
      <c r="X171" s="197">
        <f>'Berechnung-Freizeit'!BC159</f>
        <v>0</v>
      </c>
      <c r="Y171" s="205">
        <f t="shared" si="8"/>
        <v>0</v>
      </c>
      <c r="Z171" s="216">
        <f t="shared" si="9"/>
        <v>0</v>
      </c>
      <c r="AA171" s="361">
        <f>'Berechnung-Freizeit'!BI159</f>
        <v>0</v>
      </c>
      <c r="AB171" s="362">
        <f t="shared" si="10"/>
        <v>0</v>
      </c>
    </row>
    <row r="172" spans="1:28">
      <c r="A172" s="184">
        <f>'Berechnung-Freizeit'!A160</f>
        <v>0</v>
      </c>
      <c r="B172" s="185">
        <f>'Berechnung-Freizeit'!B160</f>
        <v>0</v>
      </c>
      <c r="C172" s="185">
        <f>'Berechnung-Freizeit'!C160</f>
        <v>0</v>
      </c>
      <c r="D172" s="184" t="str">
        <f>'Berechnung-Freizeit'!D160</f>
        <v/>
      </c>
      <c r="E172" s="192">
        <f>'Berechnung-Freizeit'!E160</f>
        <v>0</v>
      </c>
      <c r="F172" s="195" t="str">
        <f>'Berechnung-Freizeit'!G160</f>
        <v/>
      </c>
      <c r="G172" s="184" t="str">
        <f>'Berechnung-Freizeit'!I160</f>
        <v/>
      </c>
      <c r="H172" s="192" t="str">
        <f>'Berechnung-Freizeit'!J160</f>
        <v/>
      </c>
      <c r="I172" s="195" t="str">
        <f>'Berechnung-Freizeit'!N160</f>
        <v/>
      </c>
      <c r="J172" s="186" t="str">
        <f>'Berechnung-Freizeit'!O160</f>
        <v/>
      </c>
      <c r="K172" s="184" t="str">
        <f>'Berechnung-Freizeit'!V160</f>
        <v/>
      </c>
      <c r="L172" s="197" t="str">
        <f>'Berechnung-Freizeit'!W160</f>
        <v/>
      </c>
      <c r="M172" s="195" t="str">
        <f>'Berechnung-Freizeit'!AB160</f>
        <v/>
      </c>
      <c r="N172" s="186" t="str">
        <f>'Berechnung-Freizeit'!AC160</f>
        <v/>
      </c>
      <c r="O172" s="195" t="str">
        <f>'Berechnung-Freizeit'!AH160</f>
        <v/>
      </c>
      <c r="P172" s="186" t="str">
        <f>'Berechnung-Freizeit'!AI160</f>
        <v/>
      </c>
      <c r="Q172" s="355" t="str">
        <f>'Berechnung-Freizeit'!AN160</f>
        <v/>
      </c>
      <c r="R172" s="186" t="str">
        <f>'Berechnung-Freizeit'!AO160</f>
        <v/>
      </c>
      <c r="S172" s="184" t="str">
        <f>'Berechnung-Freizeit'!AT160</f>
        <v/>
      </c>
      <c r="T172" s="186" t="str">
        <f>'Berechnung-Freizeit'!AU160</f>
        <v/>
      </c>
      <c r="U172" s="184" t="str">
        <f>'Berechnung-Freizeit'!AZ160</f>
        <v/>
      </c>
      <c r="V172" s="197" t="str">
        <f>'Berechnung-Freizeit'!BA160</f>
        <v/>
      </c>
      <c r="W172" s="184">
        <f>'Berechnung-Freizeit'!BB160</f>
        <v>0</v>
      </c>
      <c r="X172" s="197">
        <f>'Berechnung-Freizeit'!BC160</f>
        <v>0</v>
      </c>
      <c r="Y172" s="205">
        <f t="shared" si="8"/>
        <v>0</v>
      </c>
      <c r="Z172" s="216">
        <f t="shared" si="9"/>
        <v>0</v>
      </c>
      <c r="AA172" s="361">
        <f>'Berechnung-Freizeit'!BI160</f>
        <v>0</v>
      </c>
      <c r="AB172" s="362">
        <f t="shared" si="10"/>
        <v>0</v>
      </c>
    </row>
    <row r="173" spans="1:28">
      <c r="A173" s="184">
        <f>'Berechnung-Freizeit'!A161</f>
        <v>0</v>
      </c>
      <c r="B173" s="185">
        <f>'Berechnung-Freizeit'!B161</f>
        <v>0</v>
      </c>
      <c r="C173" s="185">
        <f>'Berechnung-Freizeit'!C161</f>
        <v>0</v>
      </c>
      <c r="D173" s="184" t="str">
        <f>'Berechnung-Freizeit'!D161</f>
        <v/>
      </c>
      <c r="E173" s="192">
        <f>'Berechnung-Freizeit'!E161</f>
        <v>0</v>
      </c>
      <c r="F173" s="195" t="str">
        <f>'Berechnung-Freizeit'!G161</f>
        <v/>
      </c>
      <c r="G173" s="184" t="str">
        <f>'Berechnung-Freizeit'!I161</f>
        <v/>
      </c>
      <c r="H173" s="192" t="str">
        <f>'Berechnung-Freizeit'!J161</f>
        <v/>
      </c>
      <c r="I173" s="195" t="str">
        <f>'Berechnung-Freizeit'!N161</f>
        <v/>
      </c>
      <c r="J173" s="186" t="str">
        <f>'Berechnung-Freizeit'!O161</f>
        <v/>
      </c>
      <c r="K173" s="184" t="str">
        <f>'Berechnung-Freizeit'!V161</f>
        <v/>
      </c>
      <c r="L173" s="197" t="str">
        <f>'Berechnung-Freizeit'!W161</f>
        <v/>
      </c>
      <c r="M173" s="195" t="str">
        <f>'Berechnung-Freizeit'!AB161</f>
        <v/>
      </c>
      <c r="N173" s="186" t="str">
        <f>'Berechnung-Freizeit'!AC161</f>
        <v/>
      </c>
      <c r="O173" s="195" t="str">
        <f>'Berechnung-Freizeit'!AH161</f>
        <v/>
      </c>
      <c r="P173" s="186" t="str">
        <f>'Berechnung-Freizeit'!AI161</f>
        <v/>
      </c>
      <c r="Q173" s="355" t="str">
        <f>'Berechnung-Freizeit'!AN161</f>
        <v/>
      </c>
      <c r="R173" s="186" t="str">
        <f>'Berechnung-Freizeit'!AO161</f>
        <v/>
      </c>
      <c r="S173" s="184" t="str">
        <f>'Berechnung-Freizeit'!AT161</f>
        <v/>
      </c>
      <c r="T173" s="186" t="str">
        <f>'Berechnung-Freizeit'!AU161</f>
        <v/>
      </c>
      <c r="U173" s="184" t="str">
        <f>'Berechnung-Freizeit'!AZ161</f>
        <v/>
      </c>
      <c r="V173" s="197" t="str">
        <f>'Berechnung-Freizeit'!BA161</f>
        <v/>
      </c>
      <c r="W173" s="184">
        <f>'Berechnung-Freizeit'!BB161</f>
        <v>0</v>
      </c>
      <c r="X173" s="197">
        <f>'Berechnung-Freizeit'!BC161</f>
        <v>0</v>
      </c>
      <c r="Y173" s="205">
        <f t="shared" si="8"/>
        <v>0</v>
      </c>
      <c r="Z173" s="216">
        <f t="shared" si="9"/>
        <v>0</v>
      </c>
      <c r="AA173" s="361">
        <f>'Berechnung-Freizeit'!BI161</f>
        <v>0</v>
      </c>
      <c r="AB173" s="362">
        <f t="shared" si="10"/>
        <v>0</v>
      </c>
    </row>
    <row r="174" spans="1:28">
      <c r="A174" s="184">
        <f>'Berechnung-Freizeit'!A162</f>
        <v>0</v>
      </c>
      <c r="B174" s="185">
        <f>'Berechnung-Freizeit'!B162</f>
        <v>0</v>
      </c>
      <c r="C174" s="185">
        <f>'Berechnung-Freizeit'!C162</f>
        <v>0</v>
      </c>
      <c r="D174" s="184" t="str">
        <f>'Berechnung-Freizeit'!D162</f>
        <v/>
      </c>
      <c r="E174" s="192">
        <f>'Berechnung-Freizeit'!E162</f>
        <v>0</v>
      </c>
      <c r="F174" s="195" t="str">
        <f>'Berechnung-Freizeit'!G162</f>
        <v/>
      </c>
      <c r="G174" s="184" t="str">
        <f>'Berechnung-Freizeit'!I162</f>
        <v/>
      </c>
      <c r="H174" s="192" t="str">
        <f>'Berechnung-Freizeit'!J162</f>
        <v/>
      </c>
      <c r="I174" s="195" t="str">
        <f>'Berechnung-Freizeit'!N162</f>
        <v/>
      </c>
      <c r="J174" s="186" t="str">
        <f>'Berechnung-Freizeit'!O162</f>
        <v/>
      </c>
      <c r="K174" s="184" t="str">
        <f>'Berechnung-Freizeit'!V162</f>
        <v/>
      </c>
      <c r="L174" s="197" t="str">
        <f>'Berechnung-Freizeit'!W162</f>
        <v/>
      </c>
      <c r="M174" s="195" t="str">
        <f>'Berechnung-Freizeit'!AB162</f>
        <v/>
      </c>
      <c r="N174" s="186" t="str">
        <f>'Berechnung-Freizeit'!AC162</f>
        <v/>
      </c>
      <c r="O174" s="195" t="str">
        <f>'Berechnung-Freizeit'!AH162</f>
        <v/>
      </c>
      <c r="P174" s="186" t="str">
        <f>'Berechnung-Freizeit'!AI162</f>
        <v/>
      </c>
      <c r="Q174" s="355" t="str">
        <f>'Berechnung-Freizeit'!AN162</f>
        <v/>
      </c>
      <c r="R174" s="186" t="str">
        <f>'Berechnung-Freizeit'!AO162</f>
        <v/>
      </c>
      <c r="S174" s="184" t="str">
        <f>'Berechnung-Freizeit'!AT162</f>
        <v/>
      </c>
      <c r="T174" s="186" t="str">
        <f>'Berechnung-Freizeit'!AU162</f>
        <v/>
      </c>
      <c r="U174" s="184" t="str">
        <f>'Berechnung-Freizeit'!AZ162</f>
        <v/>
      </c>
      <c r="V174" s="197" t="str">
        <f>'Berechnung-Freizeit'!BA162</f>
        <v/>
      </c>
      <c r="W174" s="184">
        <f>'Berechnung-Freizeit'!BB162</f>
        <v>0</v>
      </c>
      <c r="X174" s="197">
        <f>'Berechnung-Freizeit'!BC162</f>
        <v>0</v>
      </c>
      <c r="Y174" s="205">
        <f t="shared" si="8"/>
        <v>0</v>
      </c>
      <c r="Z174" s="216">
        <f t="shared" si="9"/>
        <v>0</v>
      </c>
      <c r="AA174" s="361">
        <f>'Berechnung-Freizeit'!BI162</f>
        <v>0</v>
      </c>
      <c r="AB174" s="362">
        <f t="shared" si="10"/>
        <v>0</v>
      </c>
    </row>
    <row r="175" spans="1:28">
      <c r="A175" s="184">
        <f>'Berechnung-Freizeit'!A163</f>
        <v>0</v>
      </c>
      <c r="B175" s="185">
        <f>'Berechnung-Freizeit'!B163</f>
        <v>0</v>
      </c>
      <c r="C175" s="185">
        <f>'Berechnung-Freizeit'!C163</f>
        <v>0</v>
      </c>
      <c r="D175" s="184" t="str">
        <f>'Berechnung-Freizeit'!D163</f>
        <v/>
      </c>
      <c r="E175" s="192">
        <f>'Berechnung-Freizeit'!E163</f>
        <v>0</v>
      </c>
      <c r="F175" s="195" t="str">
        <f>'Berechnung-Freizeit'!G163</f>
        <v/>
      </c>
      <c r="G175" s="184" t="str">
        <f>'Berechnung-Freizeit'!I163</f>
        <v/>
      </c>
      <c r="H175" s="192" t="str">
        <f>'Berechnung-Freizeit'!J163</f>
        <v/>
      </c>
      <c r="I175" s="195" t="str">
        <f>'Berechnung-Freizeit'!N163</f>
        <v/>
      </c>
      <c r="J175" s="186" t="str">
        <f>'Berechnung-Freizeit'!O163</f>
        <v/>
      </c>
      <c r="K175" s="184" t="str">
        <f>'Berechnung-Freizeit'!V163</f>
        <v/>
      </c>
      <c r="L175" s="197" t="str">
        <f>'Berechnung-Freizeit'!W163</f>
        <v/>
      </c>
      <c r="M175" s="195" t="str">
        <f>'Berechnung-Freizeit'!AB163</f>
        <v/>
      </c>
      <c r="N175" s="186" t="str">
        <f>'Berechnung-Freizeit'!AC163</f>
        <v/>
      </c>
      <c r="O175" s="195" t="str">
        <f>'Berechnung-Freizeit'!AH163</f>
        <v/>
      </c>
      <c r="P175" s="186" t="str">
        <f>'Berechnung-Freizeit'!AI163</f>
        <v/>
      </c>
      <c r="Q175" s="355" t="str">
        <f>'Berechnung-Freizeit'!AN163</f>
        <v/>
      </c>
      <c r="R175" s="186" t="str">
        <f>'Berechnung-Freizeit'!AO163</f>
        <v/>
      </c>
      <c r="S175" s="184" t="str">
        <f>'Berechnung-Freizeit'!AT163</f>
        <v/>
      </c>
      <c r="T175" s="186" t="str">
        <f>'Berechnung-Freizeit'!AU163</f>
        <v/>
      </c>
      <c r="U175" s="184" t="str">
        <f>'Berechnung-Freizeit'!AZ163</f>
        <v/>
      </c>
      <c r="V175" s="197" t="str">
        <f>'Berechnung-Freizeit'!BA163</f>
        <v/>
      </c>
      <c r="W175" s="184">
        <f>'Berechnung-Freizeit'!BB163</f>
        <v>0</v>
      </c>
      <c r="X175" s="197">
        <f>'Berechnung-Freizeit'!BC163</f>
        <v>0</v>
      </c>
      <c r="Y175" s="205">
        <f t="shared" si="8"/>
        <v>0</v>
      </c>
      <c r="Z175" s="216">
        <f t="shared" si="9"/>
        <v>0</v>
      </c>
      <c r="AA175" s="361">
        <f>'Berechnung-Freizeit'!BI163</f>
        <v>0</v>
      </c>
      <c r="AB175" s="362">
        <f t="shared" si="10"/>
        <v>0</v>
      </c>
    </row>
    <row r="176" spans="1:28">
      <c r="A176" s="184">
        <f>'Berechnung-Freizeit'!A164</f>
        <v>0</v>
      </c>
      <c r="B176" s="185">
        <f>'Berechnung-Freizeit'!B164</f>
        <v>0</v>
      </c>
      <c r="C176" s="185">
        <f>'Berechnung-Freizeit'!C164</f>
        <v>0</v>
      </c>
      <c r="D176" s="184" t="str">
        <f>'Berechnung-Freizeit'!D164</f>
        <v/>
      </c>
      <c r="E176" s="192">
        <f>'Berechnung-Freizeit'!E164</f>
        <v>0</v>
      </c>
      <c r="F176" s="195" t="str">
        <f>'Berechnung-Freizeit'!G164</f>
        <v/>
      </c>
      <c r="G176" s="184" t="str">
        <f>'Berechnung-Freizeit'!I164</f>
        <v/>
      </c>
      <c r="H176" s="192" t="str">
        <f>'Berechnung-Freizeit'!J164</f>
        <v/>
      </c>
      <c r="I176" s="195" t="str">
        <f>'Berechnung-Freizeit'!N164</f>
        <v/>
      </c>
      <c r="J176" s="186" t="str">
        <f>'Berechnung-Freizeit'!O164</f>
        <v/>
      </c>
      <c r="K176" s="184" t="str">
        <f>'Berechnung-Freizeit'!V164</f>
        <v/>
      </c>
      <c r="L176" s="197" t="str">
        <f>'Berechnung-Freizeit'!W164</f>
        <v/>
      </c>
      <c r="M176" s="195" t="str">
        <f>'Berechnung-Freizeit'!AB164</f>
        <v/>
      </c>
      <c r="N176" s="186" t="str">
        <f>'Berechnung-Freizeit'!AC164</f>
        <v/>
      </c>
      <c r="O176" s="195" t="str">
        <f>'Berechnung-Freizeit'!AH164</f>
        <v/>
      </c>
      <c r="P176" s="186" t="str">
        <f>'Berechnung-Freizeit'!AI164</f>
        <v/>
      </c>
      <c r="Q176" s="355" t="str">
        <f>'Berechnung-Freizeit'!AN164</f>
        <v/>
      </c>
      <c r="R176" s="186" t="str">
        <f>'Berechnung-Freizeit'!AO164</f>
        <v/>
      </c>
      <c r="S176" s="184" t="str">
        <f>'Berechnung-Freizeit'!AT164</f>
        <v/>
      </c>
      <c r="T176" s="186" t="str">
        <f>'Berechnung-Freizeit'!AU164</f>
        <v/>
      </c>
      <c r="U176" s="184" t="str">
        <f>'Berechnung-Freizeit'!AZ164</f>
        <v/>
      </c>
      <c r="V176" s="197" t="str">
        <f>'Berechnung-Freizeit'!BA164</f>
        <v/>
      </c>
      <c r="W176" s="184">
        <f>'Berechnung-Freizeit'!BB164</f>
        <v>0</v>
      </c>
      <c r="X176" s="197">
        <f>'Berechnung-Freizeit'!BC164</f>
        <v>0</v>
      </c>
      <c r="Y176" s="205">
        <f t="shared" si="8"/>
        <v>0</v>
      </c>
      <c r="Z176" s="216">
        <f t="shared" si="9"/>
        <v>0</v>
      </c>
      <c r="AA176" s="361">
        <f>'Berechnung-Freizeit'!BI164</f>
        <v>0</v>
      </c>
      <c r="AB176" s="362">
        <f t="shared" si="10"/>
        <v>0</v>
      </c>
    </row>
    <row r="177" spans="1:28">
      <c r="A177" s="184">
        <f>'Berechnung-Freizeit'!A165</f>
        <v>0</v>
      </c>
      <c r="B177" s="185">
        <f>'Berechnung-Freizeit'!B165</f>
        <v>0</v>
      </c>
      <c r="C177" s="185">
        <f>'Berechnung-Freizeit'!C165</f>
        <v>0</v>
      </c>
      <c r="D177" s="184" t="str">
        <f>'Berechnung-Freizeit'!D165</f>
        <v/>
      </c>
      <c r="E177" s="192">
        <f>'Berechnung-Freizeit'!E165</f>
        <v>0</v>
      </c>
      <c r="F177" s="195" t="str">
        <f>'Berechnung-Freizeit'!G165</f>
        <v/>
      </c>
      <c r="G177" s="184" t="str">
        <f>'Berechnung-Freizeit'!I165</f>
        <v/>
      </c>
      <c r="H177" s="192" t="str">
        <f>'Berechnung-Freizeit'!J165</f>
        <v/>
      </c>
      <c r="I177" s="195" t="str">
        <f>'Berechnung-Freizeit'!N165</f>
        <v/>
      </c>
      <c r="J177" s="186" t="str">
        <f>'Berechnung-Freizeit'!O165</f>
        <v/>
      </c>
      <c r="K177" s="184" t="str">
        <f>'Berechnung-Freizeit'!V165</f>
        <v/>
      </c>
      <c r="L177" s="197" t="str">
        <f>'Berechnung-Freizeit'!W165</f>
        <v/>
      </c>
      <c r="M177" s="195" t="str">
        <f>'Berechnung-Freizeit'!AB165</f>
        <v/>
      </c>
      <c r="N177" s="186" t="str">
        <f>'Berechnung-Freizeit'!AC165</f>
        <v/>
      </c>
      <c r="O177" s="195" t="str">
        <f>'Berechnung-Freizeit'!AH165</f>
        <v/>
      </c>
      <c r="P177" s="186" t="str">
        <f>'Berechnung-Freizeit'!AI165</f>
        <v/>
      </c>
      <c r="Q177" s="355" t="str">
        <f>'Berechnung-Freizeit'!AN165</f>
        <v/>
      </c>
      <c r="R177" s="186" t="str">
        <f>'Berechnung-Freizeit'!AO165</f>
        <v/>
      </c>
      <c r="S177" s="184" t="str">
        <f>'Berechnung-Freizeit'!AT165</f>
        <v/>
      </c>
      <c r="T177" s="186" t="str">
        <f>'Berechnung-Freizeit'!AU165</f>
        <v/>
      </c>
      <c r="U177" s="184" t="str">
        <f>'Berechnung-Freizeit'!AZ165</f>
        <v/>
      </c>
      <c r="V177" s="197" t="str">
        <f>'Berechnung-Freizeit'!BA165</f>
        <v/>
      </c>
      <c r="W177" s="184">
        <f>'Berechnung-Freizeit'!BB165</f>
        <v>0</v>
      </c>
      <c r="X177" s="197">
        <f>'Berechnung-Freizeit'!BC165</f>
        <v>0</v>
      </c>
      <c r="Y177" s="205">
        <f t="shared" si="8"/>
        <v>0</v>
      </c>
      <c r="Z177" s="216">
        <f t="shared" si="9"/>
        <v>0</v>
      </c>
      <c r="AA177" s="361">
        <f>'Berechnung-Freizeit'!BI165</f>
        <v>0</v>
      </c>
      <c r="AB177" s="362">
        <f t="shared" si="10"/>
        <v>0</v>
      </c>
    </row>
    <row r="178" spans="1:28">
      <c r="A178" s="184">
        <f>'Berechnung-Freizeit'!A166</f>
        <v>0</v>
      </c>
      <c r="B178" s="185">
        <f>'Berechnung-Freizeit'!B166</f>
        <v>0</v>
      </c>
      <c r="C178" s="185">
        <f>'Berechnung-Freizeit'!C166</f>
        <v>0</v>
      </c>
      <c r="D178" s="184" t="str">
        <f>'Berechnung-Freizeit'!D166</f>
        <v/>
      </c>
      <c r="E178" s="192">
        <f>'Berechnung-Freizeit'!E166</f>
        <v>0</v>
      </c>
      <c r="F178" s="195" t="str">
        <f>'Berechnung-Freizeit'!G166</f>
        <v/>
      </c>
      <c r="G178" s="184" t="str">
        <f>'Berechnung-Freizeit'!I166</f>
        <v/>
      </c>
      <c r="H178" s="192" t="str">
        <f>'Berechnung-Freizeit'!J166</f>
        <v/>
      </c>
      <c r="I178" s="195" t="str">
        <f>'Berechnung-Freizeit'!N166</f>
        <v/>
      </c>
      <c r="J178" s="186" t="str">
        <f>'Berechnung-Freizeit'!O166</f>
        <v/>
      </c>
      <c r="K178" s="184" t="str">
        <f>'Berechnung-Freizeit'!V166</f>
        <v/>
      </c>
      <c r="L178" s="197" t="str">
        <f>'Berechnung-Freizeit'!W166</f>
        <v/>
      </c>
      <c r="M178" s="195" t="str">
        <f>'Berechnung-Freizeit'!AB166</f>
        <v/>
      </c>
      <c r="N178" s="186" t="str">
        <f>'Berechnung-Freizeit'!AC166</f>
        <v/>
      </c>
      <c r="O178" s="195" t="str">
        <f>'Berechnung-Freizeit'!AH166</f>
        <v/>
      </c>
      <c r="P178" s="186" t="str">
        <f>'Berechnung-Freizeit'!AI166</f>
        <v/>
      </c>
      <c r="Q178" s="355" t="str">
        <f>'Berechnung-Freizeit'!AN166</f>
        <v/>
      </c>
      <c r="R178" s="186" t="str">
        <f>'Berechnung-Freizeit'!AO166</f>
        <v/>
      </c>
      <c r="S178" s="184" t="str">
        <f>'Berechnung-Freizeit'!AT166</f>
        <v/>
      </c>
      <c r="T178" s="186" t="str">
        <f>'Berechnung-Freizeit'!AU166</f>
        <v/>
      </c>
      <c r="U178" s="184" t="str">
        <f>'Berechnung-Freizeit'!AZ166</f>
        <v/>
      </c>
      <c r="V178" s="197" t="str">
        <f>'Berechnung-Freizeit'!BA166</f>
        <v/>
      </c>
      <c r="W178" s="184">
        <f>'Berechnung-Freizeit'!BB166</f>
        <v>0</v>
      </c>
      <c r="X178" s="197">
        <f>'Berechnung-Freizeit'!BC166</f>
        <v>0</v>
      </c>
      <c r="Y178" s="205">
        <f t="shared" si="8"/>
        <v>0</v>
      </c>
      <c r="Z178" s="216">
        <f t="shared" si="9"/>
        <v>0</v>
      </c>
      <c r="AA178" s="361">
        <f>'Berechnung-Freizeit'!BI166</f>
        <v>0</v>
      </c>
      <c r="AB178" s="362">
        <f t="shared" si="10"/>
        <v>0</v>
      </c>
    </row>
    <row r="179" spans="1:28">
      <c r="A179" s="184">
        <f>'Berechnung-Freizeit'!A167</f>
        <v>0</v>
      </c>
      <c r="B179" s="185">
        <f>'Berechnung-Freizeit'!B167</f>
        <v>0</v>
      </c>
      <c r="C179" s="185">
        <f>'Berechnung-Freizeit'!C167</f>
        <v>0</v>
      </c>
      <c r="D179" s="184" t="str">
        <f>'Berechnung-Freizeit'!D167</f>
        <v/>
      </c>
      <c r="E179" s="192">
        <f>'Berechnung-Freizeit'!E167</f>
        <v>0</v>
      </c>
      <c r="F179" s="195" t="str">
        <f>'Berechnung-Freizeit'!G167</f>
        <v/>
      </c>
      <c r="G179" s="184" t="str">
        <f>'Berechnung-Freizeit'!I167</f>
        <v/>
      </c>
      <c r="H179" s="192" t="str">
        <f>'Berechnung-Freizeit'!J167</f>
        <v/>
      </c>
      <c r="I179" s="195" t="str">
        <f>'Berechnung-Freizeit'!N167</f>
        <v/>
      </c>
      <c r="J179" s="186" t="str">
        <f>'Berechnung-Freizeit'!O167</f>
        <v/>
      </c>
      <c r="K179" s="184" t="str">
        <f>'Berechnung-Freizeit'!V167</f>
        <v/>
      </c>
      <c r="L179" s="197" t="str">
        <f>'Berechnung-Freizeit'!W167</f>
        <v/>
      </c>
      <c r="M179" s="195" t="str">
        <f>'Berechnung-Freizeit'!AB167</f>
        <v/>
      </c>
      <c r="N179" s="186" t="str">
        <f>'Berechnung-Freizeit'!AC167</f>
        <v/>
      </c>
      <c r="O179" s="195" t="str">
        <f>'Berechnung-Freizeit'!AH167</f>
        <v/>
      </c>
      <c r="P179" s="186" t="str">
        <f>'Berechnung-Freizeit'!AI167</f>
        <v/>
      </c>
      <c r="Q179" s="355" t="str">
        <f>'Berechnung-Freizeit'!AN167</f>
        <v/>
      </c>
      <c r="R179" s="186" t="str">
        <f>'Berechnung-Freizeit'!AO167</f>
        <v/>
      </c>
      <c r="S179" s="184" t="str">
        <f>'Berechnung-Freizeit'!AT167</f>
        <v/>
      </c>
      <c r="T179" s="186" t="str">
        <f>'Berechnung-Freizeit'!AU167</f>
        <v/>
      </c>
      <c r="U179" s="184" t="str">
        <f>'Berechnung-Freizeit'!AZ167</f>
        <v/>
      </c>
      <c r="V179" s="197" t="str">
        <f>'Berechnung-Freizeit'!BA167</f>
        <v/>
      </c>
      <c r="W179" s="184">
        <f>'Berechnung-Freizeit'!BB167</f>
        <v>0</v>
      </c>
      <c r="X179" s="197">
        <f>'Berechnung-Freizeit'!BC167</f>
        <v>0</v>
      </c>
      <c r="Y179" s="205">
        <f t="shared" si="8"/>
        <v>0</v>
      </c>
      <c r="Z179" s="216">
        <f t="shared" si="9"/>
        <v>0</v>
      </c>
      <c r="AA179" s="361">
        <f>'Berechnung-Freizeit'!BI167</f>
        <v>0</v>
      </c>
      <c r="AB179" s="362">
        <f t="shared" si="10"/>
        <v>0</v>
      </c>
    </row>
    <row r="180" spans="1:28">
      <c r="A180" s="184">
        <f>'Berechnung-Freizeit'!A168</f>
        <v>0</v>
      </c>
      <c r="B180" s="185">
        <f>'Berechnung-Freizeit'!B168</f>
        <v>0</v>
      </c>
      <c r="C180" s="185">
        <f>'Berechnung-Freizeit'!C168</f>
        <v>0</v>
      </c>
      <c r="D180" s="184" t="str">
        <f>'Berechnung-Freizeit'!D168</f>
        <v/>
      </c>
      <c r="E180" s="192">
        <f>'Berechnung-Freizeit'!E168</f>
        <v>0</v>
      </c>
      <c r="F180" s="195" t="str">
        <f>'Berechnung-Freizeit'!G168</f>
        <v/>
      </c>
      <c r="G180" s="184" t="str">
        <f>'Berechnung-Freizeit'!I168</f>
        <v/>
      </c>
      <c r="H180" s="192" t="str">
        <f>'Berechnung-Freizeit'!J168</f>
        <v/>
      </c>
      <c r="I180" s="195" t="str">
        <f>'Berechnung-Freizeit'!N168</f>
        <v/>
      </c>
      <c r="J180" s="186" t="str">
        <f>'Berechnung-Freizeit'!O168</f>
        <v/>
      </c>
      <c r="K180" s="184" t="str">
        <f>'Berechnung-Freizeit'!V168</f>
        <v/>
      </c>
      <c r="L180" s="197" t="str">
        <f>'Berechnung-Freizeit'!W168</f>
        <v/>
      </c>
      <c r="M180" s="195" t="str">
        <f>'Berechnung-Freizeit'!AB168</f>
        <v/>
      </c>
      <c r="N180" s="186" t="str">
        <f>'Berechnung-Freizeit'!AC168</f>
        <v/>
      </c>
      <c r="O180" s="195" t="str">
        <f>'Berechnung-Freizeit'!AH168</f>
        <v/>
      </c>
      <c r="P180" s="186" t="str">
        <f>'Berechnung-Freizeit'!AI168</f>
        <v/>
      </c>
      <c r="Q180" s="355" t="str">
        <f>'Berechnung-Freizeit'!AN168</f>
        <v/>
      </c>
      <c r="R180" s="186" t="str">
        <f>'Berechnung-Freizeit'!AO168</f>
        <v/>
      </c>
      <c r="S180" s="184" t="str">
        <f>'Berechnung-Freizeit'!AT168</f>
        <v/>
      </c>
      <c r="T180" s="186" t="str">
        <f>'Berechnung-Freizeit'!AU168</f>
        <v/>
      </c>
      <c r="U180" s="184" t="str">
        <f>'Berechnung-Freizeit'!AZ168</f>
        <v/>
      </c>
      <c r="V180" s="197" t="str">
        <f>'Berechnung-Freizeit'!BA168</f>
        <v/>
      </c>
      <c r="W180" s="184">
        <f>'Berechnung-Freizeit'!BB168</f>
        <v>0</v>
      </c>
      <c r="X180" s="197">
        <f>'Berechnung-Freizeit'!BC168</f>
        <v>0</v>
      </c>
      <c r="Y180" s="205">
        <f t="shared" si="8"/>
        <v>0</v>
      </c>
      <c r="Z180" s="216">
        <f t="shared" si="9"/>
        <v>0</v>
      </c>
      <c r="AA180" s="361">
        <f>'Berechnung-Freizeit'!BI168</f>
        <v>0</v>
      </c>
      <c r="AB180" s="362">
        <f t="shared" si="10"/>
        <v>0</v>
      </c>
    </row>
    <row r="181" spans="1:28">
      <c r="A181" s="184">
        <f>'Berechnung-Freizeit'!A169</f>
        <v>0</v>
      </c>
      <c r="B181" s="185">
        <f>'Berechnung-Freizeit'!B169</f>
        <v>0</v>
      </c>
      <c r="C181" s="185">
        <f>'Berechnung-Freizeit'!C169</f>
        <v>0</v>
      </c>
      <c r="D181" s="184" t="str">
        <f>'Berechnung-Freizeit'!D169</f>
        <v/>
      </c>
      <c r="E181" s="192">
        <f>'Berechnung-Freizeit'!E169</f>
        <v>0</v>
      </c>
      <c r="F181" s="195" t="str">
        <f>'Berechnung-Freizeit'!G169</f>
        <v/>
      </c>
      <c r="G181" s="184" t="str">
        <f>'Berechnung-Freizeit'!I169</f>
        <v/>
      </c>
      <c r="H181" s="192" t="str">
        <f>'Berechnung-Freizeit'!J169</f>
        <v/>
      </c>
      <c r="I181" s="195" t="str">
        <f>'Berechnung-Freizeit'!N169</f>
        <v/>
      </c>
      <c r="J181" s="186" t="str">
        <f>'Berechnung-Freizeit'!O169</f>
        <v/>
      </c>
      <c r="K181" s="184" t="str">
        <f>'Berechnung-Freizeit'!V169</f>
        <v/>
      </c>
      <c r="L181" s="197" t="str">
        <f>'Berechnung-Freizeit'!W169</f>
        <v/>
      </c>
      <c r="M181" s="195" t="str">
        <f>'Berechnung-Freizeit'!AB169</f>
        <v/>
      </c>
      <c r="N181" s="186" t="str">
        <f>'Berechnung-Freizeit'!AC169</f>
        <v/>
      </c>
      <c r="O181" s="195" t="str">
        <f>'Berechnung-Freizeit'!AH169</f>
        <v/>
      </c>
      <c r="P181" s="186" t="str">
        <f>'Berechnung-Freizeit'!AI169</f>
        <v/>
      </c>
      <c r="Q181" s="355" t="str">
        <f>'Berechnung-Freizeit'!AN169</f>
        <v/>
      </c>
      <c r="R181" s="186" t="str">
        <f>'Berechnung-Freizeit'!AO169</f>
        <v/>
      </c>
      <c r="S181" s="184" t="str">
        <f>'Berechnung-Freizeit'!AT169</f>
        <v/>
      </c>
      <c r="T181" s="186" t="str">
        <f>'Berechnung-Freizeit'!AU169</f>
        <v/>
      </c>
      <c r="U181" s="184" t="str">
        <f>'Berechnung-Freizeit'!AZ169</f>
        <v/>
      </c>
      <c r="V181" s="197" t="str">
        <f>'Berechnung-Freizeit'!BA169</f>
        <v/>
      </c>
      <c r="W181" s="184">
        <f>'Berechnung-Freizeit'!BB169</f>
        <v>0</v>
      </c>
      <c r="X181" s="197">
        <f>'Berechnung-Freizeit'!BC169</f>
        <v>0</v>
      </c>
      <c r="Y181" s="205">
        <f t="shared" si="8"/>
        <v>0</v>
      </c>
      <c r="Z181" s="216">
        <f t="shared" si="9"/>
        <v>0</v>
      </c>
      <c r="AA181" s="361">
        <f>'Berechnung-Freizeit'!BI169</f>
        <v>0</v>
      </c>
      <c r="AB181" s="362">
        <f t="shared" si="10"/>
        <v>0</v>
      </c>
    </row>
    <row r="182" spans="1:28">
      <c r="A182" s="184">
        <f>'Berechnung-Freizeit'!A170</f>
        <v>0</v>
      </c>
      <c r="B182" s="185">
        <f>'Berechnung-Freizeit'!B170</f>
        <v>0</v>
      </c>
      <c r="C182" s="185">
        <f>'Berechnung-Freizeit'!C170</f>
        <v>0</v>
      </c>
      <c r="D182" s="184" t="str">
        <f>'Berechnung-Freizeit'!D170</f>
        <v/>
      </c>
      <c r="E182" s="192">
        <f>'Berechnung-Freizeit'!E170</f>
        <v>0</v>
      </c>
      <c r="F182" s="195" t="str">
        <f>'Berechnung-Freizeit'!G170</f>
        <v/>
      </c>
      <c r="G182" s="184" t="str">
        <f>'Berechnung-Freizeit'!I170</f>
        <v/>
      </c>
      <c r="H182" s="192" t="str">
        <f>'Berechnung-Freizeit'!J170</f>
        <v/>
      </c>
      <c r="I182" s="195" t="str">
        <f>'Berechnung-Freizeit'!N170</f>
        <v/>
      </c>
      <c r="J182" s="186" t="str">
        <f>'Berechnung-Freizeit'!O170</f>
        <v/>
      </c>
      <c r="K182" s="184" t="str">
        <f>'Berechnung-Freizeit'!V170</f>
        <v/>
      </c>
      <c r="L182" s="197" t="str">
        <f>'Berechnung-Freizeit'!W170</f>
        <v/>
      </c>
      <c r="M182" s="195" t="str">
        <f>'Berechnung-Freizeit'!AB170</f>
        <v/>
      </c>
      <c r="N182" s="186" t="str">
        <f>'Berechnung-Freizeit'!AC170</f>
        <v/>
      </c>
      <c r="O182" s="195" t="str">
        <f>'Berechnung-Freizeit'!AH170</f>
        <v/>
      </c>
      <c r="P182" s="186" t="str">
        <f>'Berechnung-Freizeit'!AI170</f>
        <v/>
      </c>
      <c r="Q182" s="355" t="str">
        <f>'Berechnung-Freizeit'!AN170</f>
        <v/>
      </c>
      <c r="R182" s="186" t="str">
        <f>'Berechnung-Freizeit'!AO170</f>
        <v/>
      </c>
      <c r="S182" s="184" t="str">
        <f>'Berechnung-Freizeit'!AT170</f>
        <v/>
      </c>
      <c r="T182" s="186" t="str">
        <f>'Berechnung-Freizeit'!AU170</f>
        <v/>
      </c>
      <c r="U182" s="184" t="str">
        <f>'Berechnung-Freizeit'!AZ170</f>
        <v/>
      </c>
      <c r="V182" s="197" t="str">
        <f>'Berechnung-Freizeit'!BA170</f>
        <v/>
      </c>
      <c r="W182" s="184">
        <f>'Berechnung-Freizeit'!BB170</f>
        <v>0</v>
      </c>
      <c r="X182" s="197">
        <f>'Berechnung-Freizeit'!BC170</f>
        <v>0</v>
      </c>
      <c r="Y182" s="205">
        <f t="shared" si="8"/>
        <v>0</v>
      </c>
      <c r="Z182" s="216">
        <f t="shared" si="9"/>
        <v>0</v>
      </c>
      <c r="AA182" s="361">
        <f>'Berechnung-Freizeit'!BI170</f>
        <v>0</v>
      </c>
      <c r="AB182" s="362">
        <f t="shared" si="10"/>
        <v>0</v>
      </c>
    </row>
    <row r="183" spans="1:28">
      <c r="A183" s="184">
        <f>'Berechnung-Freizeit'!A171</f>
        <v>0</v>
      </c>
      <c r="B183" s="185">
        <f>'Berechnung-Freizeit'!B171</f>
        <v>0</v>
      </c>
      <c r="C183" s="185">
        <f>'Berechnung-Freizeit'!C171</f>
        <v>0</v>
      </c>
      <c r="D183" s="184" t="str">
        <f>'Berechnung-Freizeit'!D171</f>
        <v/>
      </c>
      <c r="E183" s="192">
        <f>'Berechnung-Freizeit'!E171</f>
        <v>0</v>
      </c>
      <c r="F183" s="195" t="str">
        <f>'Berechnung-Freizeit'!G171</f>
        <v/>
      </c>
      <c r="G183" s="184" t="str">
        <f>'Berechnung-Freizeit'!I171</f>
        <v/>
      </c>
      <c r="H183" s="192" t="str">
        <f>'Berechnung-Freizeit'!J171</f>
        <v/>
      </c>
      <c r="I183" s="195" t="str">
        <f>'Berechnung-Freizeit'!N171</f>
        <v/>
      </c>
      <c r="J183" s="186" t="str">
        <f>'Berechnung-Freizeit'!O171</f>
        <v/>
      </c>
      <c r="K183" s="184" t="str">
        <f>'Berechnung-Freizeit'!V171</f>
        <v/>
      </c>
      <c r="L183" s="197" t="str">
        <f>'Berechnung-Freizeit'!W171</f>
        <v/>
      </c>
      <c r="M183" s="195" t="str">
        <f>'Berechnung-Freizeit'!AB171</f>
        <v/>
      </c>
      <c r="N183" s="186" t="str">
        <f>'Berechnung-Freizeit'!AC171</f>
        <v/>
      </c>
      <c r="O183" s="195" t="str">
        <f>'Berechnung-Freizeit'!AH171</f>
        <v/>
      </c>
      <c r="P183" s="186" t="str">
        <f>'Berechnung-Freizeit'!AI171</f>
        <v/>
      </c>
      <c r="Q183" s="355" t="str">
        <f>'Berechnung-Freizeit'!AN171</f>
        <v/>
      </c>
      <c r="R183" s="186" t="str">
        <f>'Berechnung-Freizeit'!AO171</f>
        <v/>
      </c>
      <c r="S183" s="184" t="str">
        <f>'Berechnung-Freizeit'!AT171</f>
        <v/>
      </c>
      <c r="T183" s="186" t="str">
        <f>'Berechnung-Freizeit'!AU171</f>
        <v/>
      </c>
      <c r="U183" s="184" t="str">
        <f>'Berechnung-Freizeit'!AZ171</f>
        <v/>
      </c>
      <c r="V183" s="197" t="str">
        <f>'Berechnung-Freizeit'!BA171</f>
        <v/>
      </c>
      <c r="W183" s="184">
        <f>'Berechnung-Freizeit'!BB171</f>
        <v>0</v>
      </c>
      <c r="X183" s="197">
        <f>'Berechnung-Freizeit'!BC171</f>
        <v>0</v>
      </c>
      <c r="Y183" s="205">
        <f t="shared" si="8"/>
        <v>0</v>
      </c>
      <c r="Z183" s="216">
        <f t="shared" si="9"/>
        <v>0</v>
      </c>
      <c r="AA183" s="361">
        <f>'Berechnung-Freizeit'!BI171</f>
        <v>0</v>
      </c>
      <c r="AB183" s="362">
        <f t="shared" si="10"/>
        <v>0</v>
      </c>
    </row>
    <row r="184" spans="1:28">
      <c r="A184" s="184">
        <f>'Berechnung-Freizeit'!A172</f>
        <v>0</v>
      </c>
      <c r="B184" s="185">
        <f>'Berechnung-Freizeit'!B172</f>
        <v>0</v>
      </c>
      <c r="C184" s="185">
        <f>'Berechnung-Freizeit'!C172</f>
        <v>0</v>
      </c>
      <c r="D184" s="184" t="str">
        <f>'Berechnung-Freizeit'!D172</f>
        <v/>
      </c>
      <c r="E184" s="192">
        <f>'Berechnung-Freizeit'!E172</f>
        <v>0</v>
      </c>
      <c r="F184" s="195" t="str">
        <f>'Berechnung-Freizeit'!G172</f>
        <v/>
      </c>
      <c r="G184" s="184" t="str">
        <f>'Berechnung-Freizeit'!I172</f>
        <v/>
      </c>
      <c r="H184" s="192" t="str">
        <f>'Berechnung-Freizeit'!J172</f>
        <v/>
      </c>
      <c r="I184" s="195" t="str">
        <f>'Berechnung-Freizeit'!N172</f>
        <v/>
      </c>
      <c r="J184" s="186" t="str">
        <f>'Berechnung-Freizeit'!O172</f>
        <v/>
      </c>
      <c r="K184" s="184" t="str">
        <f>'Berechnung-Freizeit'!V172</f>
        <v/>
      </c>
      <c r="L184" s="197" t="str">
        <f>'Berechnung-Freizeit'!W172</f>
        <v/>
      </c>
      <c r="M184" s="195" t="str">
        <f>'Berechnung-Freizeit'!AB172</f>
        <v/>
      </c>
      <c r="N184" s="186" t="str">
        <f>'Berechnung-Freizeit'!AC172</f>
        <v/>
      </c>
      <c r="O184" s="195" t="str">
        <f>'Berechnung-Freizeit'!AH172</f>
        <v/>
      </c>
      <c r="P184" s="186" t="str">
        <f>'Berechnung-Freizeit'!AI172</f>
        <v/>
      </c>
      <c r="Q184" s="355" t="str">
        <f>'Berechnung-Freizeit'!AN172</f>
        <v/>
      </c>
      <c r="R184" s="186" t="str">
        <f>'Berechnung-Freizeit'!AO172</f>
        <v/>
      </c>
      <c r="S184" s="184" t="str">
        <f>'Berechnung-Freizeit'!AT172</f>
        <v/>
      </c>
      <c r="T184" s="186" t="str">
        <f>'Berechnung-Freizeit'!AU172</f>
        <v/>
      </c>
      <c r="U184" s="184" t="str">
        <f>'Berechnung-Freizeit'!AZ172</f>
        <v/>
      </c>
      <c r="V184" s="197" t="str">
        <f>'Berechnung-Freizeit'!BA172</f>
        <v/>
      </c>
      <c r="W184" s="184">
        <f>'Berechnung-Freizeit'!BB172</f>
        <v>0</v>
      </c>
      <c r="X184" s="197">
        <f>'Berechnung-Freizeit'!BC172</f>
        <v>0</v>
      </c>
      <c r="Y184" s="205">
        <f t="shared" si="8"/>
        <v>0</v>
      </c>
      <c r="Z184" s="216">
        <f t="shared" si="9"/>
        <v>0</v>
      </c>
      <c r="AA184" s="361">
        <f>'Berechnung-Freizeit'!BI172</f>
        <v>0</v>
      </c>
      <c r="AB184" s="362">
        <f t="shared" si="10"/>
        <v>0</v>
      </c>
    </row>
    <row r="185" spans="1:28">
      <c r="A185" s="184">
        <f>'Berechnung-Freizeit'!A173</f>
        <v>0</v>
      </c>
      <c r="B185" s="185">
        <f>'Berechnung-Freizeit'!B173</f>
        <v>0</v>
      </c>
      <c r="C185" s="185">
        <f>'Berechnung-Freizeit'!C173</f>
        <v>0</v>
      </c>
      <c r="D185" s="184" t="str">
        <f>'Berechnung-Freizeit'!D173</f>
        <v/>
      </c>
      <c r="E185" s="192">
        <f>'Berechnung-Freizeit'!E173</f>
        <v>0</v>
      </c>
      <c r="F185" s="195" t="str">
        <f>'Berechnung-Freizeit'!G173</f>
        <v/>
      </c>
      <c r="G185" s="184" t="str">
        <f>'Berechnung-Freizeit'!I173</f>
        <v/>
      </c>
      <c r="H185" s="192" t="str">
        <f>'Berechnung-Freizeit'!J173</f>
        <v/>
      </c>
      <c r="I185" s="195" t="str">
        <f>'Berechnung-Freizeit'!N173</f>
        <v/>
      </c>
      <c r="J185" s="186" t="str">
        <f>'Berechnung-Freizeit'!O173</f>
        <v/>
      </c>
      <c r="K185" s="184" t="str">
        <f>'Berechnung-Freizeit'!V173</f>
        <v/>
      </c>
      <c r="L185" s="197" t="str">
        <f>'Berechnung-Freizeit'!W173</f>
        <v/>
      </c>
      <c r="M185" s="195" t="str">
        <f>'Berechnung-Freizeit'!AB173</f>
        <v/>
      </c>
      <c r="N185" s="186" t="str">
        <f>'Berechnung-Freizeit'!AC173</f>
        <v/>
      </c>
      <c r="O185" s="195" t="str">
        <f>'Berechnung-Freizeit'!AH173</f>
        <v/>
      </c>
      <c r="P185" s="186" t="str">
        <f>'Berechnung-Freizeit'!AI173</f>
        <v/>
      </c>
      <c r="Q185" s="355" t="str">
        <f>'Berechnung-Freizeit'!AN173</f>
        <v/>
      </c>
      <c r="R185" s="186" t="str">
        <f>'Berechnung-Freizeit'!AO173</f>
        <v/>
      </c>
      <c r="S185" s="184" t="str">
        <f>'Berechnung-Freizeit'!AT173</f>
        <v/>
      </c>
      <c r="T185" s="186" t="str">
        <f>'Berechnung-Freizeit'!AU173</f>
        <v/>
      </c>
      <c r="U185" s="184" t="str">
        <f>'Berechnung-Freizeit'!AZ173</f>
        <v/>
      </c>
      <c r="V185" s="197" t="str">
        <f>'Berechnung-Freizeit'!BA173</f>
        <v/>
      </c>
      <c r="W185" s="184">
        <f>'Berechnung-Freizeit'!BB173</f>
        <v>0</v>
      </c>
      <c r="X185" s="197">
        <f>'Berechnung-Freizeit'!BC173</f>
        <v>0</v>
      </c>
      <c r="Y185" s="205">
        <f t="shared" si="8"/>
        <v>0</v>
      </c>
      <c r="Z185" s="216">
        <f t="shared" si="9"/>
        <v>0</v>
      </c>
      <c r="AA185" s="361">
        <f>'Berechnung-Freizeit'!BI173</f>
        <v>0</v>
      </c>
      <c r="AB185" s="362">
        <f t="shared" si="10"/>
        <v>0</v>
      </c>
    </row>
    <row r="186" spans="1:28">
      <c r="A186" s="184">
        <f>'Berechnung-Freizeit'!A174</f>
        <v>0</v>
      </c>
      <c r="B186" s="185">
        <f>'Berechnung-Freizeit'!B174</f>
        <v>0</v>
      </c>
      <c r="C186" s="185">
        <f>'Berechnung-Freizeit'!C174</f>
        <v>0</v>
      </c>
      <c r="D186" s="184" t="str">
        <f>'Berechnung-Freizeit'!D174</f>
        <v/>
      </c>
      <c r="E186" s="192">
        <f>'Berechnung-Freizeit'!E174</f>
        <v>0</v>
      </c>
      <c r="F186" s="195" t="str">
        <f>'Berechnung-Freizeit'!G174</f>
        <v/>
      </c>
      <c r="G186" s="184" t="str">
        <f>'Berechnung-Freizeit'!I174</f>
        <v/>
      </c>
      <c r="H186" s="192" t="str">
        <f>'Berechnung-Freizeit'!J174</f>
        <v/>
      </c>
      <c r="I186" s="195" t="str">
        <f>'Berechnung-Freizeit'!N174</f>
        <v/>
      </c>
      <c r="J186" s="186" t="str">
        <f>'Berechnung-Freizeit'!O174</f>
        <v/>
      </c>
      <c r="K186" s="184" t="str">
        <f>'Berechnung-Freizeit'!V174</f>
        <v/>
      </c>
      <c r="L186" s="197" t="str">
        <f>'Berechnung-Freizeit'!W174</f>
        <v/>
      </c>
      <c r="M186" s="195" t="str">
        <f>'Berechnung-Freizeit'!AB174</f>
        <v/>
      </c>
      <c r="N186" s="186" t="str">
        <f>'Berechnung-Freizeit'!AC174</f>
        <v/>
      </c>
      <c r="O186" s="195" t="str">
        <f>'Berechnung-Freizeit'!AH174</f>
        <v/>
      </c>
      <c r="P186" s="186" t="str">
        <f>'Berechnung-Freizeit'!AI174</f>
        <v/>
      </c>
      <c r="Q186" s="355" t="str">
        <f>'Berechnung-Freizeit'!AN174</f>
        <v/>
      </c>
      <c r="R186" s="186" t="str">
        <f>'Berechnung-Freizeit'!AO174</f>
        <v/>
      </c>
      <c r="S186" s="184" t="str">
        <f>'Berechnung-Freizeit'!AT174</f>
        <v/>
      </c>
      <c r="T186" s="186" t="str">
        <f>'Berechnung-Freizeit'!AU174</f>
        <v/>
      </c>
      <c r="U186" s="184" t="str">
        <f>'Berechnung-Freizeit'!AZ174</f>
        <v/>
      </c>
      <c r="V186" s="197" t="str">
        <f>'Berechnung-Freizeit'!BA174</f>
        <v/>
      </c>
      <c r="W186" s="184">
        <f>'Berechnung-Freizeit'!BB174</f>
        <v>0</v>
      </c>
      <c r="X186" s="197">
        <f>'Berechnung-Freizeit'!BC174</f>
        <v>0</v>
      </c>
      <c r="Y186" s="205">
        <f t="shared" si="8"/>
        <v>0</v>
      </c>
      <c r="Z186" s="216">
        <f t="shared" si="9"/>
        <v>0</v>
      </c>
      <c r="AA186" s="361">
        <f>'Berechnung-Freizeit'!BI174</f>
        <v>0</v>
      </c>
      <c r="AB186" s="362">
        <f t="shared" si="10"/>
        <v>0</v>
      </c>
    </row>
    <row r="187" spans="1:28">
      <c r="A187" s="184">
        <f>'Berechnung-Freizeit'!A175</f>
        <v>0</v>
      </c>
      <c r="B187" s="185">
        <f>'Berechnung-Freizeit'!B175</f>
        <v>0</v>
      </c>
      <c r="C187" s="185">
        <f>'Berechnung-Freizeit'!C175</f>
        <v>0</v>
      </c>
      <c r="D187" s="184" t="str">
        <f>'Berechnung-Freizeit'!D175</f>
        <v/>
      </c>
      <c r="E187" s="192">
        <f>'Berechnung-Freizeit'!E175</f>
        <v>0</v>
      </c>
      <c r="F187" s="195" t="str">
        <f>'Berechnung-Freizeit'!G175</f>
        <v/>
      </c>
      <c r="G187" s="184" t="str">
        <f>'Berechnung-Freizeit'!I175</f>
        <v/>
      </c>
      <c r="H187" s="192" t="str">
        <f>'Berechnung-Freizeit'!J175</f>
        <v/>
      </c>
      <c r="I187" s="195" t="str">
        <f>'Berechnung-Freizeit'!N175</f>
        <v/>
      </c>
      <c r="J187" s="186" t="str">
        <f>'Berechnung-Freizeit'!O175</f>
        <v/>
      </c>
      <c r="K187" s="184" t="str">
        <f>'Berechnung-Freizeit'!V175</f>
        <v/>
      </c>
      <c r="L187" s="197" t="str">
        <f>'Berechnung-Freizeit'!W175</f>
        <v/>
      </c>
      <c r="M187" s="195" t="str">
        <f>'Berechnung-Freizeit'!AB175</f>
        <v/>
      </c>
      <c r="N187" s="186" t="str">
        <f>'Berechnung-Freizeit'!AC175</f>
        <v/>
      </c>
      <c r="O187" s="195" t="str">
        <f>'Berechnung-Freizeit'!AH175</f>
        <v/>
      </c>
      <c r="P187" s="186" t="str">
        <f>'Berechnung-Freizeit'!AI175</f>
        <v/>
      </c>
      <c r="Q187" s="355" t="str">
        <f>'Berechnung-Freizeit'!AN175</f>
        <v/>
      </c>
      <c r="R187" s="186" t="str">
        <f>'Berechnung-Freizeit'!AO175</f>
        <v/>
      </c>
      <c r="S187" s="184" t="str">
        <f>'Berechnung-Freizeit'!AT175</f>
        <v/>
      </c>
      <c r="T187" s="186" t="str">
        <f>'Berechnung-Freizeit'!AU175</f>
        <v/>
      </c>
      <c r="U187" s="184" t="str">
        <f>'Berechnung-Freizeit'!AZ175</f>
        <v/>
      </c>
      <c r="V187" s="197" t="str">
        <f>'Berechnung-Freizeit'!BA175</f>
        <v/>
      </c>
      <c r="W187" s="184">
        <f>'Berechnung-Freizeit'!BB175</f>
        <v>0</v>
      </c>
      <c r="X187" s="197">
        <f>'Berechnung-Freizeit'!BC175</f>
        <v>0</v>
      </c>
      <c r="Y187" s="205">
        <f t="shared" si="8"/>
        <v>0</v>
      </c>
      <c r="Z187" s="216">
        <f t="shared" si="9"/>
        <v>0</v>
      </c>
      <c r="AA187" s="361">
        <f>'Berechnung-Freizeit'!BI175</f>
        <v>0</v>
      </c>
      <c r="AB187" s="362">
        <f t="shared" si="10"/>
        <v>0</v>
      </c>
    </row>
    <row r="188" spans="1:28">
      <c r="A188" s="184">
        <f>'Berechnung-Freizeit'!A176</f>
        <v>0</v>
      </c>
      <c r="B188" s="185">
        <f>'Berechnung-Freizeit'!B176</f>
        <v>0</v>
      </c>
      <c r="C188" s="185">
        <f>'Berechnung-Freizeit'!C176</f>
        <v>0</v>
      </c>
      <c r="D188" s="184" t="str">
        <f>'Berechnung-Freizeit'!D176</f>
        <v/>
      </c>
      <c r="E188" s="192">
        <f>'Berechnung-Freizeit'!E176</f>
        <v>0</v>
      </c>
      <c r="F188" s="195" t="str">
        <f>'Berechnung-Freizeit'!G176</f>
        <v/>
      </c>
      <c r="G188" s="184" t="str">
        <f>'Berechnung-Freizeit'!I176</f>
        <v/>
      </c>
      <c r="H188" s="192" t="str">
        <f>'Berechnung-Freizeit'!J176</f>
        <v/>
      </c>
      <c r="I188" s="195" t="str">
        <f>'Berechnung-Freizeit'!N176</f>
        <v/>
      </c>
      <c r="J188" s="186" t="str">
        <f>'Berechnung-Freizeit'!O176</f>
        <v/>
      </c>
      <c r="K188" s="184" t="str">
        <f>'Berechnung-Freizeit'!V176</f>
        <v/>
      </c>
      <c r="L188" s="197" t="str">
        <f>'Berechnung-Freizeit'!W176</f>
        <v/>
      </c>
      <c r="M188" s="195" t="str">
        <f>'Berechnung-Freizeit'!AB176</f>
        <v/>
      </c>
      <c r="N188" s="186" t="str">
        <f>'Berechnung-Freizeit'!AC176</f>
        <v/>
      </c>
      <c r="O188" s="195" t="str">
        <f>'Berechnung-Freizeit'!AH176</f>
        <v/>
      </c>
      <c r="P188" s="186" t="str">
        <f>'Berechnung-Freizeit'!AI176</f>
        <v/>
      </c>
      <c r="Q188" s="355" t="str">
        <f>'Berechnung-Freizeit'!AN176</f>
        <v/>
      </c>
      <c r="R188" s="186" t="str">
        <f>'Berechnung-Freizeit'!AO176</f>
        <v/>
      </c>
      <c r="S188" s="184" t="str">
        <f>'Berechnung-Freizeit'!AT176</f>
        <v/>
      </c>
      <c r="T188" s="186" t="str">
        <f>'Berechnung-Freizeit'!AU176</f>
        <v/>
      </c>
      <c r="U188" s="184" t="str">
        <f>'Berechnung-Freizeit'!AZ176</f>
        <v/>
      </c>
      <c r="V188" s="197" t="str">
        <f>'Berechnung-Freizeit'!BA176</f>
        <v/>
      </c>
      <c r="W188" s="184">
        <f>'Berechnung-Freizeit'!BB176</f>
        <v>0</v>
      </c>
      <c r="X188" s="197">
        <f>'Berechnung-Freizeit'!BC176</f>
        <v>0</v>
      </c>
      <c r="Y188" s="205">
        <f t="shared" si="8"/>
        <v>0</v>
      </c>
      <c r="Z188" s="216">
        <f t="shared" si="9"/>
        <v>0</v>
      </c>
      <c r="AA188" s="361">
        <f>'Berechnung-Freizeit'!BI176</f>
        <v>0</v>
      </c>
      <c r="AB188" s="362">
        <f t="shared" si="10"/>
        <v>0</v>
      </c>
    </row>
    <row r="189" spans="1:28">
      <c r="A189" s="184">
        <f>'Berechnung-Freizeit'!A177</f>
        <v>0</v>
      </c>
      <c r="B189" s="185">
        <f>'Berechnung-Freizeit'!B177</f>
        <v>0</v>
      </c>
      <c r="C189" s="185">
        <f>'Berechnung-Freizeit'!C177</f>
        <v>0</v>
      </c>
      <c r="D189" s="184" t="str">
        <f>'Berechnung-Freizeit'!D177</f>
        <v/>
      </c>
      <c r="E189" s="192">
        <f>'Berechnung-Freizeit'!E177</f>
        <v>0</v>
      </c>
      <c r="F189" s="195" t="str">
        <f>'Berechnung-Freizeit'!G177</f>
        <v/>
      </c>
      <c r="G189" s="184" t="str">
        <f>'Berechnung-Freizeit'!I177</f>
        <v/>
      </c>
      <c r="H189" s="192" t="str">
        <f>'Berechnung-Freizeit'!J177</f>
        <v/>
      </c>
      <c r="I189" s="195" t="str">
        <f>'Berechnung-Freizeit'!N177</f>
        <v/>
      </c>
      <c r="J189" s="186" t="str">
        <f>'Berechnung-Freizeit'!O177</f>
        <v/>
      </c>
      <c r="K189" s="184" t="str">
        <f>'Berechnung-Freizeit'!V177</f>
        <v/>
      </c>
      <c r="L189" s="197" t="str">
        <f>'Berechnung-Freizeit'!W177</f>
        <v/>
      </c>
      <c r="M189" s="195" t="str">
        <f>'Berechnung-Freizeit'!AB177</f>
        <v/>
      </c>
      <c r="N189" s="186" t="str">
        <f>'Berechnung-Freizeit'!AC177</f>
        <v/>
      </c>
      <c r="O189" s="195" t="str">
        <f>'Berechnung-Freizeit'!AH177</f>
        <v/>
      </c>
      <c r="P189" s="186" t="str">
        <f>'Berechnung-Freizeit'!AI177</f>
        <v/>
      </c>
      <c r="Q189" s="355" t="str">
        <f>'Berechnung-Freizeit'!AN177</f>
        <v/>
      </c>
      <c r="R189" s="186" t="str">
        <f>'Berechnung-Freizeit'!AO177</f>
        <v/>
      </c>
      <c r="S189" s="184" t="str">
        <f>'Berechnung-Freizeit'!AT177</f>
        <v/>
      </c>
      <c r="T189" s="186" t="str">
        <f>'Berechnung-Freizeit'!AU177</f>
        <v/>
      </c>
      <c r="U189" s="184" t="str">
        <f>'Berechnung-Freizeit'!AZ177</f>
        <v/>
      </c>
      <c r="V189" s="197" t="str">
        <f>'Berechnung-Freizeit'!BA177</f>
        <v/>
      </c>
      <c r="W189" s="184">
        <f>'Berechnung-Freizeit'!BB177</f>
        <v>0</v>
      </c>
      <c r="X189" s="197">
        <f>'Berechnung-Freizeit'!BC177</f>
        <v>0</v>
      </c>
      <c r="Y189" s="205">
        <f t="shared" si="8"/>
        <v>0</v>
      </c>
      <c r="Z189" s="216">
        <f t="shared" si="9"/>
        <v>0</v>
      </c>
      <c r="AA189" s="361">
        <f>'Berechnung-Freizeit'!BI177</f>
        <v>0</v>
      </c>
      <c r="AB189" s="362">
        <f t="shared" si="10"/>
        <v>0</v>
      </c>
    </row>
    <row r="190" spans="1:28">
      <c r="A190" s="184">
        <f>'Berechnung-Freizeit'!A178</f>
        <v>0</v>
      </c>
      <c r="B190" s="185">
        <f>'Berechnung-Freizeit'!B178</f>
        <v>0</v>
      </c>
      <c r="C190" s="185">
        <f>'Berechnung-Freizeit'!C178</f>
        <v>0</v>
      </c>
      <c r="D190" s="184" t="str">
        <f>'Berechnung-Freizeit'!D178</f>
        <v/>
      </c>
      <c r="E190" s="192">
        <f>'Berechnung-Freizeit'!E178</f>
        <v>0</v>
      </c>
      <c r="F190" s="195" t="str">
        <f>'Berechnung-Freizeit'!G178</f>
        <v/>
      </c>
      <c r="G190" s="184" t="str">
        <f>'Berechnung-Freizeit'!I178</f>
        <v/>
      </c>
      <c r="H190" s="192" t="str">
        <f>'Berechnung-Freizeit'!J178</f>
        <v/>
      </c>
      <c r="I190" s="195" t="str">
        <f>'Berechnung-Freizeit'!N178</f>
        <v/>
      </c>
      <c r="J190" s="186" t="str">
        <f>'Berechnung-Freizeit'!O178</f>
        <v/>
      </c>
      <c r="K190" s="184" t="str">
        <f>'Berechnung-Freizeit'!V178</f>
        <v/>
      </c>
      <c r="L190" s="197" t="str">
        <f>'Berechnung-Freizeit'!W178</f>
        <v/>
      </c>
      <c r="M190" s="195" t="str">
        <f>'Berechnung-Freizeit'!AB178</f>
        <v/>
      </c>
      <c r="N190" s="186" t="str">
        <f>'Berechnung-Freizeit'!AC178</f>
        <v/>
      </c>
      <c r="O190" s="195" t="str">
        <f>'Berechnung-Freizeit'!AH178</f>
        <v/>
      </c>
      <c r="P190" s="186" t="str">
        <f>'Berechnung-Freizeit'!AI178</f>
        <v/>
      </c>
      <c r="Q190" s="355" t="str">
        <f>'Berechnung-Freizeit'!AN178</f>
        <v/>
      </c>
      <c r="R190" s="186" t="str">
        <f>'Berechnung-Freizeit'!AO178</f>
        <v/>
      </c>
      <c r="S190" s="184" t="str">
        <f>'Berechnung-Freizeit'!AT178</f>
        <v/>
      </c>
      <c r="T190" s="186" t="str">
        <f>'Berechnung-Freizeit'!AU178</f>
        <v/>
      </c>
      <c r="U190" s="184" t="str">
        <f>'Berechnung-Freizeit'!AZ178</f>
        <v/>
      </c>
      <c r="V190" s="197" t="str">
        <f>'Berechnung-Freizeit'!BA178</f>
        <v/>
      </c>
      <c r="W190" s="184">
        <f>'Berechnung-Freizeit'!BB178</f>
        <v>0</v>
      </c>
      <c r="X190" s="197">
        <f>'Berechnung-Freizeit'!BC178</f>
        <v>0</v>
      </c>
      <c r="Y190" s="205">
        <f t="shared" si="8"/>
        <v>0</v>
      </c>
      <c r="Z190" s="216">
        <f t="shared" si="9"/>
        <v>0</v>
      </c>
      <c r="AA190" s="361">
        <f>'Berechnung-Freizeit'!BI178</f>
        <v>0</v>
      </c>
      <c r="AB190" s="362">
        <f t="shared" si="10"/>
        <v>0</v>
      </c>
    </row>
    <row r="191" spans="1:28">
      <c r="A191" s="184">
        <f>'Berechnung-Freizeit'!A179</f>
        <v>0</v>
      </c>
      <c r="B191" s="185">
        <f>'Berechnung-Freizeit'!B179</f>
        <v>0</v>
      </c>
      <c r="C191" s="185">
        <f>'Berechnung-Freizeit'!C179</f>
        <v>0</v>
      </c>
      <c r="D191" s="184" t="str">
        <f>'Berechnung-Freizeit'!D179</f>
        <v/>
      </c>
      <c r="E191" s="192">
        <f>'Berechnung-Freizeit'!E179</f>
        <v>0</v>
      </c>
      <c r="F191" s="195" t="str">
        <f>'Berechnung-Freizeit'!G179</f>
        <v/>
      </c>
      <c r="G191" s="184" t="str">
        <f>'Berechnung-Freizeit'!I179</f>
        <v/>
      </c>
      <c r="H191" s="192" t="str">
        <f>'Berechnung-Freizeit'!J179</f>
        <v/>
      </c>
      <c r="I191" s="195" t="str">
        <f>'Berechnung-Freizeit'!N179</f>
        <v/>
      </c>
      <c r="J191" s="186" t="str">
        <f>'Berechnung-Freizeit'!O179</f>
        <v/>
      </c>
      <c r="K191" s="184" t="str">
        <f>'Berechnung-Freizeit'!V179</f>
        <v/>
      </c>
      <c r="L191" s="197" t="str">
        <f>'Berechnung-Freizeit'!W179</f>
        <v/>
      </c>
      <c r="M191" s="195" t="str">
        <f>'Berechnung-Freizeit'!AB179</f>
        <v/>
      </c>
      <c r="N191" s="186" t="str">
        <f>'Berechnung-Freizeit'!AC179</f>
        <v/>
      </c>
      <c r="O191" s="195" t="str">
        <f>'Berechnung-Freizeit'!AH179</f>
        <v/>
      </c>
      <c r="P191" s="186" t="str">
        <f>'Berechnung-Freizeit'!AI179</f>
        <v/>
      </c>
      <c r="Q191" s="355" t="str">
        <f>'Berechnung-Freizeit'!AN179</f>
        <v/>
      </c>
      <c r="R191" s="186" t="str">
        <f>'Berechnung-Freizeit'!AO179</f>
        <v/>
      </c>
      <c r="S191" s="184" t="str">
        <f>'Berechnung-Freizeit'!AT179</f>
        <v/>
      </c>
      <c r="T191" s="186" t="str">
        <f>'Berechnung-Freizeit'!AU179</f>
        <v/>
      </c>
      <c r="U191" s="184" t="str">
        <f>'Berechnung-Freizeit'!AZ179</f>
        <v/>
      </c>
      <c r="V191" s="197" t="str">
        <f>'Berechnung-Freizeit'!BA179</f>
        <v/>
      </c>
      <c r="W191" s="184">
        <f>'Berechnung-Freizeit'!BB179</f>
        <v>0</v>
      </c>
      <c r="X191" s="197">
        <f>'Berechnung-Freizeit'!BC179</f>
        <v>0</v>
      </c>
      <c r="Y191" s="205">
        <f t="shared" si="8"/>
        <v>0</v>
      </c>
      <c r="Z191" s="216">
        <f t="shared" si="9"/>
        <v>0</v>
      </c>
      <c r="AA191" s="361">
        <f>'Berechnung-Freizeit'!BI179</f>
        <v>0</v>
      </c>
      <c r="AB191" s="362">
        <f t="shared" si="10"/>
        <v>0</v>
      </c>
    </row>
    <row r="192" spans="1:28">
      <c r="A192" s="184">
        <f>'Berechnung-Freizeit'!A180</f>
        <v>0</v>
      </c>
      <c r="B192" s="185">
        <f>'Berechnung-Freizeit'!B180</f>
        <v>0</v>
      </c>
      <c r="C192" s="185">
        <f>'Berechnung-Freizeit'!C180</f>
        <v>0</v>
      </c>
      <c r="D192" s="184" t="str">
        <f>'Berechnung-Freizeit'!D180</f>
        <v/>
      </c>
      <c r="E192" s="192">
        <f>'Berechnung-Freizeit'!E180</f>
        <v>0</v>
      </c>
      <c r="F192" s="195" t="str">
        <f>'Berechnung-Freizeit'!G180</f>
        <v/>
      </c>
      <c r="G192" s="184" t="str">
        <f>'Berechnung-Freizeit'!I180</f>
        <v/>
      </c>
      <c r="H192" s="192" t="str">
        <f>'Berechnung-Freizeit'!J180</f>
        <v/>
      </c>
      <c r="I192" s="195" t="str">
        <f>'Berechnung-Freizeit'!N180</f>
        <v/>
      </c>
      <c r="J192" s="186" t="str">
        <f>'Berechnung-Freizeit'!O180</f>
        <v/>
      </c>
      <c r="K192" s="184" t="str">
        <f>'Berechnung-Freizeit'!V180</f>
        <v/>
      </c>
      <c r="L192" s="197" t="str">
        <f>'Berechnung-Freizeit'!W180</f>
        <v/>
      </c>
      <c r="M192" s="195" t="str">
        <f>'Berechnung-Freizeit'!AB180</f>
        <v/>
      </c>
      <c r="N192" s="186" t="str">
        <f>'Berechnung-Freizeit'!AC180</f>
        <v/>
      </c>
      <c r="O192" s="195" t="str">
        <f>'Berechnung-Freizeit'!AH180</f>
        <v/>
      </c>
      <c r="P192" s="186" t="str">
        <f>'Berechnung-Freizeit'!AI180</f>
        <v/>
      </c>
      <c r="Q192" s="355" t="str">
        <f>'Berechnung-Freizeit'!AN180</f>
        <v/>
      </c>
      <c r="R192" s="186" t="str">
        <f>'Berechnung-Freizeit'!AO180</f>
        <v/>
      </c>
      <c r="S192" s="184" t="str">
        <f>'Berechnung-Freizeit'!AT180</f>
        <v/>
      </c>
      <c r="T192" s="186" t="str">
        <f>'Berechnung-Freizeit'!AU180</f>
        <v/>
      </c>
      <c r="U192" s="184" t="str">
        <f>'Berechnung-Freizeit'!AZ180</f>
        <v/>
      </c>
      <c r="V192" s="197" t="str">
        <f>'Berechnung-Freizeit'!BA180</f>
        <v/>
      </c>
      <c r="W192" s="184">
        <f>'Berechnung-Freizeit'!BB180</f>
        <v>0</v>
      </c>
      <c r="X192" s="197">
        <f>'Berechnung-Freizeit'!BC180</f>
        <v>0</v>
      </c>
      <c r="Y192" s="205">
        <f t="shared" si="8"/>
        <v>0</v>
      </c>
      <c r="Z192" s="216">
        <f t="shared" si="9"/>
        <v>0</v>
      </c>
      <c r="AA192" s="361">
        <f>'Berechnung-Freizeit'!BI180</f>
        <v>0</v>
      </c>
      <c r="AB192" s="362">
        <f t="shared" si="10"/>
        <v>0</v>
      </c>
    </row>
    <row r="193" spans="1:28">
      <c r="A193" s="184">
        <f>'Berechnung-Freizeit'!A181</f>
        <v>0</v>
      </c>
      <c r="B193" s="185">
        <f>'Berechnung-Freizeit'!B181</f>
        <v>0</v>
      </c>
      <c r="C193" s="185">
        <f>'Berechnung-Freizeit'!C181</f>
        <v>0</v>
      </c>
      <c r="D193" s="184" t="str">
        <f>'Berechnung-Freizeit'!D181</f>
        <v/>
      </c>
      <c r="E193" s="192">
        <f>'Berechnung-Freizeit'!E181</f>
        <v>0</v>
      </c>
      <c r="F193" s="195" t="str">
        <f>'Berechnung-Freizeit'!G181</f>
        <v/>
      </c>
      <c r="G193" s="184" t="str">
        <f>'Berechnung-Freizeit'!I181</f>
        <v/>
      </c>
      <c r="H193" s="192" t="str">
        <f>'Berechnung-Freizeit'!J181</f>
        <v/>
      </c>
      <c r="I193" s="195" t="str">
        <f>'Berechnung-Freizeit'!N181</f>
        <v/>
      </c>
      <c r="J193" s="186" t="str">
        <f>'Berechnung-Freizeit'!O181</f>
        <v/>
      </c>
      <c r="K193" s="184" t="str">
        <f>'Berechnung-Freizeit'!V181</f>
        <v/>
      </c>
      <c r="L193" s="197" t="str">
        <f>'Berechnung-Freizeit'!W181</f>
        <v/>
      </c>
      <c r="M193" s="195" t="str">
        <f>'Berechnung-Freizeit'!AB181</f>
        <v/>
      </c>
      <c r="N193" s="186" t="str">
        <f>'Berechnung-Freizeit'!AC181</f>
        <v/>
      </c>
      <c r="O193" s="195" t="str">
        <f>'Berechnung-Freizeit'!AH181</f>
        <v/>
      </c>
      <c r="P193" s="186" t="str">
        <f>'Berechnung-Freizeit'!AI181</f>
        <v/>
      </c>
      <c r="Q193" s="355" t="str">
        <f>'Berechnung-Freizeit'!AN181</f>
        <v/>
      </c>
      <c r="R193" s="186" t="str">
        <f>'Berechnung-Freizeit'!AO181</f>
        <v/>
      </c>
      <c r="S193" s="184" t="str">
        <f>'Berechnung-Freizeit'!AT181</f>
        <v/>
      </c>
      <c r="T193" s="186" t="str">
        <f>'Berechnung-Freizeit'!AU181</f>
        <v/>
      </c>
      <c r="U193" s="184" t="str">
        <f>'Berechnung-Freizeit'!AZ181</f>
        <v/>
      </c>
      <c r="V193" s="197" t="str">
        <f>'Berechnung-Freizeit'!BA181</f>
        <v/>
      </c>
      <c r="W193" s="184">
        <f>'Berechnung-Freizeit'!BB181</f>
        <v>0</v>
      </c>
      <c r="X193" s="197">
        <f>'Berechnung-Freizeit'!BC181</f>
        <v>0</v>
      </c>
      <c r="Y193" s="205">
        <f t="shared" si="8"/>
        <v>0</v>
      </c>
      <c r="Z193" s="216">
        <f t="shared" si="9"/>
        <v>0</v>
      </c>
      <c r="AA193" s="361">
        <f>'Berechnung-Freizeit'!BI181</f>
        <v>0</v>
      </c>
      <c r="AB193" s="362">
        <f t="shared" si="10"/>
        <v>0</v>
      </c>
    </row>
    <row r="194" spans="1:28">
      <c r="A194" s="184">
        <f>'Berechnung-Freizeit'!A182</f>
        <v>0</v>
      </c>
      <c r="B194" s="185">
        <f>'Berechnung-Freizeit'!B182</f>
        <v>0</v>
      </c>
      <c r="C194" s="185">
        <f>'Berechnung-Freizeit'!C182</f>
        <v>0</v>
      </c>
      <c r="D194" s="184" t="str">
        <f>'Berechnung-Freizeit'!D182</f>
        <v/>
      </c>
      <c r="E194" s="192">
        <f>'Berechnung-Freizeit'!E182</f>
        <v>0</v>
      </c>
      <c r="F194" s="195" t="str">
        <f>'Berechnung-Freizeit'!G182</f>
        <v/>
      </c>
      <c r="G194" s="184" t="str">
        <f>'Berechnung-Freizeit'!I182</f>
        <v/>
      </c>
      <c r="H194" s="192" t="str">
        <f>'Berechnung-Freizeit'!J182</f>
        <v/>
      </c>
      <c r="I194" s="195" t="str">
        <f>'Berechnung-Freizeit'!N182</f>
        <v/>
      </c>
      <c r="J194" s="186" t="str">
        <f>'Berechnung-Freizeit'!O182</f>
        <v/>
      </c>
      <c r="K194" s="184" t="str">
        <f>'Berechnung-Freizeit'!V182</f>
        <v/>
      </c>
      <c r="L194" s="197" t="str">
        <f>'Berechnung-Freizeit'!W182</f>
        <v/>
      </c>
      <c r="M194" s="195" t="str">
        <f>'Berechnung-Freizeit'!AB182</f>
        <v/>
      </c>
      <c r="N194" s="186" t="str">
        <f>'Berechnung-Freizeit'!AC182</f>
        <v/>
      </c>
      <c r="O194" s="195" t="str">
        <f>'Berechnung-Freizeit'!AH182</f>
        <v/>
      </c>
      <c r="P194" s="186" t="str">
        <f>'Berechnung-Freizeit'!AI182</f>
        <v/>
      </c>
      <c r="Q194" s="355" t="str">
        <f>'Berechnung-Freizeit'!AN182</f>
        <v/>
      </c>
      <c r="R194" s="186" t="str">
        <f>'Berechnung-Freizeit'!AO182</f>
        <v/>
      </c>
      <c r="S194" s="184" t="str">
        <f>'Berechnung-Freizeit'!AT182</f>
        <v/>
      </c>
      <c r="T194" s="186" t="str">
        <f>'Berechnung-Freizeit'!AU182</f>
        <v/>
      </c>
      <c r="U194" s="184" t="str">
        <f>'Berechnung-Freizeit'!AZ182</f>
        <v/>
      </c>
      <c r="V194" s="197" t="str">
        <f>'Berechnung-Freizeit'!BA182</f>
        <v/>
      </c>
      <c r="W194" s="184">
        <f>'Berechnung-Freizeit'!BB182</f>
        <v>0</v>
      </c>
      <c r="X194" s="197">
        <f>'Berechnung-Freizeit'!BC182</f>
        <v>0</v>
      </c>
      <c r="Y194" s="205">
        <f t="shared" si="8"/>
        <v>0</v>
      </c>
      <c r="Z194" s="216">
        <f t="shared" si="9"/>
        <v>0</v>
      </c>
      <c r="AA194" s="361">
        <f>'Berechnung-Freizeit'!BI182</f>
        <v>0</v>
      </c>
      <c r="AB194" s="362">
        <f t="shared" si="10"/>
        <v>0</v>
      </c>
    </row>
    <row r="195" spans="1:28">
      <c r="A195" s="184">
        <f>'Berechnung-Freizeit'!A183</f>
        <v>0</v>
      </c>
      <c r="B195" s="185">
        <f>'Berechnung-Freizeit'!B183</f>
        <v>0</v>
      </c>
      <c r="C195" s="185">
        <f>'Berechnung-Freizeit'!C183</f>
        <v>0</v>
      </c>
      <c r="D195" s="184" t="str">
        <f>'Berechnung-Freizeit'!D183</f>
        <v/>
      </c>
      <c r="E195" s="192">
        <f>'Berechnung-Freizeit'!E183</f>
        <v>0</v>
      </c>
      <c r="F195" s="195" t="str">
        <f>'Berechnung-Freizeit'!G183</f>
        <v/>
      </c>
      <c r="G195" s="184" t="str">
        <f>'Berechnung-Freizeit'!I183</f>
        <v/>
      </c>
      <c r="H195" s="192" t="str">
        <f>'Berechnung-Freizeit'!J183</f>
        <v/>
      </c>
      <c r="I195" s="195" t="str">
        <f>'Berechnung-Freizeit'!N183</f>
        <v/>
      </c>
      <c r="J195" s="186" t="str">
        <f>'Berechnung-Freizeit'!O183</f>
        <v/>
      </c>
      <c r="K195" s="184" t="str">
        <f>'Berechnung-Freizeit'!V183</f>
        <v/>
      </c>
      <c r="L195" s="197" t="str">
        <f>'Berechnung-Freizeit'!W183</f>
        <v/>
      </c>
      <c r="M195" s="195" t="str">
        <f>'Berechnung-Freizeit'!AB183</f>
        <v/>
      </c>
      <c r="N195" s="186" t="str">
        <f>'Berechnung-Freizeit'!AC183</f>
        <v/>
      </c>
      <c r="O195" s="195" t="str">
        <f>'Berechnung-Freizeit'!AH183</f>
        <v/>
      </c>
      <c r="P195" s="186" t="str">
        <f>'Berechnung-Freizeit'!AI183</f>
        <v/>
      </c>
      <c r="Q195" s="355" t="str">
        <f>'Berechnung-Freizeit'!AN183</f>
        <v/>
      </c>
      <c r="R195" s="186" t="str">
        <f>'Berechnung-Freizeit'!AO183</f>
        <v/>
      </c>
      <c r="S195" s="184" t="str">
        <f>'Berechnung-Freizeit'!AT183</f>
        <v/>
      </c>
      <c r="T195" s="186" t="str">
        <f>'Berechnung-Freizeit'!AU183</f>
        <v/>
      </c>
      <c r="U195" s="184" t="str">
        <f>'Berechnung-Freizeit'!AZ183</f>
        <v/>
      </c>
      <c r="V195" s="197" t="str">
        <f>'Berechnung-Freizeit'!BA183</f>
        <v/>
      </c>
      <c r="W195" s="184">
        <f>'Berechnung-Freizeit'!BB183</f>
        <v>0</v>
      </c>
      <c r="X195" s="197">
        <f>'Berechnung-Freizeit'!BC183</f>
        <v>0</v>
      </c>
      <c r="Y195" s="205">
        <f t="shared" si="8"/>
        <v>0</v>
      </c>
      <c r="Z195" s="216">
        <f t="shared" si="9"/>
        <v>0</v>
      </c>
      <c r="AA195" s="361">
        <f>'Berechnung-Freizeit'!BI183</f>
        <v>0</v>
      </c>
      <c r="AB195" s="362">
        <f t="shared" si="10"/>
        <v>0</v>
      </c>
    </row>
    <row r="196" spans="1:28">
      <c r="A196" s="184">
        <f>'Berechnung-Freizeit'!A184</f>
        <v>0</v>
      </c>
      <c r="B196" s="185">
        <f>'Berechnung-Freizeit'!B184</f>
        <v>0</v>
      </c>
      <c r="C196" s="185">
        <f>'Berechnung-Freizeit'!C184</f>
        <v>0</v>
      </c>
      <c r="D196" s="184" t="str">
        <f>'Berechnung-Freizeit'!D184</f>
        <v/>
      </c>
      <c r="E196" s="192">
        <f>'Berechnung-Freizeit'!E184</f>
        <v>0</v>
      </c>
      <c r="F196" s="195" t="str">
        <f>'Berechnung-Freizeit'!G184</f>
        <v/>
      </c>
      <c r="G196" s="184" t="str">
        <f>'Berechnung-Freizeit'!I184</f>
        <v/>
      </c>
      <c r="H196" s="192" t="str">
        <f>'Berechnung-Freizeit'!J184</f>
        <v/>
      </c>
      <c r="I196" s="195" t="str">
        <f>'Berechnung-Freizeit'!N184</f>
        <v/>
      </c>
      <c r="J196" s="186" t="str">
        <f>'Berechnung-Freizeit'!O184</f>
        <v/>
      </c>
      <c r="K196" s="184" t="str">
        <f>'Berechnung-Freizeit'!V184</f>
        <v/>
      </c>
      <c r="L196" s="197" t="str">
        <f>'Berechnung-Freizeit'!W184</f>
        <v/>
      </c>
      <c r="M196" s="195" t="str">
        <f>'Berechnung-Freizeit'!AB184</f>
        <v/>
      </c>
      <c r="N196" s="186" t="str">
        <f>'Berechnung-Freizeit'!AC184</f>
        <v/>
      </c>
      <c r="O196" s="195" t="str">
        <f>'Berechnung-Freizeit'!AH184</f>
        <v/>
      </c>
      <c r="P196" s="186" t="str">
        <f>'Berechnung-Freizeit'!AI184</f>
        <v/>
      </c>
      <c r="Q196" s="355" t="str">
        <f>'Berechnung-Freizeit'!AN184</f>
        <v/>
      </c>
      <c r="R196" s="186" t="str">
        <f>'Berechnung-Freizeit'!AO184</f>
        <v/>
      </c>
      <c r="S196" s="184" t="str">
        <f>'Berechnung-Freizeit'!AT184</f>
        <v/>
      </c>
      <c r="T196" s="186" t="str">
        <f>'Berechnung-Freizeit'!AU184</f>
        <v/>
      </c>
      <c r="U196" s="184" t="str">
        <f>'Berechnung-Freizeit'!AZ184</f>
        <v/>
      </c>
      <c r="V196" s="197" t="str">
        <f>'Berechnung-Freizeit'!BA184</f>
        <v/>
      </c>
      <c r="W196" s="184">
        <f>'Berechnung-Freizeit'!BB184</f>
        <v>0</v>
      </c>
      <c r="X196" s="197">
        <f>'Berechnung-Freizeit'!BC184</f>
        <v>0</v>
      </c>
      <c r="Y196" s="205">
        <f t="shared" si="8"/>
        <v>0</v>
      </c>
      <c r="Z196" s="216">
        <f t="shared" si="9"/>
        <v>0</v>
      </c>
      <c r="AA196" s="361">
        <f>'Berechnung-Freizeit'!BI184</f>
        <v>0</v>
      </c>
      <c r="AB196" s="362">
        <f t="shared" si="10"/>
        <v>0</v>
      </c>
    </row>
    <row r="197" spans="1:28">
      <c r="A197" s="184">
        <f>'Berechnung-Freizeit'!A185</f>
        <v>0</v>
      </c>
      <c r="B197" s="185">
        <f>'Berechnung-Freizeit'!B185</f>
        <v>0</v>
      </c>
      <c r="C197" s="185">
        <f>'Berechnung-Freizeit'!C185</f>
        <v>0</v>
      </c>
      <c r="D197" s="184" t="str">
        <f>'Berechnung-Freizeit'!D185</f>
        <v/>
      </c>
      <c r="E197" s="192">
        <f>'Berechnung-Freizeit'!E185</f>
        <v>0</v>
      </c>
      <c r="F197" s="195" t="str">
        <f>'Berechnung-Freizeit'!G185</f>
        <v/>
      </c>
      <c r="G197" s="184" t="str">
        <f>'Berechnung-Freizeit'!I185</f>
        <v/>
      </c>
      <c r="H197" s="192" t="str">
        <f>'Berechnung-Freizeit'!J185</f>
        <v/>
      </c>
      <c r="I197" s="195" t="str">
        <f>'Berechnung-Freizeit'!N185</f>
        <v/>
      </c>
      <c r="J197" s="186" t="str">
        <f>'Berechnung-Freizeit'!O185</f>
        <v/>
      </c>
      <c r="K197" s="184" t="str">
        <f>'Berechnung-Freizeit'!V185</f>
        <v/>
      </c>
      <c r="L197" s="197" t="str">
        <f>'Berechnung-Freizeit'!W185</f>
        <v/>
      </c>
      <c r="M197" s="195" t="str">
        <f>'Berechnung-Freizeit'!AB185</f>
        <v/>
      </c>
      <c r="N197" s="186" t="str">
        <f>'Berechnung-Freizeit'!AC185</f>
        <v/>
      </c>
      <c r="O197" s="195" t="str">
        <f>'Berechnung-Freizeit'!AH185</f>
        <v/>
      </c>
      <c r="P197" s="186" t="str">
        <f>'Berechnung-Freizeit'!AI185</f>
        <v/>
      </c>
      <c r="Q197" s="355" t="str">
        <f>'Berechnung-Freizeit'!AN185</f>
        <v/>
      </c>
      <c r="R197" s="186" t="str">
        <f>'Berechnung-Freizeit'!AO185</f>
        <v/>
      </c>
      <c r="S197" s="184" t="str">
        <f>'Berechnung-Freizeit'!AT185</f>
        <v/>
      </c>
      <c r="T197" s="186" t="str">
        <f>'Berechnung-Freizeit'!AU185</f>
        <v/>
      </c>
      <c r="U197" s="184" t="str">
        <f>'Berechnung-Freizeit'!AZ185</f>
        <v/>
      </c>
      <c r="V197" s="197" t="str">
        <f>'Berechnung-Freizeit'!BA185</f>
        <v/>
      </c>
      <c r="W197" s="184">
        <f>'Berechnung-Freizeit'!BB185</f>
        <v>0</v>
      </c>
      <c r="X197" s="197">
        <f>'Berechnung-Freizeit'!BC185</f>
        <v>0</v>
      </c>
      <c r="Y197" s="205">
        <f t="shared" si="8"/>
        <v>0</v>
      </c>
      <c r="Z197" s="216">
        <f t="shared" si="9"/>
        <v>0</v>
      </c>
      <c r="AA197" s="361">
        <f>'Berechnung-Freizeit'!BI185</f>
        <v>0</v>
      </c>
      <c r="AB197" s="362">
        <f t="shared" si="10"/>
        <v>0</v>
      </c>
    </row>
    <row r="198" spans="1:28">
      <c r="A198" s="184">
        <f>'Berechnung-Freizeit'!A186</f>
        <v>0</v>
      </c>
      <c r="B198" s="185">
        <f>'Berechnung-Freizeit'!B186</f>
        <v>0</v>
      </c>
      <c r="C198" s="185">
        <f>'Berechnung-Freizeit'!C186</f>
        <v>0</v>
      </c>
      <c r="D198" s="184" t="str">
        <f>'Berechnung-Freizeit'!D186</f>
        <v/>
      </c>
      <c r="E198" s="192">
        <f>'Berechnung-Freizeit'!E186</f>
        <v>0</v>
      </c>
      <c r="F198" s="195" t="str">
        <f>'Berechnung-Freizeit'!G186</f>
        <v/>
      </c>
      <c r="G198" s="184" t="str">
        <f>'Berechnung-Freizeit'!I186</f>
        <v/>
      </c>
      <c r="H198" s="192" t="str">
        <f>'Berechnung-Freizeit'!J186</f>
        <v/>
      </c>
      <c r="I198" s="195" t="str">
        <f>'Berechnung-Freizeit'!N186</f>
        <v/>
      </c>
      <c r="J198" s="186" t="str">
        <f>'Berechnung-Freizeit'!O186</f>
        <v/>
      </c>
      <c r="K198" s="184" t="str">
        <f>'Berechnung-Freizeit'!V186</f>
        <v/>
      </c>
      <c r="L198" s="197" t="str">
        <f>'Berechnung-Freizeit'!W186</f>
        <v/>
      </c>
      <c r="M198" s="195" t="str">
        <f>'Berechnung-Freizeit'!AB186</f>
        <v/>
      </c>
      <c r="N198" s="186" t="str">
        <f>'Berechnung-Freizeit'!AC186</f>
        <v/>
      </c>
      <c r="O198" s="195" t="str">
        <f>'Berechnung-Freizeit'!AH186</f>
        <v/>
      </c>
      <c r="P198" s="186" t="str">
        <f>'Berechnung-Freizeit'!AI186</f>
        <v/>
      </c>
      <c r="Q198" s="355" t="str">
        <f>'Berechnung-Freizeit'!AN186</f>
        <v/>
      </c>
      <c r="R198" s="186" t="str">
        <f>'Berechnung-Freizeit'!AO186</f>
        <v/>
      </c>
      <c r="S198" s="184" t="str">
        <f>'Berechnung-Freizeit'!AT186</f>
        <v/>
      </c>
      <c r="T198" s="186" t="str">
        <f>'Berechnung-Freizeit'!AU186</f>
        <v/>
      </c>
      <c r="U198" s="184" t="str">
        <f>'Berechnung-Freizeit'!AZ186</f>
        <v/>
      </c>
      <c r="V198" s="197" t="str">
        <f>'Berechnung-Freizeit'!BA186</f>
        <v/>
      </c>
      <c r="W198" s="184">
        <f>'Berechnung-Freizeit'!BB186</f>
        <v>0</v>
      </c>
      <c r="X198" s="197">
        <f>'Berechnung-Freizeit'!BC186</f>
        <v>0</v>
      </c>
      <c r="Y198" s="205">
        <f t="shared" si="8"/>
        <v>0</v>
      </c>
      <c r="Z198" s="216">
        <f t="shared" si="9"/>
        <v>0</v>
      </c>
      <c r="AA198" s="361">
        <f>'Berechnung-Freizeit'!BI186</f>
        <v>0</v>
      </c>
      <c r="AB198" s="362">
        <f t="shared" si="10"/>
        <v>0</v>
      </c>
    </row>
    <row r="199" spans="1:28">
      <c r="A199" s="184">
        <f>'Berechnung-Freizeit'!A187</f>
        <v>0</v>
      </c>
      <c r="B199" s="185">
        <f>'Berechnung-Freizeit'!B187</f>
        <v>0</v>
      </c>
      <c r="C199" s="185">
        <f>'Berechnung-Freizeit'!C187</f>
        <v>0</v>
      </c>
      <c r="D199" s="184" t="str">
        <f>'Berechnung-Freizeit'!D187</f>
        <v/>
      </c>
      <c r="E199" s="192">
        <f>'Berechnung-Freizeit'!E187</f>
        <v>0</v>
      </c>
      <c r="F199" s="195" t="str">
        <f>'Berechnung-Freizeit'!G187</f>
        <v/>
      </c>
      <c r="G199" s="184" t="str">
        <f>'Berechnung-Freizeit'!I187</f>
        <v/>
      </c>
      <c r="H199" s="192" t="str">
        <f>'Berechnung-Freizeit'!J187</f>
        <v/>
      </c>
      <c r="I199" s="195" t="str">
        <f>'Berechnung-Freizeit'!N187</f>
        <v/>
      </c>
      <c r="J199" s="186" t="str">
        <f>'Berechnung-Freizeit'!O187</f>
        <v/>
      </c>
      <c r="K199" s="184" t="str">
        <f>'Berechnung-Freizeit'!V187</f>
        <v/>
      </c>
      <c r="L199" s="197" t="str">
        <f>'Berechnung-Freizeit'!W187</f>
        <v/>
      </c>
      <c r="M199" s="195" t="str">
        <f>'Berechnung-Freizeit'!AB187</f>
        <v/>
      </c>
      <c r="N199" s="186" t="str">
        <f>'Berechnung-Freizeit'!AC187</f>
        <v/>
      </c>
      <c r="O199" s="195" t="str">
        <f>'Berechnung-Freizeit'!AH187</f>
        <v/>
      </c>
      <c r="P199" s="186" t="str">
        <f>'Berechnung-Freizeit'!AI187</f>
        <v/>
      </c>
      <c r="Q199" s="355" t="str">
        <f>'Berechnung-Freizeit'!AN187</f>
        <v/>
      </c>
      <c r="R199" s="186" t="str">
        <f>'Berechnung-Freizeit'!AO187</f>
        <v/>
      </c>
      <c r="S199" s="184" t="str">
        <f>'Berechnung-Freizeit'!AT187</f>
        <v/>
      </c>
      <c r="T199" s="186" t="str">
        <f>'Berechnung-Freizeit'!AU187</f>
        <v/>
      </c>
      <c r="U199" s="184" t="str">
        <f>'Berechnung-Freizeit'!AZ187</f>
        <v/>
      </c>
      <c r="V199" s="197" t="str">
        <f>'Berechnung-Freizeit'!BA187</f>
        <v/>
      </c>
      <c r="W199" s="184">
        <f>'Berechnung-Freizeit'!BB187</f>
        <v>0</v>
      </c>
      <c r="X199" s="197">
        <f>'Berechnung-Freizeit'!BC187</f>
        <v>0</v>
      </c>
      <c r="Y199" s="205">
        <f t="shared" si="8"/>
        <v>0</v>
      </c>
      <c r="Z199" s="216">
        <f t="shared" si="9"/>
        <v>0</v>
      </c>
      <c r="AA199" s="361">
        <f>'Berechnung-Freizeit'!BI187</f>
        <v>0</v>
      </c>
      <c r="AB199" s="362">
        <f t="shared" si="10"/>
        <v>0</v>
      </c>
    </row>
    <row r="200" spans="1:28">
      <c r="A200" s="184">
        <f>'Berechnung-Freizeit'!A188</f>
        <v>0</v>
      </c>
      <c r="B200" s="185">
        <f>'Berechnung-Freizeit'!B188</f>
        <v>0</v>
      </c>
      <c r="C200" s="185">
        <f>'Berechnung-Freizeit'!C188</f>
        <v>0</v>
      </c>
      <c r="D200" s="184" t="str">
        <f>'Berechnung-Freizeit'!D188</f>
        <v/>
      </c>
      <c r="E200" s="192">
        <f>'Berechnung-Freizeit'!E188</f>
        <v>0</v>
      </c>
      <c r="F200" s="195" t="str">
        <f>'Berechnung-Freizeit'!G188</f>
        <v/>
      </c>
      <c r="G200" s="184" t="str">
        <f>'Berechnung-Freizeit'!I188</f>
        <v/>
      </c>
      <c r="H200" s="192" t="str">
        <f>'Berechnung-Freizeit'!J188</f>
        <v/>
      </c>
      <c r="I200" s="195" t="str">
        <f>'Berechnung-Freizeit'!N188</f>
        <v/>
      </c>
      <c r="J200" s="186" t="str">
        <f>'Berechnung-Freizeit'!O188</f>
        <v/>
      </c>
      <c r="K200" s="184" t="str">
        <f>'Berechnung-Freizeit'!V188</f>
        <v/>
      </c>
      <c r="L200" s="197" t="str">
        <f>'Berechnung-Freizeit'!W188</f>
        <v/>
      </c>
      <c r="M200" s="195" t="str">
        <f>'Berechnung-Freizeit'!AB188</f>
        <v/>
      </c>
      <c r="N200" s="186" t="str">
        <f>'Berechnung-Freizeit'!AC188</f>
        <v/>
      </c>
      <c r="O200" s="195" t="str">
        <f>'Berechnung-Freizeit'!AH188</f>
        <v/>
      </c>
      <c r="P200" s="186" t="str">
        <f>'Berechnung-Freizeit'!AI188</f>
        <v/>
      </c>
      <c r="Q200" s="355" t="str">
        <f>'Berechnung-Freizeit'!AN188</f>
        <v/>
      </c>
      <c r="R200" s="186" t="str">
        <f>'Berechnung-Freizeit'!AO188</f>
        <v/>
      </c>
      <c r="S200" s="184" t="str">
        <f>'Berechnung-Freizeit'!AT188</f>
        <v/>
      </c>
      <c r="T200" s="186" t="str">
        <f>'Berechnung-Freizeit'!AU188</f>
        <v/>
      </c>
      <c r="U200" s="184" t="str">
        <f>'Berechnung-Freizeit'!AZ188</f>
        <v/>
      </c>
      <c r="V200" s="197" t="str">
        <f>'Berechnung-Freizeit'!BA188</f>
        <v/>
      </c>
      <c r="W200" s="184">
        <f>'Berechnung-Freizeit'!BB188</f>
        <v>0</v>
      </c>
      <c r="X200" s="197">
        <f>'Berechnung-Freizeit'!BC188</f>
        <v>0</v>
      </c>
      <c r="Y200" s="205">
        <f t="shared" si="8"/>
        <v>0</v>
      </c>
      <c r="Z200" s="216">
        <f t="shared" si="9"/>
        <v>0</v>
      </c>
      <c r="AA200" s="361">
        <f>'Berechnung-Freizeit'!BI188</f>
        <v>0</v>
      </c>
      <c r="AB200" s="362">
        <f t="shared" si="10"/>
        <v>0</v>
      </c>
    </row>
    <row r="201" spans="1:28">
      <c r="A201" s="184">
        <f>'Berechnung-Freizeit'!A189</f>
        <v>0</v>
      </c>
      <c r="B201" s="185">
        <f>'Berechnung-Freizeit'!B189</f>
        <v>0</v>
      </c>
      <c r="C201" s="185">
        <f>'Berechnung-Freizeit'!C189</f>
        <v>0</v>
      </c>
      <c r="D201" s="184" t="str">
        <f>'Berechnung-Freizeit'!D189</f>
        <v/>
      </c>
      <c r="E201" s="192">
        <f>'Berechnung-Freizeit'!E189</f>
        <v>0</v>
      </c>
      <c r="F201" s="195" t="str">
        <f>'Berechnung-Freizeit'!G189</f>
        <v/>
      </c>
      <c r="G201" s="184" t="str">
        <f>'Berechnung-Freizeit'!I189</f>
        <v/>
      </c>
      <c r="H201" s="192" t="str">
        <f>'Berechnung-Freizeit'!J189</f>
        <v/>
      </c>
      <c r="I201" s="195" t="str">
        <f>'Berechnung-Freizeit'!N189</f>
        <v/>
      </c>
      <c r="J201" s="186" t="str">
        <f>'Berechnung-Freizeit'!O189</f>
        <v/>
      </c>
      <c r="K201" s="184" t="str">
        <f>'Berechnung-Freizeit'!V189</f>
        <v/>
      </c>
      <c r="L201" s="197" t="str">
        <f>'Berechnung-Freizeit'!W189</f>
        <v/>
      </c>
      <c r="M201" s="195" t="str">
        <f>'Berechnung-Freizeit'!AB189</f>
        <v/>
      </c>
      <c r="N201" s="186" t="str">
        <f>'Berechnung-Freizeit'!AC189</f>
        <v/>
      </c>
      <c r="O201" s="195" t="str">
        <f>'Berechnung-Freizeit'!AH189</f>
        <v/>
      </c>
      <c r="P201" s="186" t="str">
        <f>'Berechnung-Freizeit'!AI189</f>
        <v/>
      </c>
      <c r="Q201" s="355" t="str">
        <f>'Berechnung-Freizeit'!AN189</f>
        <v/>
      </c>
      <c r="R201" s="186" t="str">
        <f>'Berechnung-Freizeit'!AO189</f>
        <v/>
      </c>
      <c r="S201" s="184" t="str">
        <f>'Berechnung-Freizeit'!AT189</f>
        <v/>
      </c>
      <c r="T201" s="186" t="str">
        <f>'Berechnung-Freizeit'!AU189</f>
        <v/>
      </c>
      <c r="U201" s="184" t="str">
        <f>'Berechnung-Freizeit'!AZ189</f>
        <v/>
      </c>
      <c r="V201" s="197" t="str">
        <f>'Berechnung-Freizeit'!BA189</f>
        <v/>
      </c>
      <c r="W201" s="184">
        <f>'Berechnung-Freizeit'!BB189</f>
        <v>0</v>
      </c>
      <c r="X201" s="197">
        <f>'Berechnung-Freizeit'!BC189</f>
        <v>0</v>
      </c>
      <c r="Y201" s="205">
        <f t="shared" si="8"/>
        <v>0</v>
      </c>
      <c r="Z201" s="216">
        <f t="shared" si="9"/>
        <v>0</v>
      </c>
      <c r="AA201" s="361">
        <f>'Berechnung-Freizeit'!BI189</f>
        <v>0</v>
      </c>
      <c r="AB201" s="362">
        <f t="shared" si="10"/>
        <v>0</v>
      </c>
    </row>
    <row r="202" spans="1:28">
      <c r="A202" s="184">
        <f>'Berechnung-Freizeit'!A190</f>
        <v>0</v>
      </c>
      <c r="B202" s="185">
        <f>'Berechnung-Freizeit'!B190</f>
        <v>0</v>
      </c>
      <c r="C202" s="185">
        <f>'Berechnung-Freizeit'!C190</f>
        <v>0</v>
      </c>
      <c r="D202" s="184" t="str">
        <f>'Berechnung-Freizeit'!D190</f>
        <v/>
      </c>
      <c r="E202" s="192">
        <f>'Berechnung-Freizeit'!E190</f>
        <v>0</v>
      </c>
      <c r="F202" s="195" t="str">
        <f>'Berechnung-Freizeit'!G190</f>
        <v/>
      </c>
      <c r="G202" s="184" t="str">
        <f>'Berechnung-Freizeit'!I190</f>
        <v/>
      </c>
      <c r="H202" s="192" t="str">
        <f>'Berechnung-Freizeit'!J190</f>
        <v/>
      </c>
      <c r="I202" s="195" t="str">
        <f>'Berechnung-Freizeit'!N190</f>
        <v/>
      </c>
      <c r="J202" s="186" t="str">
        <f>'Berechnung-Freizeit'!O190</f>
        <v/>
      </c>
      <c r="K202" s="184" t="str">
        <f>'Berechnung-Freizeit'!V190</f>
        <v/>
      </c>
      <c r="L202" s="197" t="str">
        <f>'Berechnung-Freizeit'!W190</f>
        <v/>
      </c>
      <c r="M202" s="195" t="str">
        <f>'Berechnung-Freizeit'!AB190</f>
        <v/>
      </c>
      <c r="N202" s="186" t="str">
        <f>'Berechnung-Freizeit'!AC190</f>
        <v/>
      </c>
      <c r="O202" s="195" t="str">
        <f>'Berechnung-Freizeit'!AH190</f>
        <v/>
      </c>
      <c r="P202" s="186" t="str">
        <f>'Berechnung-Freizeit'!AI190</f>
        <v/>
      </c>
      <c r="Q202" s="355" t="str">
        <f>'Berechnung-Freizeit'!AN190</f>
        <v/>
      </c>
      <c r="R202" s="186" t="str">
        <f>'Berechnung-Freizeit'!AO190</f>
        <v/>
      </c>
      <c r="S202" s="184" t="str">
        <f>'Berechnung-Freizeit'!AT190</f>
        <v/>
      </c>
      <c r="T202" s="186" t="str">
        <f>'Berechnung-Freizeit'!AU190</f>
        <v/>
      </c>
      <c r="U202" s="184" t="str">
        <f>'Berechnung-Freizeit'!AZ190</f>
        <v/>
      </c>
      <c r="V202" s="197" t="str">
        <f>'Berechnung-Freizeit'!BA190</f>
        <v/>
      </c>
      <c r="W202" s="184">
        <f>'Berechnung-Freizeit'!BB190</f>
        <v>0</v>
      </c>
      <c r="X202" s="197">
        <f>'Berechnung-Freizeit'!BC190</f>
        <v>0</v>
      </c>
      <c r="Y202" s="205">
        <f t="shared" si="8"/>
        <v>0</v>
      </c>
      <c r="Z202" s="216">
        <f t="shared" si="9"/>
        <v>0</v>
      </c>
      <c r="AA202" s="361">
        <f>'Berechnung-Freizeit'!BI190</f>
        <v>0</v>
      </c>
      <c r="AB202" s="362">
        <f t="shared" si="10"/>
        <v>0</v>
      </c>
    </row>
    <row r="203" spans="1:28">
      <c r="A203" s="184">
        <f>'Berechnung-Freizeit'!A191</f>
        <v>0</v>
      </c>
      <c r="B203" s="185">
        <f>'Berechnung-Freizeit'!B191</f>
        <v>0</v>
      </c>
      <c r="C203" s="185">
        <f>'Berechnung-Freizeit'!C191</f>
        <v>0</v>
      </c>
      <c r="D203" s="184" t="str">
        <f>'Berechnung-Freizeit'!D191</f>
        <v/>
      </c>
      <c r="E203" s="192">
        <f>'Berechnung-Freizeit'!E191</f>
        <v>0</v>
      </c>
      <c r="F203" s="195" t="str">
        <f>'Berechnung-Freizeit'!G191</f>
        <v/>
      </c>
      <c r="G203" s="184" t="str">
        <f>'Berechnung-Freizeit'!I191</f>
        <v/>
      </c>
      <c r="H203" s="192" t="str">
        <f>'Berechnung-Freizeit'!J191</f>
        <v/>
      </c>
      <c r="I203" s="195" t="str">
        <f>'Berechnung-Freizeit'!N191</f>
        <v/>
      </c>
      <c r="J203" s="186" t="str">
        <f>'Berechnung-Freizeit'!O191</f>
        <v/>
      </c>
      <c r="K203" s="184" t="str">
        <f>'Berechnung-Freizeit'!V191</f>
        <v/>
      </c>
      <c r="L203" s="197" t="str">
        <f>'Berechnung-Freizeit'!W191</f>
        <v/>
      </c>
      <c r="M203" s="195" t="str">
        <f>'Berechnung-Freizeit'!AB191</f>
        <v/>
      </c>
      <c r="N203" s="186" t="str">
        <f>'Berechnung-Freizeit'!AC191</f>
        <v/>
      </c>
      <c r="O203" s="195" t="str">
        <f>'Berechnung-Freizeit'!AH191</f>
        <v/>
      </c>
      <c r="P203" s="186" t="str">
        <f>'Berechnung-Freizeit'!AI191</f>
        <v/>
      </c>
      <c r="Q203" s="355" t="str">
        <f>'Berechnung-Freizeit'!AN191</f>
        <v/>
      </c>
      <c r="R203" s="186" t="str">
        <f>'Berechnung-Freizeit'!AO191</f>
        <v/>
      </c>
      <c r="S203" s="184" t="str">
        <f>'Berechnung-Freizeit'!AT191</f>
        <v/>
      </c>
      <c r="T203" s="186" t="str">
        <f>'Berechnung-Freizeit'!AU191</f>
        <v/>
      </c>
      <c r="U203" s="184" t="str">
        <f>'Berechnung-Freizeit'!AZ191</f>
        <v/>
      </c>
      <c r="V203" s="197" t="str">
        <f>'Berechnung-Freizeit'!BA191</f>
        <v/>
      </c>
      <c r="W203" s="184">
        <f>'Berechnung-Freizeit'!BB191</f>
        <v>0</v>
      </c>
      <c r="X203" s="197">
        <f>'Berechnung-Freizeit'!BC191</f>
        <v>0</v>
      </c>
      <c r="Y203" s="205">
        <f t="shared" si="8"/>
        <v>0</v>
      </c>
      <c r="Z203" s="216">
        <f t="shared" si="9"/>
        <v>0</v>
      </c>
      <c r="AA203" s="361">
        <f>'Berechnung-Freizeit'!BI191</f>
        <v>0</v>
      </c>
      <c r="AB203" s="362">
        <f t="shared" si="10"/>
        <v>0</v>
      </c>
    </row>
    <row r="204" spans="1:28">
      <c r="A204" s="184">
        <f>'Berechnung-Freizeit'!A192</f>
        <v>0</v>
      </c>
      <c r="B204" s="185">
        <f>'Berechnung-Freizeit'!B192</f>
        <v>0</v>
      </c>
      <c r="C204" s="185">
        <f>'Berechnung-Freizeit'!C192</f>
        <v>0</v>
      </c>
      <c r="D204" s="184" t="str">
        <f>'Berechnung-Freizeit'!D192</f>
        <v/>
      </c>
      <c r="E204" s="192">
        <f>'Berechnung-Freizeit'!E192</f>
        <v>0</v>
      </c>
      <c r="F204" s="195" t="str">
        <f>'Berechnung-Freizeit'!G192</f>
        <v/>
      </c>
      <c r="G204" s="184" t="str">
        <f>'Berechnung-Freizeit'!I192</f>
        <v/>
      </c>
      <c r="H204" s="192" t="str">
        <f>'Berechnung-Freizeit'!J192</f>
        <v/>
      </c>
      <c r="I204" s="195" t="str">
        <f>'Berechnung-Freizeit'!N192</f>
        <v/>
      </c>
      <c r="J204" s="186" t="str">
        <f>'Berechnung-Freizeit'!O192</f>
        <v/>
      </c>
      <c r="K204" s="184" t="str">
        <f>'Berechnung-Freizeit'!V192</f>
        <v/>
      </c>
      <c r="L204" s="197" t="str">
        <f>'Berechnung-Freizeit'!W192</f>
        <v/>
      </c>
      <c r="M204" s="195" t="str">
        <f>'Berechnung-Freizeit'!AB192</f>
        <v/>
      </c>
      <c r="N204" s="186" t="str">
        <f>'Berechnung-Freizeit'!AC192</f>
        <v/>
      </c>
      <c r="O204" s="195" t="str">
        <f>'Berechnung-Freizeit'!AH192</f>
        <v/>
      </c>
      <c r="P204" s="186" t="str">
        <f>'Berechnung-Freizeit'!AI192</f>
        <v/>
      </c>
      <c r="Q204" s="355" t="str">
        <f>'Berechnung-Freizeit'!AN192</f>
        <v/>
      </c>
      <c r="R204" s="186" t="str">
        <f>'Berechnung-Freizeit'!AO192</f>
        <v/>
      </c>
      <c r="S204" s="184" t="str">
        <f>'Berechnung-Freizeit'!AT192</f>
        <v/>
      </c>
      <c r="T204" s="186" t="str">
        <f>'Berechnung-Freizeit'!AU192</f>
        <v/>
      </c>
      <c r="U204" s="184" t="str">
        <f>'Berechnung-Freizeit'!AZ192</f>
        <v/>
      </c>
      <c r="V204" s="197" t="str">
        <f>'Berechnung-Freizeit'!BA192</f>
        <v/>
      </c>
      <c r="W204" s="184">
        <f>'Berechnung-Freizeit'!BB192</f>
        <v>0</v>
      </c>
      <c r="X204" s="197">
        <f>'Berechnung-Freizeit'!BC192</f>
        <v>0</v>
      </c>
      <c r="Y204" s="205">
        <f t="shared" si="8"/>
        <v>0</v>
      </c>
      <c r="Z204" s="216">
        <f t="shared" si="9"/>
        <v>0</v>
      </c>
      <c r="AA204" s="361">
        <f>'Berechnung-Freizeit'!BI192</f>
        <v>0</v>
      </c>
      <c r="AB204" s="362">
        <f t="shared" si="10"/>
        <v>0</v>
      </c>
    </row>
    <row r="205" spans="1:28">
      <c r="A205" s="184">
        <f>'Berechnung-Freizeit'!A193</f>
        <v>0</v>
      </c>
      <c r="B205" s="185">
        <f>'Berechnung-Freizeit'!B193</f>
        <v>0</v>
      </c>
      <c r="C205" s="185">
        <f>'Berechnung-Freizeit'!C193</f>
        <v>0</v>
      </c>
      <c r="D205" s="184" t="str">
        <f>'Berechnung-Freizeit'!D193</f>
        <v/>
      </c>
      <c r="E205" s="192">
        <f>'Berechnung-Freizeit'!E193</f>
        <v>0</v>
      </c>
      <c r="F205" s="195" t="str">
        <f>'Berechnung-Freizeit'!G193</f>
        <v/>
      </c>
      <c r="G205" s="184" t="str">
        <f>'Berechnung-Freizeit'!I193</f>
        <v/>
      </c>
      <c r="H205" s="192" t="str">
        <f>'Berechnung-Freizeit'!J193</f>
        <v/>
      </c>
      <c r="I205" s="195" t="str">
        <f>'Berechnung-Freizeit'!N193</f>
        <v/>
      </c>
      <c r="J205" s="186" t="str">
        <f>'Berechnung-Freizeit'!O193</f>
        <v/>
      </c>
      <c r="K205" s="184" t="str">
        <f>'Berechnung-Freizeit'!V193</f>
        <v/>
      </c>
      <c r="L205" s="197" t="str">
        <f>'Berechnung-Freizeit'!W193</f>
        <v/>
      </c>
      <c r="M205" s="195" t="str">
        <f>'Berechnung-Freizeit'!AB193</f>
        <v/>
      </c>
      <c r="N205" s="186" t="str">
        <f>'Berechnung-Freizeit'!AC193</f>
        <v/>
      </c>
      <c r="O205" s="195" t="str">
        <f>'Berechnung-Freizeit'!AH193</f>
        <v/>
      </c>
      <c r="P205" s="186" t="str">
        <f>'Berechnung-Freizeit'!AI193</f>
        <v/>
      </c>
      <c r="Q205" s="355" t="str">
        <f>'Berechnung-Freizeit'!AN193</f>
        <v/>
      </c>
      <c r="R205" s="186" t="str">
        <f>'Berechnung-Freizeit'!AO193</f>
        <v/>
      </c>
      <c r="S205" s="184" t="str">
        <f>'Berechnung-Freizeit'!AT193</f>
        <v/>
      </c>
      <c r="T205" s="186" t="str">
        <f>'Berechnung-Freizeit'!AU193</f>
        <v/>
      </c>
      <c r="U205" s="184" t="str">
        <f>'Berechnung-Freizeit'!AZ193</f>
        <v/>
      </c>
      <c r="V205" s="197" t="str">
        <f>'Berechnung-Freizeit'!BA193</f>
        <v/>
      </c>
      <c r="W205" s="184">
        <f>'Berechnung-Freizeit'!BB193</f>
        <v>0</v>
      </c>
      <c r="X205" s="197">
        <f>'Berechnung-Freizeit'!BC193</f>
        <v>0</v>
      </c>
      <c r="Y205" s="205">
        <f t="shared" si="8"/>
        <v>0</v>
      </c>
      <c r="Z205" s="216">
        <f t="shared" si="9"/>
        <v>0</v>
      </c>
      <c r="AA205" s="361">
        <f>'Berechnung-Freizeit'!BI193</f>
        <v>0</v>
      </c>
      <c r="AB205" s="362">
        <f t="shared" si="10"/>
        <v>0</v>
      </c>
    </row>
    <row r="206" spans="1:28">
      <c r="A206" s="184">
        <f>'Berechnung-Freizeit'!A194</f>
        <v>0</v>
      </c>
      <c r="B206" s="185">
        <f>'Berechnung-Freizeit'!B194</f>
        <v>0</v>
      </c>
      <c r="C206" s="185">
        <f>'Berechnung-Freizeit'!C194</f>
        <v>0</v>
      </c>
      <c r="D206" s="184" t="str">
        <f>'Berechnung-Freizeit'!D194</f>
        <v/>
      </c>
      <c r="E206" s="192">
        <f>'Berechnung-Freizeit'!E194</f>
        <v>0</v>
      </c>
      <c r="F206" s="195" t="str">
        <f>'Berechnung-Freizeit'!G194</f>
        <v/>
      </c>
      <c r="G206" s="184" t="str">
        <f>'Berechnung-Freizeit'!I194</f>
        <v/>
      </c>
      <c r="H206" s="192" t="str">
        <f>'Berechnung-Freizeit'!J194</f>
        <v/>
      </c>
      <c r="I206" s="195" t="str">
        <f>'Berechnung-Freizeit'!N194</f>
        <v/>
      </c>
      <c r="J206" s="186" t="str">
        <f>'Berechnung-Freizeit'!O194</f>
        <v/>
      </c>
      <c r="K206" s="184" t="str">
        <f>'Berechnung-Freizeit'!V194</f>
        <v/>
      </c>
      <c r="L206" s="197" t="str">
        <f>'Berechnung-Freizeit'!W194</f>
        <v/>
      </c>
      <c r="M206" s="195" t="str">
        <f>'Berechnung-Freizeit'!AB194</f>
        <v/>
      </c>
      <c r="N206" s="186" t="str">
        <f>'Berechnung-Freizeit'!AC194</f>
        <v/>
      </c>
      <c r="O206" s="195" t="str">
        <f>'Berechnung-Freizeit'!AH194</f>
        <v/>
      </c>
      <c r="P206" s="186" t="str">
        <f>'Berechnung-Freizeit'!AI194</f>
        <v/>
      </c>
      <c r="Q206" s="355" t="str">
        <f>'Berechnung-Freizeit'!AN194</f>
        <v/>
      </c>
      <c r="R206" s="186" t="str">
        <f>'Berechnung-Freizeit'!AO194</f>
        <v/>
      </c>
      <c r="S206" s="184" t="str">
        <f>'Berechnung-Freizeit'!AT194</f>
        <v/>
      </c>
      <c r="T206" s="186" t="str">
        <f>'Berechnung-Freizeit'!AU194</f>
        <v/>
      </c>
      <c r="U206" s="184" t="str">
        <f>'Berechnung-Freizeit'!AZ194</f>
        <v/>
      </c>
      <c r="V206" s="197" t="str">
        <f>'Berechnung-Freizeit'!BA194</f>
        <v/>
      </c>
      <c r="W206" s="184">
        <f>'Berechnung-Freizeit'!BB194</f>
        <v>0</v>
      </c>
      <c r="X206" s="197">
        <f>'Berechnung-Freizeit'!BC194</f>
        <v>0</v>
      </c>
      <c r="Y206" s="205">
        <f t="shared" si="8"/>
        <v>0</v>
      </c>
      <c r="Z206" s="216">
        <f t="shared" si="9"/>
        <v>0</v>
      </c>
      <c r="AA206" s="361">
        <f>'Berechnung-Freizeit'!BI194</f>
        <v>0</v>
      </c>
      <c r="AB206" s="362">
        <f t="shared" si="10"/>
        <v>0</v>
      </c>
    </row>
    <row r="207" spans="1:28">
      <c r="A207" s="184">
        <f>'Berechnung-Freizeit'!A195</f>
        <v>0</v>
      </c>
      <c r="B207" s="185">
        <f>'Berechnung-Freizeit'!B195</f>
        <v>0</v>
      </c>
      <c r="C207" s="185">
        <f>'Berechnung-Freizeit'!C195</f>
        <v>0</v>
      </c>
      <c r="D207" s="184" t="str">
        <f>'Berechnung-Freizeit'!D195</f>
        <v/>
      </c>
      <c r="E207" s="192">
        <f>'Berechnung-Freizeit'!E195</f>
        <v>0</v>
      </c>
      <c r="F207" s="195" t="str">
        <f>'Berechnung-Freizeit'!G195</f>
        <v/>
      </c>
      <c r="G207" s="184" t="str">
        <f>'Berechnung-Freizeit'!I195</f>
        <v/>
      </c>
      <c r="H207" s="192" t="str">
        <f>'Berechnung-Freizeit'!J195</f>
        <v/>
      </c>
      <c r="I207" s="195" t="str">
        <f>'Berechnung-Freizeit'!N195</f>
        <v/>
      </c>
      <c r="J207" s="186" t="str">
        <f>'Berechnung-Freizeit'!O195</f>
        <v/>
      </c>
      <c r="K207" s="184" t="str">
        <f>'Berechnung-Freizeit'!V195</f>
        <v/>
      </c>
      <c r="L207" s="197" t="str">
        <f>'Berechnung-Freizeit'!W195</f>
        <v/>
      </c>
      <c r="M207" s="195" t="str">
        <f>'Berechnung-Freizeit'!AB195</f>
        <v/>
      </c>
      <c r="N207" s="186" t="str">
        <f>'Berechnung-Freizeit'!AC195</f>
        <v/>
      </c>
      <c r="O207" s="195" t="str">
        <f>'Berechnung-Freizeit'!AH195</f>
        <v/>
      </c>
      <c r="P207" s="186" t="str">
        <f>'Berechnung-Freizeit'!AI195</f>
        <v/>
      </c>
      <c r="Q207" s="355" t="str">
        <f>'Berechnung-Freizeit'!AN195</f>
        <v/>
      </c>
      <c r="R207" s="186" t="str">
        <f>'Berechnung-Freizeit'!AO195</f>
        <v/>
      </c>
      <c r="S207" s="184" t="str">
        <f>'Berechnung-Freizeit'!AT195</f>
        <v/>
      </c>
      <c r="T207" s="186" t="str">
        <f>'Berechnung-Freizeit'!AU195</f>
        <v/>
      </c>
      <c r="U207" s="184" t="str">
        <f>'Berechnung-Freizeit'!AZ195</f>
        <v/>
      </c>
      <c r="V207" s="197" t="str">
        <f>'Berechnung-Freizeit'!BA195</f>
        <v/>
      </c>
      <c r="W207" s="184">
        <f>'Berechnung-Freizeit'!BB195</f>
        <v>0</v>
      </c>
      <c r="X207" s="197">
        <f>'Berechnung-Freizeit'!BC195</f>
        <v>0</v>
      </c>
      <c r="Y207" s="205">
        <f t="shared" si="8"/>
        <v>0</v>
      </c>
      <c r="Z207" s="216">
        <f t="shared" si="9"/>
        <v>0</v>
      </c>
      <c r="AA207" s="361">
        <f>'Berechnung-Freizeit'!BI195</f>
        <v>0</v>
      </c>
      <c r="AB207" s="362">
        <f t="shared" si="10"/>
        <v>0</v>
      </c>
    </row>
    <row r="208" spans="1:28">
      <c r="A208" s="184">
        <f>'Berechnung-Freizeit'!A196</f>
        <v>0</v>
      </c>
      <c r="B208" s="185">
        <f>'Berechnung-Freizeit'!B196</f>
        <v>0</v>
      </c>
      <c r="C208" s="185">
        <f>'Berechnung-Freizeit'!C196</f>
        <v>0</v>
      </c>
      <c r="D208" s="184" t="str">
        <f>'Berechnung-Freizeit'!D196</f>
        <v/>
      </c>
      <c r="E208" s="192">
        <f>'Berechnung-Freizeit'!E196</f>
        <v>0</v>
      </c>
      <c r="F208" s="195" t="str">
        <f>'Berechnung-Freizeit'!G196</f>
        <v/>
      </c>
      <c r="G208" s="184" t="str">
        <f>'Berechnung-Freizeit'!I196</f>
        <v/>
      </c>
      <c r="H208" s="192" t="str">
        <f>'Berechnung-Freizeit'!J196</f>
        <v/>
      </c>
      <c r="I208" s="195" t="str">
        <f>'Berechnung-Freizeit'!N196</f>
        <v/>
      </c>
      <c r="J208" s="186" t="str">
        <f>'Berechnung-Freizeit'!O196</f>
        <v/>
      </c>
      <c r="K208" s="184" t="str">
        <f>'Berechnung-Freizeit'!V196</f>
        <v/>
      </c>
      <c r="L208" s="197" t="str">
        <f>'Berechnung-Freizeit'!W196</f>
        <v/>
      </c>
      <c r="M208" s="195" t="str">
        <f>'Berechnung-Freizeit'!AB196</f>
        <v/>
      </c>
      <c r="N208" s="186" t="str">
        <f>'Berechnung-Freizeit'!AC196</f>
        <v/>
      </c>
      <c r="O208" s="195" t="str">
        <f>'Berechnung-Freizeit'!AH196</f>
        <v/>
      </c>
      <c r="P208" s="186" t="str">
        <f>'Berechnung-Freizeit'!AI196</f>
        <v/>
      </c>
      <c r="Q208" s="355" t="str">
        <f>'Berechnung-Freizeit'!AN196</f>
        <v/>
      </c>
      <c r="R208" s="186" t="str">
        <f>'Berechnung-Freizeit'!AO196</f>
        <v/>
      </c>
      <c r="S208" s="184" t="str">
        <f>'Berechnung-Freizeit'!AT196</f>
        <v/>
      </c>
      <c r="T208" s="186" t="str">
        <f>'Berechnung-Freizeit'!AU196</f>
        <v/>
      </c>
      <c r="U208" s="184" t="str">
        <f>'Berechnung-Freizeit'!AZ196</f>
        <v/>
      </c>
      <c r="V208" s="197" t="str">
        <f>'Berechnung-Freizeit'!BA196</f>
        <v/>
      </c>
      <c r="W208" s="184">
        <f>'Berechnung-Freizeit'!BB196</f>
        <v>0</v>
      </c>
      <c r="X208" s="197">
        <f>'Berechnung-Freizeit'!BC196</f>
        <v>0</v>
      </c>
      <c r="Y208" s="205">
        <f t="shared" si="8"/>
        <v>0</v>
      </c>
      <c r="Z208" s="216">
        <f t="shared" si="9"/>
        <v>0</v>
      </c>
      <c r="AA208" s="361">
        <f>'Berechnung-Freizeit'!BI196</f>
        <v>0</v>
      </c>
      <c r="AB208" s="362">
        <f t="shared" si="10"/>
        <v>0</v>
      </c>
    </row>
    <row r="209" spans="1:28">
      <c r="A209" s="184">
        <f>'Berechnung-Freizeit'!A197</f>
        <v>0</v>
      </c>
      <c r="B209" s="185">
        <f>'Berechnung-Freizeit'!B197</f>
        <v>0</v>
      </c>
      <c r="C209" s="185">
        <f>'Berechnung-Freizeit'!C197</f>
        <v>0</v>
      </c>
      <c r="D209" s="184" t="str">
        <f>'Berechnung-Freizeit'!D197</f>
        <v/>
      </c>
      <c r="E209" s="192">
        <f>'Berechnung-Freizeit'!E197</f>
        <v>0</v>
      </c>
      <c r="F209" s="195" t="str">
        <f>'Berechnung-Freizeit'!G197</f>
        <v/>
      </c>
      <c r="G209" s="184" t="str">
        <f>'Berechnung-Freizeit'!I197</f>
        <v/>
      </c>
      <c r="H209" s="192" t="str">
        <f>'Berechnung-Freizeit'!J197</f>
        <v/>
      </c>
      <c r="I209" s="195" t="str">
        <f>'Berechnung-Freizeit'!N197</f>
        <v/>
      </c>
      <c r="J209" s="186" t="str">
        <f>'Berechnung-Freizeit'!O197</f>
        <v/>
      </c>
      <c r="K209" s="184" t="str">
        <f>'Berechnung-Freizeit'!V197</f>
        <v/>
      </c>
      <c r="L209" s="197" t="str">
        <f>'Berechnung-Freizeit'!W197</f>
        <v/>
      </c>
      <c r="M209" s="195" t="str">
        <f>'Berechnung-Freizeit'!AB197</f>
        <v/>
      </c>
      <c r="N209" s="186" t="str">
        <f>'Berechnung-Freizeit'!AC197</f>
        <v/>
      </c>
      <c r="O209" s="195" t="str">
        <f>'Berechnung-Freizeit'!AH197</f>
        <v/>
      </c>
      <c r="P209" s="186" t="str">
        <f>'Berechnung-Freizeit'!AI197</f>
        <v/>
      </c>
      <c r="Q209" s="355" t="str">
        <f>'Berechnung-Freizeit'!AN197</f>
        <v/>
      </c>
      <c r="R209" s="186" t="str">
        <f>'Berechnung-Freizeit'!AO197</f>
        <v/>
      </c>
      <c r="S209" s="184" t="str">
        <f>'Berechnung-Freizeit'!AT197</f>
        <v/>
      </c>
      <c r="T209" s="186" t="str">
        <f>'Berechnung-Freizeit'!AU197</f>
        <v/>
      </c>
      <c r="U209" s="184" t="str">
        <f>'Berechnung-Freizeit'!AZ197</f>
        <v/>
      </c>
      <c r="V209" s="197" t="str">
        <f>'Berechnung-Freizeit'!BA197</f>
        <v/>
      </c>
      <c r="W209" s="184">
        <f>'Berechnung-Freizeit'!BB197</f>
        <v>0</v>
      </c>
      <c r="X209" s="197">
        <f>'Berechnung-Freizeit'!BC197</f>
        <v>0</v>
      </c>
      <c r="Y209" s="205">
        <f t="shared" si="8"/>
        <v>0</v>
      </c>
      <c r="Z209" s="216">
        <f t="shared" si="9"/>
        <v>0</v>
      </c>
      <c r="AA209" s="361">
        <f>'Berechnung-Freizeit'!BI197</f>
        <v>0</v>
      </c>
      <c r="AB209" s="362">
        <f t="shared" si="10"/>
        <v>0</v>
      </c>
    </row>
    <row r="210" spans="1:28">
      <c r="A210" s="184">
        <f>'Berechnung-Freizeit'!A198</f>
        <v>0</v>
      </c>
      <c r="B210" s="185">
        <f>'Berechnung-Freizeit'!B198</f>
        <v>0</v>
      </c>
      <c r="C210" s="185">
        <f>'Berechnung-Freizeit'!C198</f>
        <v>0</v>
      </c>
      <c r="D210" s="184" t="str">
        <f>'Berechnung-Freizeit'!D198</f>
        <v/>
      </c>
      <c r="E210" s="192">
        <f>'Berechnung-Freizeit'!E198</f>
        <v>0</v>
      </c>
      <c r="F210" s="195" t="str">
        <f>'Berechnung-Freizeit'!G198</f>
        <v/>
      </c>
      <c r="G210" s="184" t="str">
        <f>'Berechnung-Freizeit'!I198</f>
        <v/>
      </c>
      <c r="H210" s="192" t="str">
        <f>'Berechnung-Freizeit'!J198</f>
        <v/>
      </c>
      <c r="I210" s="195" t="str">
        <f>'Berechnung-Freizeit'!N198</f>
        <v/>
      </c>
      <c r="J210" s="186" t="str">
        <f>'Berechnung-Freizeit'!O198</f>
        <v/>
      </c>
      <c r="K210" s="184" t="str">
        <f>'Berechnung-Freizeit'!V198</f>
        <v/>
      </c>
      <c r="L210" s="197" t="str">
        <f>'Berechnung-Freizeit'!W198</f>
        <v/>
      </c>
      <c r="M210" s="195" t="str">
        <f>'Berechnung-Freizeit'!AB198</f>
        <v/>
      </c>
      <c r="N210" s="186" t="str">
        <f>'Berechnung-Freizeit'!AC198</f>
        <v/>
      </c>
      <c r="O210" s="195" t="str">
        <f>'Berechnung-Freizeit'!AH198</f>
        <v/>
      </c>
      <c r="P210" s="186" t="str">
        <f>'Berechnung-Freizeit'!AI198</f>
        <v/>
      </c>
      <c r="Q210" s="355" t="str">
        <f>'Berechnung-Freizeit'!AN198</f>
        <v/>
      </c>
      <c r="R210" s="186" t="str">
        <f>'Berechnung-Freizeit'!AO198</f>
        <v/>
      </c>
      <c r="S210" s="184" t="str">
        <f>'Berechnung-Freizeit'!AT198</f>
        <v/>
      </c>
      <c r="T210" s="186" t="str">
        <f>'Berechnung-Freizeit'!AU198</f>
        <v/>
      </c>
      <c r="U210" s="184" t="str">
        <f>'Berechnung-Freizeit'!AZ198</f>
        <v/>
      </c>
      <c r="V210" s="197" t="str">
        <f>'Berechnung-Freizeit'!BA198</f>
        <v/>
      </c>
      <c r="W210" s="184">
        <f>'Berechnung-Freizeit'!BB198</f>
        <v>0</v>
      </c>
      <c r="X210" s="197">
        <f>'Berechnung-Freizeit'!BC198</f>
        <v>0</v>
      </c>
      <c r="Y210" s="205">
        <f t="shared" ref="Y210:Y273" si="11">SUM(IF(ISERROR(G210),0,G210),IF(ISERROR(I210),0,I210),IF(ISERROR(K210),0,K210),IF(ISERROR(M210),0,M210),IF(ISERROR(Q210),0,Q210),IF(ISERROR(S210),0,S210),IF(ISERROR(U210),0,U210))</f>
        <v>0</v>
      </c>
      <c r="Z210" s="216">
        <f t="shared" ref="Z210:Z273" si="12">SUM(IF(ISERROR(H210),0,H210),IF(ISERROR(J210),0,J210),IF(ISERROR(L210),0,L210),IF(ISERROR(N210),0,N210),IF(ISERROR(R210),0,R210),IF(ISERROR(T210),0,T210),IF(ISERROR(V210),0,V210))</f>
        <v>0</v>
      </c>
      <c r="AA210" s="361">
        <f>'Berechnung-Freizeit'!BI198</f>
        <v>0</v>
      </c>
      <c r="AB210" s="362">
        <f t="shared" si="10"/>
        <v>0</v>
      </c>
    </row>
    <row r="211" spans="1:28">
      <c r="A211" s="184">
        <f>'Berechnung-Freizeit'!A199</f>
        <v>0</v>
      </c>
      <c r="B211" s="185">
        <f>'Berechnung-Freizeit'!B199</f>
        <v>0</v>
      </c>
      <c r="C211" s="185">
        <f>'Berechnung-Freizeit'!C199</f>
        <v>0</v>
      </c>
      <c r="D211" s="184" t="str">
        <f>'Berechnung-Freizeit'!D199</f>
        <v/>
      </c>
      <c r="E211" s="192">
        <f>'Berechnung-Freizeit'!E199</f>
        <v>0</v>
      </c>
      <c r="F211" s="195" t="str">
        <f>'Berechnung-Freizeit'!G199</f>
        <v/>
      </c>
      <c r="G211" s="184" t="str">
        <f>'Berechnung-Freizeit'!I199</f>
        <v/>
      </c>
      <c r="H211" s="192" t="str">
        <f>'Berechnung-Freizeit'!J199</f>
        <v/>
      </c>
      <c r="I211" s="195" t="str">
        <f>'Berechnung-Freizeit'!N199</f>
        <v/>
      </c>
      <c r="J211" s="186" t="str">
        <f>'Berechnung-Freizeit'!O199</f>
        <v/>
      </c>
      <c r="K211" s="184" t="str">
        <f>'Berechnung-Freizeit'!V199</f>
        <v/>
      </c>
      <c r="L211" s="197" t="str">
        <f>'Berechnung-Freizeit'!W199</f>
        <v/>
      </c>
      <c r="M211" s="195" t="str">
        <f>'Berechnung-Freizeit'!AB199</f>
        <v/>
      </c>
      <c r="N211" s="186" t="str">
        <f>'Berechnung-Freizeit'!AC199</f>
        <v/>
      </c>
      <c r="O211" s="195" t="str">
        <f>'Berechnung-Freizeit'!AH199</f>
        <v/>
      </c>
      <c r="P211" s="186" t="str">
        <f>'Berechnung-Freizeit'!AI199</f>
        <v/>
      </c>
      <c r="Q211" s="355" t="str">
        <f>'Berechnung-Freizeit'!AN199</f>
        <v/>
      </c>
      <c r="R211" s="186" t="str">
        <f>'Berechnung-Freizeit'!AO199</f>
        <v/>
      </c>
      <c r="S211" s="184" t="str">
        <f>'Berechnung-Freizeit'!AT199</f>
        <v/>
      </c>
      <c r="T211" s="186" t="str">
        <f>'Berechnung-Freizeit'!AU199</f>
        <v/>
      </c>
      <c r="U211" s="184" t="str">
        <f>'Berechnung-Freizeit'!AZ199</f>
        <v/>
      </c>
      <c r="V211" s="197" t="str">
        <f>'Berechnung-Freizeit'!BA199</f>
        <v/>
      </c>
      <c r="W211" s="184">
        <f>'Berechnung-Freizeit'!BB199</f>
        <v>0</v>
      </c>
      <c r="X211" s="197">
        <f>'Berechnung-Freizeit'!BC199</f>
        <v>0</v>
      </c>
      <c r="Y211" s="205">
        <f t="shared" si="11"/>
        <v>0</v>
      </c>
      <c r="Z211" s="216">
        <f t="shared" si="12"/>
        <v>0</v>
      </c>
      <c r="AA211" s="361">
        <f>'Berechnung-Freizeit'!BI199</f>
        <v>0</v>
      </c>
      <c r="AB211" s="362">
        <f t="shared" ref="AB211:AB274" si="13">Z211+AA211</f>
        <v>0</v>
      </c>
    </row>
    <row r="212" spans="1:28">
      <c r="A212" s="184">
        <f>'Berechnung-Freizeit'!A200</f>
        <v>0</v>
      </c>
      <c r="B212" s="185">
        <f>'Berechnung-Freizeit'!B200</f>
        <v>0</v>
      </c>
      <c r="C212" s="185">
        <f>'Berechnung-Freizeit'!C200</f>
        <v>0</v>
      </c>
      <c r="D212" s="184" t="str">
        <f>'Berechnung-Freizeit'!D200</f>
        <v/>
      </c>
      <c r="E212" s="192">
        <f>'Berechnung-Freizeit'!E200</f>
        <v>0</v>
      </c>
      <c r="F212" s="195" t="str">
        <f>'Berechnung-Freizeit'!G200</f>
        <v/>
      </c>
      <c r="G212" s="184" t="str">
        <f>'Berechnung-Freizeit'!I200</f>
        <v/>
      </c>
      <c r="H212" s="192" t="str">
        <f>'Berechnung-Freizeit'!J200</f>
        <v/>
      </c>
      <c r="I212" s="195" t="str">
        <f>'Berechnung-Freizeit'!N200</f>
        <v/>
      </c>
      <c r="J212" s="186" t="str">
        <f>'Berechnung-Freizeit'!O200</f>
        <v/>
      </c>
      <c r="K212" s="184" t="str">
        <f>'Berechnung-Freizeit'!V200</f>
        <v/>
      </c>
      <c r="L212" s="197" t="str">
        <f>'Berechnung-Freizeit'!W200</f>
        <v/>
      </c>
      <c r="M212" s="195" t="str">
        <f>'Berechnung-Freizeit'!AB200</f>
        <v/>
      </c>
      <c r="N212" s="186" t="str">
        <f>'Berechnung-Freizeit'!AC200</f>
        <v/>
      </c>
      <c r="O212" s="195" t="str">
        <f>'Berechnung-Freizeit'!AH200</f>
        <v/>
      </c>
      <c r="P212" s="186" t="str">
        <f>'Berechnung-Freizeit'!AI200</f>
        <v/>
      </c>
      <c r="Q212" s="355" t="str">
        <f>'Berechnung-Freizeit'!AN200</f>
        <v/>
      </c>
      <c r="R212" s="186" t="str">
        <f>'Berechnung-Freizeit'!AO200</f>
        <v/>
      </c>
      <c r="S212" s="184" t="str">
        <f>'Berechnung-Freizeit'!AT200</f>
        <v/>
      </c>
      <c r="T212" s="186" t="str">
        <f>'Berechnung-Freizeit'!AU200</f>
        <v/>
      </c>
      <c r="U212" s="184" t="str">
        <f>'Berechnung-Freizeit'!AZ200</f>
        <v/>
      </c>
      <c r="V212" s="197" t="str">
        <f>'Berechnung-Freizeit'!BA200</f>
        <v/>
      </c>
      <c r="W212" s="184">
        <f>'Berechnung-Freizeit'!BB200</f>
        <v>0</v>
      </c>
      <c r="X212" s="197">
        <f>'Berechnung-Freizeit'!BC200</f>
        <v>0</v>
      </c>
      <c r="Y212" s="205">
        <f t="shared" si="11"/>
        <v>0</v>
      </c>
      <c r="Z212" s="216">
        <f t="shared" si="12"/>
        <v>0</v>
      </c>
      <c r="AA212" s="361">
        <f>'Berechnung-Freizeit'!BI200</f>
        <v>0</v>
      </c>
      <c r="AB212" s="362">
        <f t="shared" si="13"/>
        <v>0</v>
      </c>
    </row>
    <row r="213" spans="1:28">
      <c r="A213" s="184">
        <f>'Berechnung-Freizeit'!A201</f>
        <v>0</v>
      </c>
      <c r="B213" s="185">
        <f>'Berechnung-Freizeit'!B201</f>
        <v>0</v>
      </c>
      <c r="C213" s="185">
        <f>'Berechnung-Freizeit'!C201</f>
        <v>0</v>
      </c>
      <c r="D213" s="184" t="str">
        <f>'Berechnung-Freizeit'!D201</f>
        <v/>
      </c>
      <c r="E213" s="192">
        <f>'Berechnung-Freizeit'!E201</f>
        <v>0</v>
      </c>
      <c r="F213" s="195" t="str">
        <f>'Berechnung-Freizeit'!G201</f>
        <v/>
      </c>
      <c r="G213" s="184" t="str">
        <f>'Berechnung-Freizeit'!I201</f>
        <v/>
      </c>
      <c r="H213" s="192" t="str">
        <f>'Berechnung-Freizeit'!J201</f>
        <v/>
      </c>
      <c r="I213" s="195" t="str">
        <f>'Berechnung-Freizeit'!N201</f>
        <v/>
      </c>
      <c r="J213" s="186" t="str">
        <f>'Berechnung-Freizeit'!O201</f>
        <v/>
      </c>
      <c r="K213" s="184" t="str">
        <f>'Berechnung-Freizeit'!V201</f>
        <v/>
      </c>
      <c r="L213" s="197" t="str">
        <f>'Berechnung-Freizeit'!W201</f>
        <v/>
      </c>
      <c r="M213" s="195" t="str">
        <f>'Berechnung-Freizeit'!AB201</f>
        <v/>
      </c>
      <c r="N213" s="186" t="str">
        <f>'Berechnung-Freizeit'!AC201</f>
        <v/>
      </c>
      <c r="O213" s="195" t="str">
        <f>'Berechnung-Freizeit'!AH201</f>
        <v/>
      </c>
      <c r="P213" s="186" t="str">
        <f>'Berechnung-Freizeit'!AI201</f>
        <v/>
      </c>
      <c r="Q213" s="355" t="str">
        <f>'Berechnung-Freizeit'!AN201</f>
        <v/>
      </c>
      <c r="R213" s="186" t="str">
        <f>'Berechnung-Freizeit'!AO201</f>
        <v/>
      </c>
      <c r="S213" s="184" t="str">
        <f>'Berechnung-Freizeit'!AT201</f>
        <v/>
      </c>
      <c r="T213" s="186" t="str">
        <f>'Berechnung-Freizeit'!AU201</f>
        <v/>
      </c>
      <c r="U213" s="184" t="str">
        <f>'Berechnung-Freizeit'!AZ201</f>
        <v/>
      </c>
      <c r="V213" s="197" t="str">
        <f>'Berechnung-Freizeit'!BA201</f>
        <v/>
      </c>
      <c r="W213" s="184">
        <f>'Berechnung-Freizeit'!BB201</f>
        <v>0</v>
      </c>
      <c r="X213" s="197">
        <f>'Berechnung-Freizeit'!BC201</f>
        <v>0</v>
      </c>
      <c r="Y213" s="205">
        <f t="shared" si="11"/>
        <v>0</v>
      </c>
      <c r="Z213" s="216">
        <f t="shared" si="12"/>
        <v>0</v>
      </c>
      <c r="AA213" s="361">
        <f>'Berechnung-Freizeit'!BI201</f>
        <v>0</v>
      </c>
      <c r="AB213" s="362">
        <f t="shared" si="13"/>
        <v>0</v>
      </c>
    </row>
    <row r="214" spans="1:28">
      <c r="A214" s="184">
        <f>'Berechnung-Freizeit'!A202</f>
        <v>0</v>
      </c>
      <c r="B214" s="185">
        <f>'Berechnung-Freizeit'!B202</f>
        <v>0</v>
      </c>
      <c r="C214" s="185">
        <f>'Berechnung-Freizeit'!C202</f>
        <v>0</v>
      </c>
      <c r="D214" s="184" t="str">
        <f>'Berechnung-Freizeit'!D202</f>
        <v/>
      </c>
      <c r="E214" s="192">
        <f>'Berechnung-Freizeit'!E202</f>
        <v>0</v>
      </c>
      <c r="F214" s="195" t="str">
        <f>'Berechnung-Freizeit'!G202</f>
        <v/>
      </c>
      <c r="G214" s="184" t="str">
        <f>'Berechnung-Freizeit'!I202</f>
        <v/>
      </c>
      <c r="H214" s="192" t="str">
        <f>'Berechnung-Freizeit'!J202</f>
        <v/>
      </c>
      <c r="I214" s="195" t="str">
        <f>'Berechnung-Freizeit'!N202</f>
        <v/>
      </c>
      <c r="J214" s="186" t="str">
        <f>'Berechnung-Freizeit'!O202</f>
        <v/>
      </c>
      <c r="K214" s="184" t="str">
        <f>'Berechnung-Freizeit'!V202</f>
        <v/>
      </c>
      <c r="L214" s="197" t="str">
        <f>'Berechnung-Freizeit'!W202</f>
        <v/>
      </c>
      <c r="M214" s="195" t="str">
        <f>'Berechnung-Freizeit'!AB202</f>
        <v/>
      </c>
      <c r="N214" s="186" t="str">
        <f>'Berechnung-Freizeit'!AC202</f>
        <v/>
      </c>
      <c r="O214" s="195" t="str">
        <f>'Berechnung-Freizeit'!AH202</f>
        <v/>
      </c>
      <c r="P214" s="186" t="str">
        <f>'Berechnung-Freizeit'!AI202</f>
        <v/>
      </c>
      <c r="Q214" s="355" t="str">
        <f>'Berechnung-Freizeit'!AN202</f>
        <v/>
      </c>
      <c r="R214" s="186" t="str">
        <f>'Berechnung-Freizeit'!AO202</f>
        <v/>
      </c>
      <c r="S214" s="184" t="str">
        <f>'Berechnung-Freizeit'!AT202</f>
        <v/>
      </c>
      <c r="T214" s="186" t="str">
        <f>'Berechnung-Freizeit'!AU202</f>
        <v/>
      </c>
      <c r="U214" s="184" t="str">
        <f>'Berechnung-Freizeit'!AZ202</f>
        <v/>
      </c>
      <c r="V214" s="197" t="str">
        <f>'Berechnung-Freizeit'!BA202</f>
        <v/>
      </c>
      <c r="W214" s="184">
        <f>'Berechnung-Freizeit'!BB202</f>
        <v>0</v>
      </c>
      <c r="X214" s="197">
        <f>'Berechnung-Freizeit'!BC202</f>
        <v>0</v>
      </c>
      <c r="Y214" s="205">
        <f t="shared" si="11"/>
        <v>0</v>
      </c>
      <c r="Z214" s="216">
        <f t="shared" si="12"/>
        <v>0</v>
      </c>
      <c r="AA214" s="361">
        <f>'Berechnung-Freizeit'!BI202</f>
        <v>0</v>
      </c>
      <c r="AB214" s="362">
        <f t="shared" si="13"/>
        <v>0</v>
      </c>
    </row>
    <row r="215" spans="1:28">
      <c r="A215" s="184">
        <f>'Berechnung-Freizeit'!A203</f>
        <v>0</v>
      </c>
      <c r="B215" s="185">
        <f>'Berechnung-Freizeit'!B203</f>
        <v>0</v>
      </c>
      <c r="C215" s="185">
        <f>'Berechnung-Freizeit'!C203</f>
        <v>0</v>
      </c>
      <c r="D215" s="184" t="str">
        <f>'Berechnung-Freizeit'!D203</f>
        <v/>
      </c>
      <c r="E215" s="192">
        <f>'Berechnung-Freizeit'!E203</f>
        <v>0</v>
      </c>
      <c r="F215" s="195" t="str">
        <f>'Berechnung-Freizeit'!G203</f>
        <v/>
      </c>
      <c r="G215" s="184" t="str">
        <f>'Berechnung-Freizeit'!I203</f>
        <v/>
      </c>
      <c r="H215" s="192" t="str">
        <f>'Berechnung-Freizeit'!J203</f>
        <v/>
      </c>
      <c r="I215" s="195" t="str">
        <f>'Berechnung-Freizeit'!N203</f>
        <v/>
      </c>
      <c r="J215" s="186" t="str">
        <f>'Berechnung-Freizeit'!O203</f>
        <v/>
      </c>
      <c r="K215" s="184" t="str">
        <f>'Berechnung-Freizeit'!V203</f>
        <v/>
      </c>
      <c r="L215" s="197" t="str">
        <f>'Berechnung-Freizeit'!W203</f>
        <v/>
      </c>
      <c r="M215" s="195" t="str">
        <f>'Berechnung-Freizeit'!AB203</f>
        <v/>
      </c>
      <c r="N215" s="186" t="str">
        <f>'Berechnung-Freizeit'!AC203</f>
        <v/>
      </c>
      <c r="O215" s="195" t="str">
        <f>'Berechnung-Freizeit'!AH203</f>
        <v/>
      </c>
      <c r="P215" s="186" t="str">
        <f>'Berechnung-Freizeit'!AI203</f>
        <v/>
      </c>
      <c r="Q215" s="355" t="str">
        <f>'Berechnung-Freizeit'!AN203</f>
        <v/>
      </c>
      <c r="R215" s="186" t="str">
        <f>'Berechnung-Freizeit'!AO203</f>
        <v/>
      </c>
      <c r="S215" s="184" t="str">
        <f>'Berechnung-Freizeit'!AT203</f>
        <v/>
      </c>
      <c r="T215" s="186" t="str">
        <f>'Berechnung-Freizeit'!AU203</f>
        <v/>
      </c>
      <c r="U215" s="184" t="str">
        <f>'Berechnung-Freizeit'!AZ203</f>
        <v/>
      </c>
      <c r="V215" s="197" t="str">
        <f>'Berechnung-Freizeit'!BA203</f>
        <v/>
      </c>
      <c r="W215" s="184">
        <f>'Berechnung-Freizeit'!BB203</f>
        <v>0</v>
      </c>
      <c r="X215" s="197">
        <f>'Berechnung-Freizeit'!BC203</f>
        <v>0</v>
      </c>
      <c r="Y215" s="205">
        <f t="shared" si="11"/>
        <v>0</v>
      </c>
      <c r="Z215" s="216">
        <f t="shared" si="12"/>
        <v>0</v>
      </c>
      <c r="AA215" s="361">
        <f>'Berechnung-Freizeit'!BI203</f>
        <v>0</v>
      </c>
      <c r="AB215" s="362">
        <f t="shared" si="13"/>
        <v>0</v>
      </c>
    </row>
    <row r="216" spans="1:28">
      <c r="A216" s="184">
        <f>'Berechnung-Freizeit'!A204</f>
        <v>0</v>
      </c>
      <c r="B216" s="185">
        <f>'Berechnung-Freizeit'!B204</f>
        <v>0</v>
      </c>
      <c r="C216" s="185">
        <f>'Berechnung-Freizeit'!C204</f>
        <v>0</v>
      </c>
      <c r="D216" s="184" t="str">
        <f>'Berechnung-Freizeit'!D204</f>
        <v/>
      </c>
      <c r="E216" s="192">
        <f>'Berechnung-Freizeit'!E204</f>
        <v>0</v>
      </c>
      <c r="F216" s="195" t="str">
        <f>'Berechnung-Freizeit'!G204</f>
        <v/>
      </c>
      <c r="G216" s="184" t="str">
        <f>'Berechnung-Freizeit'!I204</f>
        <v/>
      </c>
      <c r="H216" s="192" t="str">
        <f>'Berechnung-Freizeit'!J204</f>
        <v/>
      </c>
      <c r="I216" s="195" t="str">
        <f>'Berechnung-Freizeit'!N204</f>
        <v/>
      </c>
      <c r="J216" s="186" t="str">
        <f>'Berechnung-Freizeit'!O204</f>
        <v/>
      </c>
      <c r="K216" s="184" t="str">
        <f>'Berechnung-Freizeit'!V204</f>
        <v/>
      </c>
      <c r="L216" s="197" t="str">
        <f>'Berechnung-Freizeit'!W204</f>
        <v/>
      </c>
      <c r="M216" s="195" t="str">
        <f>'Berechnung-Freizeit'!AB204</f>
        <v/>
      </c>
      <c r="N216" s="186" t="str">
        <f>'Berechnung-Freizeit'!AC204</f>
        <v/>
      </c>
      <c r="O216" s="195" t="str">
        <f>'Berechnung-Freizeit'!AH204</f>
        <v/>
      </c>
      <c r="P216" s="186" t="str">
        <f>'Berechnung-Freizeit'!AI204</f>
        <v/>
      </c>
      <c r="Q216" s="355" t="str">
        <f>'Berechnung-Freizeit'!AN204</f>
        <v/>
      </c>
      <c r="R216" s="186" t="str">
        <f>'Berechnung-Freizeit'!AO204</f>
        <v/>
      </c>
      <c r="S216" s="184" t="str">
        <f>'Berechnung-Freizeit'!AT204</f>
        <v/>
      </c>
      <c r="T216" s="186" t="str">
        <f>'Berechnung-Freizeit'!AU204</f>
        <v/>
      </c>
      <c r="U216" s="184" t="str">
        <f>'Berechnung-Freizeit'!AZ204</f>
        <v/>
      </c>
      <c r="V216" s="197" t="str">
        <f>'Berechnung-Freizeit'!BA204</f>
        <v/>
      </c>
      <c r="W216" s="184">
        <f>'Berechnung-Freizeit'!BB204</f>
        <v>0</v>
      </c>
      <c r="X216" s="197">
        <f>'Berechnung-Freizeit'!BC204</f>
        <v>0</v>
      </c>
      <c r="Y216" s="205">
        <f t="shared" si="11"/>
        <v>0</v>
      </c>
      <c r="Z216" s="216">
        <f t="shared" si="12"/>
        <v>0</v>
      </c>
      <c r="AA216" s="361">
        <f>'Berechnung-Freizeit'!BI204</f>
        <v>0</v>
      </c>
      <c r="AB216" s="362">
        <f t="shared" si="13"/>
        <v>0</v>
      </c>
    </row>
    <row r="217" spans="1:28">
      <c r="A217" s="184">
        <f>'Berechnung-Freizeit'!A205</f>
        <v>0</v>
      </c>
      <c r="B217" s="185">
        <f>'Berechnung-Freizeit'!B205</f>
        <v>0</v>
      </c>
      <c r="C217" s="185">
        <f>'Berechnung-Freizeit'!C205</f>
        <v>0</v>
      </c>
      <c r="D217" s="184" t="str">
        <f>'Berechnung-Freizeit'!D205</f>
        <v/>
      </c>
      <c r="E217" s="192">
        <f>'Berechnung-Freizeit'!E205</f>
        <v>0</v>
      </c>
      <c r="F217" s="195" t="str">
        <f>'Berechnung-Freizeit'!G205</f>
        <v/>
      </c>
      <c r="G217" s="184" t="str">
        <f>'Berechnung-Freizeit'!I205</f>
        <v/>
      </c>
      <c r="H217" s="192" t="str">
        <f>'Berechnung-Freizeit'!J205</f>
        <v/>
      </c>
      <c r="I217" s="195" t="str">
        <f>'Berechnung-Freizeit'!N205</f>
        <v/>
      </c>
      <c r="J217" s="186" t="str">
        <f>'Berechnung-Freizeit'!O205</f>
        <v/>
      </c>
      <c r="K217" s="184" t="str">
        <f>'Berechnung-Freizeit'!V205</f>
        <v/>
      </c>
      <c r="L217" s="197" t="str">
        <f>'Berechnung-Freizeit'!W205</f>
        <v/>
      </c>
      <c r="M217" s="195" t="str">
        <f>'Berechnung-Freizeit'!AB205</f>
        <v/>
      </c>
      <c r="N217" s="186" t="str">
        <f>'Berechnung-Freizeit'!AC205</f>
        <v/>
      </c>
      <c r="O217" s="195" t="str">
        <f>'Berechnung-Freizeit'!AH205</f>
        <v/>
      </c>
      <c r="P217" s="186" t="str">
        <f>'Berechnung-Freizeit'!AI205</f>
        <v/>
      </c>
      <c r="Q217" s="355" t="str">
        <f>'Berechnung-Freizeit'!AN205</f>
        <v/>
      </c>
      <c r="R217" s="186" t="str">
        <f>'Berechnung-Freizeit'!AO205</f>
        <v/>
      </c>
      <c r="S217" s="184" t="str">
        <f>'Berechnung-Freizeit'!AT205</f>
        <v/>
      </c>
      <c r="T217" s="186" t="str">
        <f>'Berechnung-Freizeit'!AU205</f>
        <v/>
      </c>
      <c r="U217" s="184" t="str">
        <f>'Berechnung-Freizeit'!AZ205</f>
        <v/>
      </c>
      <c r="V217" s="197" t="str">
        <f>'Berechnung-Freizeit'!BA205</f>
        <v/>
      </c>
      <c r="W217" s="184">
        <f>'Berechnung-Freizeit'!BB205</f>
        <v>0</v>
      </c>
      <c r="X217" s="197">
        <f>'Berechnung-Freizeit'!BC205</f>
        <v>0</v>
      </c>
      <c r="Y217" s="205">
        <f t="shared" si="11"/>
        <v>0</v>
      </c>
      <c r="Z217" s="216">
        <f t="shared" si="12"/>
        <v>0</v>
      </c>
      <c r="AA217" s="361">
        <f>'Berechnung-Freizeit'!BI205</f>
        <v>0</v>
      </c>
      <c r="AB217" s="362">
        <f t="shared" si="13"/>
        <v>0</v>
      </c>
    </row>
    <row r="218" spans="1:28">
      <c r="A218" s="184">
        <f>'Berechnung-Freizeit'!A206</f>
        <v>0</v>
      </c>
      <c r="B218" s="185">
        <f>'Berechnung-Freizeit'!B206</f>
        <v>0</v>
      </c>
      <c r="C218" s="185">
        <f>'Berechnung-Freizeit'!C206</f>
        <v>0</v>
      </c>
      <c r="D218" s="184" t="str">
        <f>'Berechnung-Freizeit'!D206</f>
        <v/>
      </c>
      <c r="E218" s="192">
        <f>'Berechnung-Freizeit'!E206</f>
        <v>0</v>
      </c>
      <c r="F218" s="195" t="str">
        <f>'Berechnung-Freizeit'!G206</f>
        <v/>
      </c>
      <c r="G218" s="184" t="str">
        <f>'Berechnung-Freizeit'!I206</f>
        <v/>
      </c>
      <c r="H218" s="192" t="str">
        <f>'Berechnung-Freizeit'!J206</f>
        <v/>
      </c>
      <c r="I218" s="195" t="str">
        <f>'Berechnung-Freizeit'!N206</f>
        <v/>
      </c>
      <c r="J218" s="186" t="str">
        <f>'Berechnung-Freizeit'!O206</f>
        <v/>
      </c>
      <c r="K218" s="184" t="str">
        <f>'Berechnung-Freizeit'!V206</f>
        <v/>
      </c>
      <c r="L218" s="197" t="str">
        <f>'Berechnung-Freizeit'!W206</f>
        <v/>
      </c>
      <c r="M218" s="195" t="str">
        <f>'Berechnung-Freizeit'!AB206</f>
        <v/>
      </c>
      <c r="N218" s="186" t="str">
        <f>'Berechnung-Freizeit'!AC206</f>
        <v/>
      </c>
      <c r="O218" s="195" t="str">
        <f>'Berechnung-Freizeit'!AH206</f>
        <v/>
      </c>
      <c r="P218" s="186" t="str">
        <f>'Berechnung-Freizeit'!AI206</f>
        <v/>
      </c>
      <c r="Q218" s="355" t="str">
        <f>'Berechnung-Freizeit'!AN206</f>
        <v/>
      </c>
      <c r="R218" s="186" t="str">
        <f>'Berechnung-Freizeit'!AO206</f>
        <v/>
      </c>
      <c r="S218" s="184" t="str">
        <f>'Berechnung-Freizeit'!AT206</f>
        <v/>
      </c>
      <c r="T218" s="186" t="str">
        <f>'Berechnung-Freizeit'!AU206</f>
        <v/>
      </c>
      <c r="U218" s="184" t="str">
        <f>'Berechnung-Freizeit'!AZ206</f>
        <v/>
      </c>
      <c r="V218" s="197" t="str">
        <f>'Berechnung-Freizeit'!BA206</f>
        <v/>
      </c>
      <c r="W218" s="184">
        <f>'Berechnung-Freizeit'!BB206</f>
        <v>0</v>
      </c>
      <c r="X218" s="197">
        <f>'Berechnung-Freizeit'!BC206</f>
        <v>0</v>
      </c>
      <c r="Y218" s="205">
        <f t="shared" si="11"/>
        <v>0</v>
      </c>
      <c r="Z218" s="216">
        <f t="shared" si="12"/>
        <v>0</v>
      </c>
      <c r="AA218" s="361">
        <f>'Berechnung-Freizeit'!BI206</f>
        <v>0</v>
      </c>
      <c r="AB218" s="362">
        <f t="shared" si="13"/>
        <v>0</v>
      </c>
    </row>
    <row r="219" spans="1:28">
      <c r="A219" s="184">
        <f>'Berechnung-Freizeit'!A207</f>
        <v>0</v>
      </c>
      <c r="B219" s="185">
        <f>'Berechnung-Freizeit'!B207</f>
        <v>0</v>
      </c>
      <c r="C219" s="185">
        <f>'Berechnung-Freizeit'!C207</f>
        <v>0</v>
      </c>
      <c r="D219" s="184" t="str">
        <f>'Berechnung-Freizeit'!D207</f>
        <v/>
      </c>
      <c r="E219" s="192">
        <f>'Berechnung-Freizeit'!E207</f>
        <v>0</v>
      </c>
      <c r="F219" s="195" t="str">
        <f>'Berechnung-Freizeit'!G207</f>
        <v/>
      </c>
      <c r="G219" s="184" t="str">
        <f>'Berechnung-Freizeit'!I207</f>
        <v/>
      </c>
      <c r="H219" s="192" t="str">
        <f>'Berechnung-Freizeit'!J207</f>
        <v/>
      </c>
      <c r="I219" s="195" t="str">
        <f>'Berechnung-Freizeit'!N207</f>
        <v/>
      </c>
      <c r="J219" s="186" t="str">
        <f>'Berechnung-Freizeit'!O207</f>
        <v/>
      </c>
      <c r="K219" s="184" t="str">
        <f>'Berechnung-Freizeit'!V207</f>
        <v/>
      </c>
      <c r="L219" s="197" t="str">
        <f>'Berechnung-Freizeit'!W207</f>
        <v/>
      </c>
      <c r="M219" s="195" t="str">
        <f>'Berechnung-Freizeit'!AB207</f>
        <v/>
      </c>
      <c r="N219" s="186" t="str">
        <f>'Berechnung-Freizeit'!AC207</f>
        <v/>
      </c>
      <c r="O219" s="195" t="str">
        <f>'Berechnung-Freizeit'!AH207</f>
        <v/>
      </c>
      <c r="P219" s="186" t="str">
        <f>'Berechnung-Freizeit'!AI207</f>
        <v/>
      </c>
      <c r="Q219" s="355" t="str">
        <f>'Berechnung-Freizeit'!AN207</f>
        <v/>
      </c>
      <c r="R219" s="186" t="str">
        <f>'Berechnung-Freizeit'!AO207</f>
        <v/>
      </c>
      <c r="S219" s="184" t="str">
        <f>'Berechnung-Freizeit'!AT207</f>
        <v/>
      </c>
      <c r="T219" s="186" t="str">
        <f>'Berechnung-Freizeit'!AU207</f>
        <v/>
      </c>
      <c r="U219" s="184" t="str">
        <f>'Berechnung-Freizeit'!AZ207</f>
        <v/>
      </c>
      <c r="V219" s="197" t="str">
        <f>'Berechnung-Freizeit'!BA207</f>
        <v/>
      </c>
      <c r="W219" s="184">
        <f>'Berechnung-Freizeit'!BB207</f>
        <v>0</v>
      </c>
      <c r="X219" s="197">
        <f>'Berechnung-Freizeit'!BC207</f>
        <v>0</v>
      </c>
      <c r="Y219" s="205">
        <f t="shared" si="11"/>
        <v>0</v>
      </c>
      <c r="Z219" s="216">
        <f t="shared" si="12"/>
        <v>0</v>
      </c>
      <c r="AA219" s="361">
        <f>'Berechnung-Freizeit'!BI207</f>
        <v>0</v>
      </c>
      <c r="AB219" s="362">
        <f t="shared" si="13"/>
        <v>0</v>
      </c>
    </row>
    <row r="220" spans="1:28">
      <c r="A220" s="184">
        <f>'Berechnung-Freizeit'!A208</f>
        <v>0</v>
      </c>
      <c r="B220" s="185">
        <f>'Berechnung-Freizeit'!B208</f>
        <v>0</v>
      </c>
      <c r="C220" s="185">
        <f>'Berechnung-Freizeit'!C208</f>
        <v>0</v>
      </c>
      <c r="D220" s="184" t="str">
        <f>'Berechnung-Freizeit'!D208</f>
        <v/>
      </c>
      <c r="E220" s="192">
        <f>'Berechnung-Freizeit'!E208</f>
        <v>0</v>
      </c>
      <c r="F220" s="195" t="str">
        <f>'Berechnung-Freizeit'!G208</f>
        <v/>
      </c>
      <c r="G220" s="184" t="str">
        <f>'Berechnung-Freizeit'!I208</f>
        <v/>
      </c>
      <c r="H220" s="192" t="str">
        <f>'Berechnung-Freizeit'!J208</f>
        <v/>
      </c>
      <c r="I220" s="195" t="str">
        <f>'Berechnung-Freizeit'!N208</f>
        <v/>
      </c>
      <c r="J220" s="186" t="str">
        <f>'Berechnung-Freizeit'!O208</f>
        <v/>
      </c>
      <c r="K220" s="184" t="str">
        <f>'Berechnung-Freizeit'!V208</f>
        <v/>
      </c>
      <c r="L220" s="197" t="str">
        <f>'Berechnung-Freizeit'!W208</f>
        <v/>
      </c>
      <c r="M220" s="195" t="str">
        <f>'Berechnung-Freizeit'!AB208</f>
        <v/>
      </c>
      <c r="N220" s="186" t="str">
        <f>'Berechnung-Freizeit'!AC208</f>
        <v/>
      </c>
      <c r="O220" s="195" t="str">
        <f>'Berechnung-Freizeit'!AH208</f>
        <v/>
      </c>
      <c r="P220" s="186" t="str">
        <f>'Berechnung-Freizeit'!AI208</f>
        <v/>
      </c>
      <c r="Q220" s="355" t="str">
        <f>'Berechnung-Freizeit'!AN208</f>
        <v/>
      </c>
      <c r="R220" s="186" t="str">
        <f>'Berechnung-Freizeit'!AO208</f>
        <v/>
      </c>
      <c r="S220" s="184" t="str">
        <f>'Berechnung-Freizeit'!AT208</f>
        <v/>
      </c>
      <c r="T220" s="186" t="str">
        <f>'Berechnung-Freizeit'!AU208</f>
        <v/>
      </c>
      <c r="U220" s="184" t="str">
        <f>'Berechnung-Freizeit'!AZ208</f>
        <v/>
      </c>
      <c r="V220" s="197" t="str">
        <f>'Berechnung-Freizeit'!BA208</f>
        <v/>
      </c>
      <c r="W220" s="184">
        <f>'Berechnung-Freizeit'!BB208</f>
        <v>0</v>
      </c>
      <c r="X220" s="197">
        <f>'Berechnung-Freizeit'!BC208</f>
        <v>0</v>
      </c>
      <c r="Y220" s="205">
        <f t="shared" si="11"/>
        <v>0</v>
      </c>
      <c r="Z220" s="216">
        <f t="shared" si="12"/>
        <v>0</v>
      </c>
      <c r="AA220" s="361">
        <f>'Berechnung-Freizeit'!BI208</f>
        <v>0</v>
      </c>
      <c r="AB220" s="362">
        <f t="shared" si="13"/>
        <v>0</v>
      </c>
    </row>
    <row r="221" spans="1:28">
      <c r="A221" s="184">
        <f>'Berechnung-Freizeit'!A209</f>
        <v>0</v>
      </c>
      <c r="B221" s="185">
        <f>'Berechnung-Freizeit'!B209</f>
        <v>0</v>
      </c>
      <c r="C221" s="185">
        <f>'Berechnung-Freizeit'!C209</f>
        <v>0</v>
      </c>
      <c r="D221" s="184" t="str">
        <f>'Berechnung-Freizeit'!D209</f>
        <v/>
      </c>
      <c r="E221" s="192">
        <f>'Berechnung-Freizeit'!E209</f>
        <v>0</v>
      </c>
      <c r="F221" s="195" t="str">
        <f>'Berechnung-Freizeit'!G209</f>
        <v/>
      </c>
      <c r="G221" s="184" t="str">
        <f>'Berechnung-Freizeit'!I209</f>
        <v/>
      </c>
      <c r="H221" s="192" t="str">
        <f>'Berechnung-Freizeit'!J209</f>
        <v/>
      </c>
      <c r="I221" s="195" t="str">
        <f>'Berechnung-Freizeit'!N209</f>
        <v/>
      </c>
      <c r="J221" s="186" t="str">
        <f>'Berechnung-Freizeit'!O209</f>
        <v/>
      </c>
      <c r="K221" s="184" t="str">
        <f>'Berechnung-Freizeit'!V209</f>
        <v/>
      </c>
      <c r="L221" s="197" t="str">
        <f>'Berechnung-Freizeit'!W209</f>
        <v/>
      </c>
      <c r="M221" s="195" t="str">
        <f>'Berechnung-Freizeit'!AB209</f>
        <v/>
      </c>
      <c r="N221" s="186" t="str">
        <f>'Berechnung-Freizeit'!AC209</f>
        <v/>
      </c>
      <c r="O221" s="195" t="str">
        <f>'Berechnung-Freizeit'!AH209</f>
        <v/>
      </c>
      <c r="P221" s="186" t="str">
        <f>'Berechnung-Freizeit'!AI209</f>
        <v/>
      </c>
      <c r="Q221" s="355" t="str">
        <f>'Berechnung-Freizeit'!AN209</f>
        <v/>
      </c>
      <c r="R221" s="186" t="str">
        <f>'Berechnung-Freizeit'!AO209</f>
        <v/>
      </c>
      <c r="S221" s="184" t="str">
        <f>'Berechnung-Freizeit'!AT209</f>
        <v/>
      </c>
      <c r="T221" s="186" t="str">
        <f>'Berechnung-Freizeit'!AU209</f>
        <v/>
      </c>
      <c r="U221" s="184" t="str">
        <f>'Berechnung-Freizeit'!AZ209</f>
        <v/>
      </c>
      <c r="V221" s="197" t="str">
        <f>'Berechnung-Freizeit'!BA209</f>
        <v/>
      </c>
      <c r="W221" s="184">
        <f>'Berechnung-Freizeit'!BB209</f>
        <v>0</v>
      </c>
      <c r="X221" s="197">
        <f>'Berechnung-Freizeit'!BC209</f>
        <v>0</v>
      </c>
      <c r="Y221" s="205">
        <f t="shared" si="11"/>
        <v>0</v>
      </c>
      <c r="Z221" s="216">
        <f t="shared" si="12"/>
        <v>0</v>
      </c>
      <c r="AA221" s="361">
        <f>'Berechnung-Freizeit'!BI209</f>
        <v>0</v>
      </c>
      <c r="AB221" s="362">
        <f t="shared" si="13"/>
        <v>0</v>
      </c>
    </row>
    <row r="222" spans="1:28">
      <c r="A222" s="184">
        <f>'Berechnung-Freizeit'!A210</f>
        <v>0</v>
      </c>
      <c r="B222" s="185">
        <f>'Berechnung-Freizeit'!B210</f>
        <v>0</v>
      </c>
      <c r="C222" s="185">
        <f>'Berechnung-Freizeit'!C210</f>
        <v>0</v>
      </c>
      <c r="D222" s="184" t="str">
        <f>'Berechnung-Freizeit'!D210</f>
        <v/>
      </c>
      <c r="E222" s="192">
        <f>'Berechnung-Freizeit'!E210</f>
        <v>0</v>
      </c>
      <c r="F222" s="195" t="str">
        <f>'Berechnung-Freizeit'!G210</f>
        <v/>
      </c>
      <c r="G222" s="184" t="str">
        <f>'Berechnung-Freizeit'!I210</f>
        <v/>
      </c>
      <c r="H222" s="192" t="str">
        <f>'Berechnung-Freizeit'!J210</f>
        <v/>
      </c>
      <c r="I222" s="195" t="str">
        <f>'Berechnung-Freizeit'!N210</f>
        <v/>
      </c>
      <c r="J222" s="186" t="str">
        <f>'Berechnung-Freizeit'!O210</f>
        <v/>
      </c>
      <c r="K222" s="184" t="str">
        <f>'Berechnung-Freizeit'!V210</f>
        <v/>
      </c>
      <c r="L222" s="197" t="str">
        <f>'Berechnung-Freizeit'!W210</f>
        <v/>
      </c>
      <c r="M222" s="195" t="str">
        <f>'Berechnung-Freizeit'!AB210</f>
        <v/>
      </c>
      <c r="N222" s="186" t="str">
        <f>'Berechnung-Freizeit'!AC210</f>
        <v/>
      </c>
      <c r="O222" s="195" t="str">
        <f>'Berechnung-Freizeit'!AH210</f>
        <v/>
      </c>
      <c r="P222" s="186" t="str">
        <f>'Berechnung-Freizeit'!AI210</f>
        <v/>
      </c>
      <c r="Q222" s="355" t="str">
        <f>'Berechnung-Freizeit'!AN210</f>
        <v/>
      </c>
      <c r="R222" s="186" t="str">
        <f>'Berechnung-Freizeit'!AO210</f>
        <v/>
      </c>
      <c r="S222" s="184" t="str">
        <f>'Berechnung-Freizeit'!AT210</f>
        <v/>
      </c>
      <c r="T222" s="186" t="str">
        <f>'Berechnung-Freizeit'!AU210</f>
        <v/>
      </c>
      <c r="U222" s="184" t="str">
        <f>'Berechnung-Freizeit'!AZ210</f>
        <v/>
      </c>
      <c r="V222" s="197" t="str">
        <f>'Berechnung-Freizeit'!BA210</f>
        <v/>
      </c>
      <c r="W222" s="184">
        <f>'Berechnung-Freizeit'!BB210</f>
        <v>0</v>
      </c>
      <c r="X222" s="197">
        <f>'Berechnung-Freizeit'!BC210</f>
        <v>0</v>
      </c>
      <c r="Y222" s="205">
        <f t="shared" si="11"/>
        <v>0</v>
      </c>
      <c r="Z222" s="216">
        <f t="shared" si="12"/>
        <v>0</v>
      </c>
      <c r="AA222" s="361">
        <f>'Berechnung-Freizeit'!BI210</f>
        <v>0</v>
      </c>
      <c r="AB222" s="362">
        <f t="shared" si="13"/>
        <v>0</v>
      </c>
    </row>
    <row r="223" spans="1:28">
      <c r="A223" s="184">
        <f>'Berechnung-Freizeit'!A211</f>
        <v>0</v>
      </c>
      <c r="B223" s="185">
        <f>'Berechnung-Freizeit'!B211</f>
        <v>0</v>
      </c>
      <c r="C223" s="185">
        <f>'Berechnung-Freizeit'!C211</f>
        <v>0</v>
      </c>
      <c r="D223" s="184" t="str">
        <f>'Berechnung-Freizeit'!D211</f>
        <v/>
      </c>
      <c r="E223" s="192">
        <f>'Berechnung-Freizeit'!E211</f>
        <v>0</v>
      </c>
      <c r="F223" s="195" t="str">
        <f>'Berechnung-Freizeit'!G211</f>
        <v/>
      </c>
      <c r="G223" s="184" t="str">
        <f>'Berechnung-Freizeit'!I211</f>
        <v/>
      </c>
      <c r="H223" s="192" t="str">
        <f>'Berechnung-Freizeit'!J211</f>
        <v/>
      </c>
      <c r="I223" s="195" t="str">
        <f>'Berechnung-Freizeit'!N211</f>
        <v/>
      </c>
      <c r="J223" s="186" t="str">
        <f>'Berechnung-Freizeit'!O211</f>
        <v/>
      </c>
      <c r="K223" s="184" t="str">
        <f>'Berechnung-Freizeit'!V211</f>
        <v/>
      </c>
      <c r="L223" s="197" t="str">
        <f>'Berechnung-Freizeit'!W211</f>
        <v/>
      </c>
      <c r="M223" s="195" t="str">
        <f>'Berechnung-Freizeit'!AB211</f>
        <v/>
      </c>
      <c r="N223" s="186" t="str">
        <f>'Berechnung-Freizeit'!AC211</f>
        <v/>
      </c>
      <c r="O223" s="195" t="str">
        <f>'Berechnung-Freizeit'!AH211</f>
        <v/>
      </c>
      <c r="P223" s="186" t="str">
        <f>'Berechnung-Freizeit'!AI211</f>
        <v/>
      </c>
      <c r="Q223" s="355" t="str">
        <f>'Berechnung-Freizeit'!AN211</f>
        <v/>
      </c>
      <c r="R223" s="186" t="str">
        <f>'Berechnung-Freizeit'!AO211</f>
        <v/>
      </c>
      <c r="S223" s="184" t="str">
        <f>'Berechnung-Freizeit'!AT211</f>
        <v/>
      </c>
      <c r="T223" s="186" t="str">
        <f>'Berechnung-Freizeit'!AU211</f>
        <v/>
      </c>
      <c r="U223" s="184" t="str">
        <f>'Berechnung-Freizeit'!AZ211</f>
        <v/>
      </c>
      <c r="V223" s="197" t="str">
        <f>'Berechnung-Freizeit'!BA211</f>
        <v/>
      </c>
      <c r="W223" s="184">
        <f>'Berechnung-Freizeit'!BB211</f>
        <v>0</v>
      </c>
      <c r="X223" s="197">
        <f>'Berechnung-Freizeit'!BC211</f>
        <v>0</v>
      </c>
      <c r="Y223" s="205">
        <f t="shared" si="11"/>
        <v>0</v>
      </c>
      <c r="Z223" s="216">
        <f t="shared" si="12"/>
        <v>0</v>
      </c>
      <c r="AA223" s="361">
        <f>'Berechnung-Freizeit'!BI211</f>
        <v>0</v>
      </c>
      <c r="AB223" s="362">
        <f t="shared" si="13"/>
        <v>0</v>
      </c>
    </row>
    <row r="224" spans="1:28">
      <c r="A224" s="184">
        <f>'Berechnung-Freizeit'!A212</f>
        <v>0</v>
      </c>
      <c r="B224" s="185">
        <f>'Berechnung-Freizeit'!B212</f>
        <v>0</v>
      </c>
      <c r="C224" s="185">
        <f>'Berechnung-Freizeit'!C212</f>
        <v>0</v>
      </c>
      <c r="D224" s="184" t="str">
        <f>'Berechnung-Freizeit'!D212</f>
        <v/>
      </c>
      <c r="E224" s="192">
        <f>'Berechnung-Freizeit'!E212</f>
        <v>0</v>
      </c>
      <c r="F224" s="195" t="str">
        <f>'Berechnung-Freizeit'!G212</f>
        <v/>
      </c>
      <c r="G224" s="184" t="str">
        <f>'Berechnung-Freizeit'!I212</f>
        <v/>
      </c>
      <c r="H224" s="192" t="str">
        <f>'Berechnung-Freizeit'!J212</f>
        <v/>
      </c>
      <c r="I224" s="195" t="str">
        <f>'Berechnung-Freizeit'!N212</f>
        <v/>
      </c>
      <c r="J224" s="186" t="str">
        <f>'Berechnung-Freizeit'!O212</f>
        <v/>
      </c>
      <c r="K224" s="184" t="str">
        <f>'Berechnung-Freizeit'!V212</f>
        <v/>
      </c>
      <c r="L224" s="197" t="str">
        <f>'Berechnung-Freizeit'!W212</f>
        <v/>
      </c>
      <c r="M224" s="195" t="str">
        <f>'Berechnung-Freizeit'!AB212</f>
        <v/>
      </c>
      <c r="N224" s="186" t="str">
        <f>'Berechnung-Freizeit'!AC212</f>
        <v/>
      </c>
      <c r="O224" s="195" t="str">
        <f>'Berechnung-Freizeit'!AH212</f>
        <v/>
      </c>
      <c r="P224" s="186" t="str">
        <f>'Berechnung-Freizeit'!AI212</f>
        <v/>
      </c>
      <c r="Q224" s="355" t="str">
        <f>'Berechnung-Freizeit'!AN212</f>
        <v/>
      </c>
      <c r="R224" s="186" t="str">
        <f>'Berechnung-Freizeit'!AO212</f>
        <v/>
      </c>
      <c r="S224" s="184" t="str">
        <f>'Berechnung-Freizeit'!AT212</f>
        <v/>
      </c>
      <c r="T224" s="186" t="str">
        <f>'Berechnung-Freizeit'!AU212</f>
        <v/>
      </c>
      <c r="U224" s="184" t="str">
        <f>'Berechnung-Freizeit'!AZ212</f>
        <v/>
      </c>
      <c r="V224" s="197" t="str">
        <f>'Berechnung-Freizeit'!BA212</f>
        <v/>
      </c>
      <c r="W224" s="184">
        <f>'Berechnung-Freizeit'!BB212</f>
        <v>0</v>
      </c>
      <c r="X224" s="197">
        <f>'Berechnung-Freizeit'!BC212</f>
        <v>0</v>
      </c>
      <c r="Y224" s="205">
        <f t="shared" si="11"/>
        <v>0</v>
      </c>
      <c r="Z224" s="216">
        <f t="shared" si="12"/>
        <v>0</v>
      </c>
      <c r="AA224" s="361">
        <f>'Berechnung-Freizeit'!BI212</f>
        <v>0</v>
      </c>
      <c r="AB224" s="362">
        <f t="shared" si="13"/>
        <v>0</v>
      </c>
    </row>
    <row r="225" spans="1:28">
      <c r="A225" s="184">
        <f>'Berechnung-Freizeit'!A213</f>
        <v>0</v>
      </c>
      <c r="B225" s="185">
        <f>'Berechnung-Freizeit'!B213</f>
        <v>0</v>
      </c>
      <c r="C225" s="185">
        <f>'Berechnung-Freizeit'!C213</f>
        <v>0</v>
      </c>
      <c r="D225" s="184" t="str">
        <f>'Berechnung-Freizeit'!D213</f>
        <v/>
      </c>
      <c r="E225" s="192">
        <f>'Berechnung-Freizeit'!E213</f>
        <v>0</v>
      </c>
      <c r="F225" s="195" t="str">
        <f>'Berechnung-Freizeit'!G213</f>
        <v/>
      </c>
      <c r="G225" s="184" t="str">
        <f>'Berechnung-Freizeit'!I213</f>
        <v/>
      </c>
      <c r="H225" s="192" t="str">
        <f>'Berechnung-Freizeit'!J213</f>
        <v/>
      </c>
      <c r="I225" s="195" t="str">
        <f>'Berechnung-Freizeit'!N213</f>
        <v/>
      </c>
      <c r="J225" s="186" t="str">
        <f>'Berechnung-Freizeit'!O213</f>
        <v/>
      </c>
      <c r="K225" s="184" t="str">
        <f>'Berechnung-Freizeit'!V213</f>
        <v/>
      </c>
      <c r="L225" s="197" t="str">
        <f>'Berechnung-Freizeit'!W213</f>
        <v/>
      </c>
      <c r="M225" s="195" t="str">
        <f>'Berechnung-Freizeit'!AB213</f>
        <v/>
      </c>
      <c r="N225" s="186" t="str">
        <f>'Berechnung-Freizeit'!AC213</f>
        <v/>
      </c>
      <c r="O225" s="195" t="str">
        <f>'Berechnung-Freizeit'!AH213</f>
        <v/>
      </c>
      <c r="P225" s="186" t="str">
        <f>'Berechnung-Freizeit'!AI213</f>
        <v/>
      </c>
      <c r="Q225" s="355" t="str">
        <f>'Berechnung-Freizeit'!AN213</f>
        <v/>
      </c>
      <c r="R225" s="186" t="str">
        <f>'Berechnung-Freizeit'!AO213</f>
        <v/>
      </c>
      <c r="S225" s="184" t="str">
        <f>'Berechnung-Freizeit'!AT213</f>
        <v/>
      </c>
      <c r="T225" s="186" t="str">
        <f>'Berechnung-Freizeit'!AU213</f>
        <v/>
      </c>
      <c r="U225" s="184" t="str">
        <f>'Berechnung-Freizeit'!AZ213</f>
        <v/>
      </c>
      <c r="V225" s="197" t="str">
        <f>'Berechnung-Freizeit'!BA213</f>
        <v/>
      </c>
      <c r="W225" s="184">
        <f>'Berechnung-Freizeit'!BB213</f>
        <v>0</v>
      </c>
      <c r="X225" s="197">
        <f>'Berechnung-Freizeit'!BC213</f>
        <v>0</v>
      </c>
      <c r="Y225" s="205">
        <f t="shared" si="11"/>
        <v>0</v>
      </c>
      <c r="Z225" s="216">
        <f t="shared" si="12"/>
        <v>0</v>
      </c>
      <c r="AA225" s="361">
        <f>'Berechnung-Freizeit'!BI213</f>
        <v>0</v>
      </c>
      <c r="AB225" s="362">
        <f t="shared" si="13"/>
        <v>0</v>
      </c>
    </row>
    <row r="226" spans="1:28">
      <c r="A226" s="184">
        <f>'Berechnung-Freizeit'!A214</f>
        <v>0</v>
      </c>
      <c r="B226" s="185">
        <f>'Berechnung-Freizeit'!B214</f>
        <v>0</v>
      </c>
      <c r="C226" s="185">
        <f>'Berechnung-Freizeit'!C214</f>
        <v>0</v>
      </c>
      <c r="D226" s="184" t="str">
        <f>'Berechnung-Freizeit'!D214</f>
        <v/>
      </c>
      <c r="E226" s="192">
        <f>'Berechnung-Freizeit'!E214</f>
        <v>0</v>
      </c>
      <c r="F226" s="195" t="str">
        <f>'Berechnung-Freizeit'!G214</f>
        <v/>
      </c>
      <c r="G226" s="184" t="str">
        <f>'Berechnung-Freizeit'!I214</f>
        <v/>
      </c>
      <c r="H226" s="192" t="str">
        <f>'Berechnung-Freizeit'!J214</f>
        <v/>
      </c>
      <c r="I226" s="195" t="str">
        <f>'Berechnung-Freizeit'!N214</f>
        <v/>
      </c>
      <c r="J226" s="186" t="str">
        <f>'Berechnung-Freizeit'!O214</f>
        <v/>
      </c>
      <c r="K226" s="184" t="str">
        <f>'Berechnung-Freizeit'!V214</f>
        <v/>
      </c>
      <c r="L226" s="197" t="str">
        <f>'Berechnung-Freizeit'!W214</f>
        <v/>
      </c>
      <c r="M226" s="195" t="str">
        <f>'Berechnung-Freizeit'!AB214</f>
        <v/>
      </c>
      <c r="N226" s="186" t="str">
        <f>'Berechnung-Freizeit'!AC214</f>
        <v/>
      </c>
      <c r="O226" s="195" t="str">
        <f>'Berechnung-Freizeit'!AH214</f>
        <v/>
      </c>
      <c r="P226" s="186" t="str">
        <f>'Berechnung-Freizeit'!AI214</f>
        <v/>
      </c>
      <c r="Q226" s="355" t="str">
        <f>'Berechnung-Freizeit'!AN214</f>
        <v/>
      </c>
      <c r="R226" s="186" t="str">
        <f>'Berechnung-Freizeit'!AO214</f>
        <v/>
      </c>
      <c r="S226" s="184" t="str">
        <f>'Berechnung-Freizeit'!AT214</f>
        <v/>
      </c>
      <c r="T226" s="186" t="str">
        <f>'Berechnung-Freizeit'!AU214</f>
        <v/>
      </c>
      <c r="U226" s="184" t="str">
        <f>'Berechnung-Freizeit'!AZ214</f>
        <v/>
      </c>
      <c r="V226" s="197" t="str">
        <f>'Berechnung-Freizeit'!BA214</f>
        <v/>
      </c>
      <c r="W226" s="184">
        <f>'Berechnung-Freizeit'!BB214</f>
        <v>0</v>
      </c>
      <c r="X226" s="197">
        <f>'Berechnung-Freizeit'!BC214</f>
        <v>0</v>
      </c>
      <c r="Y226" s="205">
        <f t="shared" si="11"/>
        <v>0</v>
      </c>
      <c r="Z226" s="216">
        <f t="shared" si="12"/>
        <v>0</v>
      </c>
      <c r="AA226" s="361">
        <f>'Berechnung-Freizeit'!BI214</f>
        <v>0</v>
      </c>
      <c r="AB226" s="362">
        <f t="shared" si="13"/>
        <v>0</v>
      </c>
    </row>
    <row r="227" spans="1:28">
      <c r="A227" s="184">
        <f>'Berechnung-Freizeit'!A215</f>
        <v>0</v>
      </c>
      <c r="B227" s="185">
        <f>'Berechnung-Freizeit'!B215</f>
        <v>0</v>
      </c>
      <c r="C227" s="185">
        <f>'Berechnung-Freizeit'!C215</f>
        <v>0</v>
      </c>
      <c r="D227" s="184" t="str">
        <f>'Berechnung-Freizeit'!D215</f>
        <v/>
      </c>
      <c r="E227" s="192">
        <f>'Berechnung-Freizeit'!E215</f>
        <v>0</v>
      </c>
      <c r="F227" s="195" t="str">
        <f>'Berechnung-Freizeit'!G215</f>
        <v/>
      </c>
      <c r="G227" s="184" t="str">
        <f>'Berechnung-Freizeit'!I215</f>
        <v/>
      </c>
      <c r="H227" s="192" t="str">
        <f>'Berechnung-Freizeit'!J215</f>
        <v/>
      </c>
      <c r="I227" s="195" t="str">
        <f>'Berechnung-Freizeit'!N215</f>
        <v/>
      </c>
      <c r="J227" s="186" t="str">
        <f>'Berechnung-Freizeit'!O215</f>
        <v/>
      </c>
      <c r="K227" s="184" t="str">
        <f>'Berechnung-Freizeit'!V215</f>
        <v/>
      </c>
      <c r="L227" s="197" t="str">
        <f>'Berechnung-Freizeit'!W215</f>
        <v/>
      </c>
      <c r="M227" s="195" t="str">
        <f>'Berechnung-Freizeit'!AB215</f>
        <v/>
      </c>
      <c r="N227" s="186" t="str">
        <f>'Berechnung-Freizeit'!AC215</f>
        <v/>
      </c>
      <c r="O227" s="195" t="str">
        <f>'Berechnung-Freizeit'!AH215</f>
        <v/>
      </c>
      <c r="P227" s="186" t="str">
        <f>'Berechnung-Freizeit'!AI215</f>
        <v/>
      </c>
      <c r="Q227" s="355" t="str">
        <f>'Berechnung-Freizeit'!AN215</f>
        <v/>
      </c>
      <c r="R227" s="186" t="str">
        <f>'Berechnung-Freizeit'!AO215</f>
        <v/>
      </c>
      <c r="S227" s="184" t="str">
        <f>'Berechnung-Freizeit'!AT215</f>
        <v/>
      </c>
      <c r="T227" s="186" t="str">
        <f>'Berechnung-Freizeit'!AU215</f>
        <v/>
      </c>
      <c r="U227" s="184" t="str">
        <f>'Berechnung-Freizeit'!AZ215</f>
        <v/>
      </c>
      <c r="V227" s="197" t="str">
        <f>'Berechnung-Freizeit'!BA215</f>
        <v/>
      </c>
      <c r="W227" s="184">
        <f>'Berechnung-Freizeit'!BB215</f>
        <v>0</v>
      </c>
      <c r="X227" s="197">
        <f>'Berechnung-Freizeit'!BC215</f>
        <v>0</v>
      </c>
      <c r="Y227" s="205">
        <f t="shared" si="11"/>
        <v>0</v>
      </c>
      <c r="Z227" s="216">
        <f t="shared" si="12"/>
        <v>0</v>
      </c>
      <c r="AA227" s="361">
        <f>'Berechnung-Freizeit'!BI215</f>
        <v>0</v>
      </c>
      <c r="AB227" s="362">
        <f t="shared" si="13"/>
        <v>0</v>
      </c>
    </row>
    <row r="228" spans="1:28">
      <c r="A228" s="184">
        <f>'Berechnung-Freizeit'!A216</f>
        <v>0</v>
      </c>
      <c r="B228" s="185">
        <f>'Berechnung-Freizeit'!B216</f>
        <v>0</v>
      </c>
      <c r="C228" s="185">
        <f>'Berechnung-Freizeit'!C216</f>
        <v>0</v>
      </c>
      <c r="D228" s="184" t="str">
        <f>'Berechnung-Freizeit'!D216</f>
        <v/>
      </c>
      <c r="E228" s="192">
        <f>'Berechnung-Freizeit'!E216</f>
        <v>0</v>
      </c>
      <c r="F228" s="195" t="str">
        <f>'Berechnung-Freizeit'!G216</f>
        <v/>
      </c>
      <c r="G228" s="184" t="str">
        <f>'Berechnung-Freizeit'!I216</f>
        <v/>
      </c>
      <c r="H228" s="192" t="str">
        <f>'Berechnung-Freizeit'!J216</f>
        <v/>
      </c>
      <c r="I228" s="195" t="str">
        <f>'Berechnung-Freizeit'!N216</f>
        <v/>
      </c>
      <c r="J228" s="186" t="str">
        <f>'Berechnung-Freizeit'!O216</f>
        <v/>
      </c>
      <c r="K228" s="184" t="str">
        <f>'Berechnung-Freizeit'!V216</f>
        <v/>
      </c>
      <c r="L228" s="197" t="str">
        <f>'Berechnung-Freizeit'!W216</f>
        <v/>
      </c>
      <c r="M228" s="195" t="str">
        <f>'Berechnung-Freizeit'!AB216</f>
        <v/>
      </c>
      <c r="N228" s="186" t="str">
        <f>'Berechnung-Freizeit'!AC216</f>
        <v/>
      </c>
      <c r="O228" s="195" t="str">
        <f>'Berechnung-Freizeit'!AH216</f>
        <v/>
      </c>
      <c r="P228" s="186" t="str">
        <f>'Berechnung-Freizeit'!AI216</f>
        <v/>
      </c>
      <c r="Q228" s="355" t="str">
        <f>'Berechnung-Freizeit'!AN216</f>
        <v/>
      </c>
      <c r="R228" s="186" t="str">
        <f>'Berechnung-Freizeit'!AO216</f>
        <v/>
      </c>
      <c r="S228" s="184" t="str">
        <f>'Berechnung-Freizeit'!AT216</f>
        <v/>
      </c>
      <c r="T228" s="186" t="str">
        <f>'Berechnung-Freizeit'!AU216</f>
        <v/>
      </c>
      <c r="U228" s="184" t="str">
        <f>'Berechnung-Freizeit'!AZ216</f>
        <v/>
      </c>
      <c r="V228" s="197" t="str">
        <f>'Berechnung-Freizeit'!BA216</f>
        <v/>
      </c>
      <c r="W228" s="184">
        <f>'Berechnung-Freizeit'!BB216</f>
        <v>0</v>
      </c>
      <c r="X228" s="197">
        <f>'Berechnung-Freizeit'!BC216</f>
        <v>0</v>
      </c>
      <c r="Y228" s="205">
        <f t="shared" si="11"/>
        <v>0</v>
      </c>
      <c r="Z228" s="216">
        <f t="shared" si="12"/>
        <v>0</v>
      </c>
      <c r="AA228" s="361">
        <f>'Berechnung-Freizeit'!BI216</f>
        <v>0</v>
      </c>
      <c r="AB228" s="362">
        <f t="shared" si="13"/>
        <v>0</v>
      </c>
    </row>
    <row r="229" spans="1:28">
      <c r="A229" s="184">
        <f>'Berechnung-Freizeit'!A217</f>
        <v>0</v>
      </c>
      <c r="B229" s="185">
        <f>'Berechnung-Freizeit'!B217</f>
        <v>0</v>
      </c>
      <c r="C229" s="185">
        <f>'Berechnung-Freizeit'!C217</f>
        <v>0</v>
      </c>
      <c r="D229" s="184" t="str">
        <f>'Berechnung-Freizeit'!D217</f>
        <v/>
      </c>
      <c r="E229" s="192">
        <f>'Berechnung-Freizeit'!E217</f>
        <v>0</v>
      </c>
      <c r="F229" s="195" t="str">
        <f>'Berechnung-Freizeit'!G217</f>
        <v/>
      </c>
      <c r="G229" s="184" t="str">
        <f>'Berechnung-Freizeit'!I217</f>
        <v/>
      </c>
      <c r="H229" s="192" t="str">
        <f>'Berechnung-Freizeit'!J217</f>
        <v/>
      </c>
      <c r="I229" s="195" t="str">
        <f>'Berechnung-Freizeit'!N217</f>
        <v/>
      </c>
      <c r="J229" s="186" t="str">
        <f>'Berechnung-Freizeit'!O217</f>
        <v/>
      </c>
      <c r="K229" s="184" t="str">
        <f>'Berechnung-Freizeit'!V217</f>
        <v/>
      </c>
      <c r="L229" s="197" t="str">
        <f>'Berechnung-Freizeit'!W217</f>
        <v/>
      </c>
      <c r="M229" s="195" t="str">
        <f>'Berechnung-Freizeit'!AB217</f>
        <v/>
      </c>
      <c r="N229" s="186" t="str">
        <f>'Berechnung-Freizeit'!AC217</f>
        <v/>
      </c>
      <c r="O229" s="195" t="str">
        <f>'Berechnung-Freizeit'!AH217</f>
        <v/>
      </c>
      <c r="P229" s="186" t="str">
        <f>'Berechnung-Freizeit'!AI217</f>
        <v/>
      </c>
      <c r="Q229" s="355" t="str">
        <f>'Berechnung-Freizeit'!AN217</f>
        <v/>
      </c>
      <c r="R229" s="186" t="str">
        <f>'Berechnung-Freizeit'!AO217</f>
        <v/>
      </c>
      <c r="S229" s="184" t="str">
        <f>'Berechnung-Freizeit'!AT217</f>
        <v/>
      </c>
      <c r="T229" s="186" t="str">
        <f>'Berechnung-Freizeit'!AU217</f>
        <v/>
      </c>
      <c r="U229" s="184" t="str">
        <f>'Berechnung-Freizeit'!AZ217</f>
        <v/>
      </c>
      <c r="V229" s="197" t="str">
        <f>'Berechnung-Freizeit'!BA217</f>
        <v/>
      </c>
      <c r="W229" s="184">
        <f>'Berechnung-Freizeit'!BB217</f>
        <v>0</v>
      </c>
      <c r="X229" s="197">
        <f>'Berechnung-Freizeit'!BC217</f>
        <v>0</v>
      </c>
      <c r="Y229" s="205">
        <f t="shared" si="11"/>
        <v>0</v>
      </c>
      <c r="Z229" s="216">
        <f t="shared" si="12"/>
        <v>0</v>
      </c>
      <c r="AA229" s="361">
        <f>'Berechnung-Freizeit'!BI217</f>
        <v>0</v>
      </c>
      <c r="AB229" s="362">
        <f t="shared" si="13"/>
        <v>0</v>
      </c>
    </row>
    <row r="230" spans="1:28">
      <c r="A230" s="184">
        <f>'Berechnung-Freizeit'!A218</f>
        <v>0</v>
      </c>
      <c r="B230" s="185">
        <f>'Berechnung-Freizeit'!B218</f>
        <v>0</v>
      </c>
      <c r="C230" s="185">
        <f>'Berechnung-Freizeit'!C218</f>
        <v>0</v>
      </c>
      <c r="D230" s="184" t="str">
        <f>'Berechnung-Freizeit'!D218</f>
        <v/>
      </c>
      <c r="E230" s="192">
        <f>'Berechnung-Freizeit'!E218</f>
        <v>0</v>
      </c>
      <c r="F230" s="195" t="str">
        <f>'Berechnung-Freizeit'!G218</f>
        <v/>
      </c>
      <c r="G230" s="184" t="str">
        <f>'Berechnung-Freizeit'!I218</f>
        <v/>
      </c>
      <c r="H230" s="192" t="str">
        <f>'Berechnung-Freizeit'!J218</f>
        <v/>
      </c>
      <c r="I230" s="195" t="str">
        <f>'Berechnung-Freizeit'!N218</f>
        <v/>
      </c>
      <c r="J230" s="186" t="str">
        <f>'Berechnung-Freizeit'!O218</f>
        <v/>
      </c>
      <c r="K230" s="184" t="str">
        <f>'Berechnung-Freizeit'!V218</f>
        <v/>
      </c>
      <c r="L230" s="197" t="str">
        <f>'Berechnung-Freizeit'!W218</f>
        <v/>
      </c>
      <c r="M230" s="195" t="str">
        <f>'Berechnung-Freizeit'!AB218</f>
        <v/>
      </c>
      <c r="N230" s="186" t="str">
        <f>'Berechnung-Freizeit'!AC218</f>
        <v/>
      </c>
      <c r="O230" s="195" t="str">
        <f>'Berechnung-Freizeit'!AH218</f>
        <v/>
      </c>
      <c r="P230" s="186" t="str">
        <f>'Berechnung-Freizeit'!AI218</f>
        <v/>
      </c>
      <c r="Q230" s="355" t="str">
        <f>'Berechnung-Freizeit'!AN218</f>
        <v/>
      </c>
      <c r="R230" s="186" t="str">
        <f>'Berechnung-Freizeit'!AO218</f>
        <v/>
      </c>
      <c r="S230" s="184" t="str">
        <f>'Berechnung-Freizeit'!AT218</f>
        <v/>
      </c>
      <c r="T230" s="186" t="str">
        <f>'Berechnung-Freizeit'!AU218</f>
        <v/>
      </c>
      <c r="U230" s="184" t="str">
        <f>'Berechnung-Freizeit'!AZ218</f>
        <v/>
      </c>
      <c r="V230" s="197" t="str">
        <f>'Berechnung-Freizeit'!BA218</f>
        <v/>
      </c>
      <c r="W230" s="184">
        <f>'Berechnung-Freizeit'!BB218</f>
        <v>0</v>
      </c>
      <c r="X230" s="197">
        <f>'Berechnung-Freizeit'!BC218</f>
        <v>0</v>
      </c>
      <c r="Y230" s="205">
        <f t="shared" si="11"/>
        <v>0</v>
      </c>
      <c r="Z230" s="216">
        <f t="shared" si="12"/>
        <v>0</v>
      </c>
      <c r="AA230" s="361">
        <f>'Berechnung-Freizeit'!BI218</f>
        <v>0</v>
      </c>
      <c r="AB230" s="362">
        <f t="shared" si="13"/>
        <v>0</v>
      </c>
    </row>
    <row r="231" spans="1:28">
      <c r="A231" s="184">
        <f>'Berechnung-Freizeit'!A219</f>
        <v>0</v>
      </c>
      <c r="B231" s="185">
        <f>'Berechnung-Freizeit'!B219</f>
        <v>0</v>
      </c>
      <c r="C231" s="185">
        <f>'Berechnung-Freizeit'!C219</f>
        <v>0</v>
      </c>
      <c r="D231" s="184" t="str">
        <f>'Berechnung-Freizeit'!D219</f>
        <v/>
      </c>
      <c r="E231" s="192">
        <f>'Berechnung-Freizeit'!E219</f>
        <v>0</v>
      </c>
      <c r="F231" s="195" t="str">
        <f>'Berechnung-Freizeit'!G219</f>
        <v/>
      </c>
      <c r="G231" s="184" t="str">
        <f>'Berechnung-Freizeit'!I219</f>
        <v/>
      </c>
      <c r="H231" s="192" t="str">
        <f>'Berechnung-Freizeit'!J219</f>
        <v/>
      </c>
      <c r="I231" s="195" t="str">
        <f>'Berechnung-Freizeit'!N219</f>
        <v/>
      </c>
      <c r="J231" s="186" t="str">
        <f>'Berechnung-Freizeit'!O219</f>
        <v/>
      </c>
      <c r="K231" s="184" t="str">
        <f>'Berechnung-Freizeit'!V219</f>
        <v/>
      </c>
      <c r="L231" s="197" t="str">
        <f>'Berechnung-Freizeit'!W219</f>
        <v/>
      </c>
      <c r="M231" s="195" t="str">
        <f>'Berechnung-Freizeit'!AB219</f>
        <v/>
      </c>
      <c r="N231" s="186" t="str">
        <f>'Berechnung-Freizeit'!AC219</f>
        <v/>
      </c>
      <c r="O231" s="195" t="str">
        <f>'Berechnung-Freizeit'!AH219</f>
        <v/>
      </c>
      <c r="P231" s="186" t="str">
        <f>'Berechnung-Freizeit'!AI219</f>
        <v/>
      </c>
      <c r="Q231" s="355" t="str">
        <f>'Berechnung-Freizeit'!AN219</f>
        <v/>
      </c>
      <c r="R231" s="186" t="str">
        <f>'Berechnung-Freizeit'!AO219</f>
        <v/>
      </c>
      <c r="S231" s="184" t="str">
        <f>'Berechnung-Freizeit'!AT219</f>
        <v/>
      </c>
      <c r="T231" s="186" t="str">
        <f>'Berechnung-Freizeit'!AU219</f>
        <v/>
      </c>
      <c r="U231" s="184" t="str">
        <f>'Berechnung-Freizeit'!AZ219</f>
        <v/>
      </c>
      <c r="V231" s="197" t="str">
        <f>'Berechnung-Freizeit'!BA219</f>
        <v/>
      </c>
      <c r="W231" s="184">
        <f>'Berechnung-Freizeit'!BB219</f>
        <v>0</v>
      </c>
      <c r="X231" s="197">
        <f>'Berechnung-Freizeit'!BC219</f>
        <v>0</v>
      </c>
      <c r="Y231" s="205">
        <f t="shared" si="11"/>
        <v>0</v>
      </c>
      <c r="Z231" s="216">
        <f t="shared" si="12"/>
        <v>0</v>
      </c>
      <c r="AA231" s="361">
        <f>'Berechnung-Freizeit'!BI219</f>
        <v>0</v>
      </c>
      <c r="AB231" s="362">
        <f t="shared" si="13"/>
        <v>0</v>
      </c>
    </row>
    <row r="232" spans="1:28">
      <c r="A232" s="184">
        <f>'Berechnung-Freizeit'!A220</f>
        <v>0</v>
      </c>
      <c r="B232" s="185">
        <f>'Berechnung-Freizeit'!B220</f>
        <v>0</v>
      </c>
      <c r="C232" s="185">
        <f>'Berechnung-Freizeit'!C220</f>
        <v>0</v>
      </c>
      <c r="D232" s="184" t="str">
        <f>'Berechnung-Freizeit'!D220</f>
        <v/>
      </c>
      <c r="E232" s="192">
        <f>'Berechnung-Freizeit'!E220</f>
        <v>0</v>
      </c>
      <c r="F232" s="195" t="str">
        <f>'Berechnung-Freizeit'!G220</f>
        <v/>
      </c>
      <c r="G232" s="184" t="str">
        <f>'Berechnung-Freizeit'!I220</f>
        <v/>
      </c>
      <c r="H232" s="192" t="str">
        <f>'Berechnung-Freizeit'!J220</f>
        <v/>
      </c>
      <c r="I232" s="195" t="str">
        <f>'Berechnung-Freizeit'!N220</f>
        <v/>
      </c>
      <c r="J232" s="186" t="str">
        <f>'Berechnung-Freizeit'!O220</f>
        <v/>
      </c>
      <c r="K232" s="184" t="str">
        <f>'Berechnung-Freizeit'!V220</f>
        <v/>
      </c>
      <c r="L232" s="197" t="str">
        <f>'Berechnung-Freizeit'!W220</f>
        <v/>
      </c>
      <c r="M232" s="195" t="str">
        <f>'Berechnung-Freizeit'!AB220</f>
        <v/>
      </c>
      <c r="N232" s="186" t="str">
        <f>'Berechnung-Freizeit'!AC220</f>
        <v/>
      </c>
      <c r="O232" s="195" t="str">
        <f>'Berechnung-Freizeit'!AH220</f>
        <v/>
      </c>
      <c r="P232" s="186" t="str">
        <f>'Berechnung-Freizeit'!AI220</f>
        <v/>
      </c>
      <c r="Q232" s="355" t="str">
        <f>'Berechnung-Freizeit'!AN220</f>
        <v/>
      </c>
      <c r="R232" s="186" t="str">
        <f>'Berechnung-Freizeit'!AO220</f>
        <v/>
      </c>
      <c r="S232" s="184" t="str">
        <f>'Berechnung-Freizeit'!AT220</f>
        <v/>
      </c>
      <c r="T232" s="186" t="str">
        <f>'Berechnung-Freizeit'!AU220</f>
        <v/>
      </c>
      <c r="U232" s="184" t="str">
        <f>'Berechnung-Freizeit'!AZ220</f>
        <v/>
      </c>
      <c r="V232" s="197" t="str">
        <f>'Berechnung-Freizeit'!BA220</f>
        <v/>
      </c>
      <c r="W232" s="184">
        <f>'Berechnung-Freizeit'!BB220</f>
        <v>0</v>
      </c>
      <c r="X232" s="197">
        <f>'Berechnung-Freizeit'!BC220</f>
        <v>0</v>
      </c>
      <c r="Y232" s="205">
        <f t="shared" si="11"/>
        <v>0</v>
      </c>
      <c r="Z232" s="216">
        <f t="shared" si="12"/>
        <v>0</v>
      </c>
      <c r="AA232" s="361">
        <f>'Berechnung-Freizeit'!BI220</f>
        <v>0</v>
      </c>
      <c r="AB232" s="362">
        <f t="shared" si="13"/>
        <v>0</v>
      </c>
    </row>
    <row r="233" spans="1:28">
      <c r="A233" s="184">
        <f>'Berechnung-Freizeit'!A221</f>
        <v>0</v>
      </c>
      <c r="B233" s="185">
        <f>'Berechnung-Freizeit'!B221</f>
        <v>0</v>
      </c>
      <c r="C233" s="185">
        <f>'Berechnung-Freizeit'!C221</f>
        <v>0</v>
      </c>
      <c r="D233" s="184" t="str">
        <f>'Berechnung-Freizeit'!D221</f>
        <v/>
      </c>
      <c r="E233" s="192">
        <f>'Berechnung-Freizeit'!E221</f>
        <v>0</v>
      </c>
      <c r="F233" s="195" t="str">
        <f>'Berechnung-Freizeit'!G221</f>
        <v/>
      </c>
      <c r="G233" s="184" t="str">
        <f>'Berechnung-Freizeit'!I221</f>
        <v/>
      </c>
      <c r="H233" s="192" t="str">
        <f>'Berechnung-Freizeit'!J221</f>
        <v/>
      </c>
      <c r="I233" s="195" t="str">
        <f>'Berechnung-Freizeit'!N221</f>
        <v/>
      </c>
      <c r="J233" s="186" t="str">
        <f>'Berechnung-Freizeit'!O221</f>
        <v/>
      </c>
      <c r="K233" s="184" t="str">
        <f>'Berechnung-Freizeit'!V221</f>
        <v/>
      </c>
      <c r="L233" s="197" t="str">
        <f>'Berechnung-Freizeit'!W221</f>
        <v/>
      </c>
      <c r="M233" s="195" t="str">
        <f>'Berechnung-Freizeit'!AB221</f>
        <v/>
      </c>
      <c r="N233" s="186" t="str">
        <f>'Berechnung-Freizeit'!AC221</f>
        <v/>
      </c>
      <c r="O233" s="195" t="str">
        <f>'Berechnung-Freizeit'!AH221</f>
        <v/>
      </c>
      <c r="P233" s="186" t="str">
        <f>'Berechnung-Freizeit'!AI221</f>
        <v/>
      </c>
      <c r="Q233" s="355" t="str">
        <f>'Berechnung-Freizeit'!AN221</f>
        <v/>
      </c>
      <c r="R233" s="186" t="str">
        <f>'Berechnung-Freizeit'!AO221</f>
        <v/>
      </c>
      <c r="S233" s="184" t="str">
        <f>'Berechnung-Freizeit'!AT221</f>
        <v/>
      </c>
      <c r="T233" s="186" t="str">
        <f>'Berechnung-Freizeit'!AU221</f>
        <v/>
      </c>
      <c r="U233" s="184" t="str">
        <f>'Berechnung-Freizeit'!AZ221</f>
        <v/>
      </c>
      <c r="V233" s="197" t="str">
        <f>'Berechnung-Freizeit'!BA221</f>
        <v/>
      </c>
      <c r="W233" s="184">
        <f>'Berechnung-Freizeit'!BB221</f>
        <v>0</v>
      </c>
      <c r="X233" s="197">
        <f>'Berechnung-Freizeit'!BC221</f>
        <v>0</v>
      </c>
      <c r="Y233" s="205">
        <f t="shared" si="11"/>
        <v>0</v>
      </c>
      <c r="Z233" s="216">
        <f t="shared" si="12"/>
        <v>0</v>
      </c>
      <c r="AA233" s="361">
        <f>'Berechnung-Freizeit'!BI221</f>
        <v>0</v>
      </c>
      <c r="AB233" s="362">
        <f t="shared" si="13"/>
        <v>0</v>
      </c>
    </row>
    <row r="234" spans="1:28">
      <c r="A234" s="184">
        <f>'Berechnung-Freizeit'!A222</f>
        <v>0</v>
      </c>
      <c r="B234" s="185">
        <f>'Berechnung-Freizeit'!B222</f>
        <v>0</v>
      </c>
      <c r="C234" s="185">
        <f>'Berechnung-Freizeit'!C222</f>
        <v>0</v>
      </c>
      <c r="D234" s="184" t="str">
        <f>'Berechnung-Freizeit'!D222</f>
        <v/>
      </c>
      <c r="E234" s="192">
        <f>'Berechnung-Freizeit'!E222</f>
        <v>0</v>
      </c>
      <c r="F234" s="195" t="str">
        <f>'Berechnung-Freizeit'!G222</f>
        <v/>
      </c>
      <c r="G234" s="184" t="str">
        <f>'Berechnung-Freizeit'!I222</f>
        <v/>
      </c>
      <c r="H234" s="192" t="str">
        <f>'Berechnung-Freizeit'!J222</f>
        <v/>
      </c>
      <c r="I234" s="195" t="str">
        <f>'Berechnung-Freizeit'!N222</f>
        <v/>
      </c>
      <c r="J234" s="186" t="str">
        <f>'Berechnung-Freizeit'!O222</f>
        <v/>
      </c>
      <c r="K234" s="184" t="str">
        <f>'Berechnung-Freizeit'!V222</f>
        <v/>
      </c>
      <c r="L234" s="197" t="str">
        <f>'Berechnung-Freizeit'!W222</f>
        <v/>
      </c>
      <c r="M234" s="195" t="str">
        <f>'Berechnung-Freizeit'!AB222</f>
        <v/>
      </c>
      <c r="N234" s="186" t="str">
        <f>'Berechnung-Freizeit'!AC222</f>
        <v/>
      </c>
      <c r="O234" s="195" t="str">
        <f>'Berechnung-Freizeit'!AH222</f>
        <v/>
      </c>
      <c r="P234" s="186" t="str">
        <f>'Berechnung-Freizeit'!AI222</f>
        <v/>
      </c>
      <c r="Q234" s="355" t="str">
        <f>'Berechnung-Freizeit'!AN222</f>
        <v/>
      </c>
      <c r="R234" s="186" t="str">
        <f>'Berechnung-Freizeit'!AO222</f>
        <v/>
      </c>
      <c r="S234" s="184" t="str">
        <f>'Berechnung-Freizeit'!AT222</f>
        <v/>
      </c>
      <c r="T234" s="186" t="str">
        <f>'Berechnung-Freizeit'!AU222</f>
        <v/>
      </c>
      <c r="U234" s="184" t="str">
        <f>'Berechnung-Freizeit'!AZ222</f>
        <v/>
      </c>
      <c r="V234" s="197" t="str">
        <f>'Berechnung-Freizeit'!BA222</f>
        <v/>
      </c>
      <c r="W234" s="184">
        <f>'Berechnung-Freizeit'!BB222</f>
        <v>0</v>
      </c>
      <c r="X234" s="197">
        <f>'Berechnung-Freizeit'!BC222</f>
        <v>0</v>
      </c>
      <c r="Y234" s="205">
        <f t="shared" si="11"/>
        <v>0</v>
      </c>
      <c r="Z234" s="216">
        <f t="shared" si="12"/>
        <v>0</v>
      </c>
      <c r="AA234" s="361">
        <f>'Berechnung-Freizeit'!BI222</f>
        <v>0</v>
      </c>
      <c r="AB234" s="362">
        <f t="shared" si="13"/>
        <v>0</v>
      </c>
    </row>
    <row r="235" spans="1:28">
      <c r="A235" s="184">
        <f>'Berechnung-Freizeit'!A223</f>
        <v>0</v>
      </c>
      <c r="B235" s="185">
        <f>'Berechnung-Freizeit'!B223</f>
        <v>0</v>
      </c>
      <c r="C235" s="185">
        <f>'Berechnung-Freizeit'!C223</f>
        <v>0</v>
      </c>
      <c r="D235" s="184" t="str">
        <f>'Berechnung-Freizeit'!D223</f>
        <v/>
      </c>
      <c r="E235" s="192">
        <f>'Berechnung-Freizeit'!E223</f>
        <v>0</v>
      </c>
      <c r="F235" s="195" t="str">
        <f>'Berechnung-Freizeit'!G223</f>
        <v/>
      </c>
      <c r="G235" s="184" t="str">
        <f>'Berechnung-Freizeit'!I223</f>
        <v/>
      </c>
      <c r="H235" s="192" t="str">
        <f>'Berechnung-Freizeit'!J223</f>
        <v/>
      </c>
      <c r="I235" s="195" t="str">
        <f>'Berechnung-Freizeit'!N223</f>
        <v/>
      </c>
      <c r="J235" s="186" t="str">
        <f>'Berechnung-Freizeit'!O223</f>
        <v/>
      </c>
      <c r="K235" s="184" t="str">
        <f>'Berechnung-Freizeit'!V223</f>
        <v/>
      </c>
      <c r="L235" s="197" t="str">
        <f>'Berechnung-Freizeit'!W223</f>
        <v/>
      </c>
      <c r="M235" s="195" t="str">
        <f>'Berechnung-Freizeit'!AB223</f>
        <v/>
      </c>
      <c r="N235" s="186" t="str">
        <f>'Berechnung-Freizeit'!AC223</f>
        <v/>
      </c>
      <c r="O235" s="195" t="str">
        <f>'Berechnung-Freizeit'!AH223</f>
        <v/>
      </c>
      <c r="P235" s="186" t="str">
        <f>'Berechnung-Freizeit'!AI223</f>
        <v/>
      </c>
      <c r="Q235" s="355" t="str">
        <f>'Berechnung-Freizeit'!AN223</f>
        <v/>
      </c>
      <c r="R235" s="186" t="str">
        <f>'Berechnung-Freizeit'!AO223</f>
        <v/>
      </c>
      <c r="S235" s="184" t="str">
        <f>'Berechnung-Freizeit'!AT223</f>
        <v/>
      </c>
      <c r="T235" s="186" t="str">
        <f>'Berechnung-Freizeit'!AU223</f>
        <v/>
      </c>
      <c r="U235" s="184" t="str">
        <f>'Berechnung-Freizeit'!AZ223</f>
        <v/>
      </c>
      <c r="V235" s="197" t="str">
        <f>'Berechnung-Freizeit'!BA223</f>
        <v/>
      </c>
      <c r="W235" s="184">
        <f>'Berechnung-Freizeit'!BB223</f>
        <v>0</v>
      </c>
      <c r="X235" s="197">
        <f>'Berechnung-Freizeit'!BC223</f>
        <v>0</v>
      </c>
      <c r="Y235" s="205">
        <f t="shared" si="11"/>
        <v>0</v>
      </c>
      <c r="Z235" s="216">
        <f t="shared" si="12"/>
        <v>0</v>
      </c>
      <c r="AA235" s="361">
        <f>'Berechnung-Freizeit'!BI223</f>
        <v>0</v>
      </c>
      <c r="AB235" s="362">
        <f t="shared" si="13"/>
        <v>0</v>
      </c>
    </row>
    <row r="236" spans="1:28">
      <c r="A236" s="184">
        <f>'Berechnung-Freizeit'!A224</f>
        <v>0</v>
      </c>
      <c r="B236" s="185">
        <f>'Berechnung-Freizeit'!B224</f>
        <v>0</v>
      </c>
      <c r="C236" s="185">
        <f>'Berechnung-Freizeit'!C224</f>
        <v>0</v>
      </c>
      <c r="D236" s="184" t="str">
        <f>'Berechnung-Freizeit'!D224</f>
        <v/>
      </c>
      <c r="E236" s="192">
        <f>'Berechnung-Freizeit'!E224</f>
        <v>0</v>
      </c>
      <c r="F236" s="195" t="str">
        <f>'Berechnung-Freizeit'!G224</f>
        <v/>
      </c>
      <c r="G236" s="184" t="str">
        <f>'Berechnung-Freizeit'!I224</f>
        <v/>
      </c>
      <c r="H236" s="192" t="str">
        <f>'Berechnung-Freizeit'!J224</f>
        <v/>
      </c>
      <c r="I236" s="195" t="str">
        <f>'Berechnung-Freizeit'!N224</f>
        <v/>
      </c>
      <c r="J236" s="186" t="str">
        <f>'Berechnung-Freizeit'!O224</f>
        <v/>
      </c>
      <c r="K236" s="184" t="str">
        <f>'Berechnung-Freizeit'!V224</f>
        <v/>
      </c>
      <c r="L236" s="197" t="str">
        <f>'Berechnung-Freizeit'!W224</f>
        <v/>
      </c>
      <c r="M236" s="195" t="str">
        <f>'Berechnung-Freizeit'!AB224</f>
        <v/>
      </c>
      <c r="N236" s="186" t="str">
        <f>'Berechnung-Freizeit'!AC224</f>
        <v/>
      </c>
      <c r="O236" s="195" t="str">
        <f>'Berechnung-Freizeit'!AH224</f>
        <v/>
      </c>
      <c r="P236" s="186" t="str">
        <f>'Berechnung-Freizeit'!AI224</f>
        <v/>
      </c>
      <c r="Q236" s="355" t="str">
        <f>'Berechnung-Freizeit'!AN224</f>
        <v/>
      </c>
      <c r="R236" s="186" t="str">
        <f>'Berechnung-Freizeit'!AO224</f>
        <v/>
      </c>
      <c r="S236" s="184" t="str">
        <f>'Berechnung-Freizeit'!AT224</f>
        <v/>
      </c>
      <c r="T236" s="186" t="str">
        <f>'Berechnung-Freizeit'!AU224</f>
        <v/>
      </c>
      <c r="U236" s="184" t="str">
        <f>'Berechnung-Freizeit'!AZ224</f>
        <v/>
      </c>
      <c r="V236" s="197" t="str">
        <f>'Berechnung-Freizeit'!BA224</f>
        <v/>
      </c>
      <c r="W236" s="184">
        <f>'Berechnung-Freizeit'!BB224</f>
        <v>0</v>
      </c>
      <c r="X236" s="197">
        <f>'Berechnung-Freizeit'!BC224</f>
        <v>0</v>
      </c>
      <c r="Y236" s="205">
        <f t="shared" si="11"/>
        <v>0</v>
      </c>
      <c r="Z236" s="216">
        <f t="shared" si="12"/>
        <v>0</v>
      </c>
      <c r="AA236" s="361">
        <f>'Berechnung-Freizeit'!BI224</f>
        <v>0</v>
      </c>
      <c r="AB236" s="362">
        <f t="shared" si="13"/>
        <v>0</v>
      </c>
    </row>
    <row r="237" spans="1:28">
      <c r="A237" s="184">
        <f>'Berechnung-Freizeit'!A225</f>
        <v>0</v>
      </c>
      <c r="B237" s="185">
        <f>'Berechnung-Freizeit'!B225</f>
        <v>0</v>
      </c>
      <c r="C237" s="185">
        <f>'Berechnung-Freizeit'!C225</f>
        <v>0</v>
      </c>
      <c r="D237" s="184" t="str">
        <f>'Berechnung-Freizeit'!D225</f>
        <v/>
      </c>
      <c r="E237" s="192">
        <f>'Berechnung-Freizeit'!E225</f>
        <v>0</v>
      </c>
      <c r="F237" s="195" t="str">
        <f>'Berechnung-Freizeit'!G225</f>
        <v/>
      </c>
      <c r="G237" s="184" t="str">
        <f>'Berechnung-Freizeit'!I225</f>
        <v/>
      </c>
      <c r="H237" s="192" t="str">
        <f>'Berechnung-Freizeit'!J225</f>
        <v/>
      </c>
      <c r="I237" s="195" t="str">
        <f>'Berechnung-Freizeit'!N225</f>
        <v/>
      </c>
      <c r="J237" s="186" t="str">
        <f>'Berechnung-Freizeit'!O225</f>
        <v/>
      </c>
      <c r="K237" s="184" t="str">
        <f>'Berechnung-Freizeit'!V225</f>
        <v/>
      </c>
      <c r="L237" s="197" t="str">
        <f>'Berechnung-Freizeit'!W225</f>
        <v/>
      </c>
      <c r="M237" s="195" t="str">
        <f>'Berechnung-Freizeit'!AB225</f>
        <v/>
      </c>
      <c r="N237" s="186" t="str">
        <f>'Berechnung-Freizeit'!AC225</f>
        <v/>
      </c>
      <c r="O237" s="195" t="str">
        <f>'Berechnung-Freizeit'!AH225</f>
        <v/>
      </c>
      <c r="P237" s="186" t="str">
        <f>'Berechnung-Freizeit'!AI225</f>
        <v/>
      </c>
      <c r="Q237" s="355" t="str">
        <f>'Berechnung-Freizeit'!AN225</f>
        <v/>
      </c>
      <c r="R237" s="186" t="str">
        <f>'Berechnung-Freizeit'!AO225</f>
        <v/>
      </c>
      <c r="S237" s="184" t="str">
        <f>'Berechnung-Freizeit'!AT225</f>
        <v/>
      </c>
      <c r="T237" s="186" t="str">
        <f>'Berechnung-Freizeit'!AU225</f>
        <v/>
      </c>
      <c r="U237" s="184" t="str">
        <f>'Berechnung-Freizeit'!AZ225</f>
        <v/>
      </c>
      <c r="V237" s="197" t="str">
        <f>'Berechnung-Freizeit'!BA225</f>
        <v/>
      </c>
      <c r="W237" s="184">
        <f>'Berechnung-Freizeit'!BB225</f>
        <v>0</v>
      </c>
      <c r="X237" s="197">
        <f>'Berechnung-Freizeit'!BC225</f>
        <v>0</v>
      </c>
      <c r="Y237" s="205">
        <f t="shared" si="11"/>
        <v>0</v>
      </c>
      <c r="Z237" s="216">
        <f t="shared" si="12"/>
        <v>0</v>
      </c>
      <c r="AA237" s="361">
        <f>'Berechnung-Freizeit'!BI225</f>
        <v>0</v>
      </c>
      <c r="AB237" s="362">
        <f t="shared" si="13"/>
        <v>0</v>
      </c>
    </row>
    <row r="238" spans="1:28">
      <c r="A238" s="184">
        <f>'Berechnung-Freizeit'!A226</f>
        <v>0</v>
      </c>
      <c r="B238" s="185">
        <f>'Berechnung-Freizeit'!B226</f>
        <v>0</v>
      </c>
      <c r="C238" s="185">
        <f>'Berechnung-Freizeit'!C226</f>
        <v>0</v>
      </c>
      <c r="D238" s="184" t="str">
        <f>'Berechnung-Freizeit'!D226</f>
        <v/>
      </c>
      <c r="E238" s="192">
        <f>'Berechnung-Freizeit'!E226</f>
        <v>0</v>
      </c>
      <c r="F238" s="195" t="str">
        <f>'Berechnung-Freizeit'!G226</f>
        <v/>
      </c>
      <c r="G238" s="184" t="str">
        <f>'Berechnung-Freizeit'!I226</f>
        <v/>
      </c>
      <c r="H238" s="192" t="str">
        <f>'Berechnung-Freizeit'!J226</f>
        <v/>
      </c>
      <c r="I238" s="195" t="str">
        <f>'Berechnung-Freizeit'!N226</f>
        <v/>
      </c>
      <c r="J238" s="186" t="str">
        <f>'Berechnung-Freizeit'!O226</f>
        <v/>
      </c>
      <c r="K238" s="184" t="str">
        <f>'Berechnung-Freizeit'!V226</f>
        <v/>
      </c>
      <c r="L238" s="197" t="str">
        <f>'Berechnung-Freizeit'!W226</f>
        <v/>
      </c>
      <c r="M238" s="195" t="str">
        <f>'Berechnung-Freizeit'!AB226</f>
        <v/>
      </c>
      <c r="N238" s="186" t="str">
        <f>'Berechnung-Freizeit'!AC226</f>
        <v/>
      </c>
      <c r="O238" s="195" t="str">
        <f>'Berechnung-Freizeit'!AH226</f>
        <v/>
      </c>
      <c r="P238" s="186" t="str">
        <f>'Berechnung-Freizeit'!AI226</f>
        <v/>
      </c>
      <c r="Q238" s="355" t="str">
        <f>'Berechnung-Freizeit'!AN226</f>
        <v/>
      </c>
      <c r="R238" s="186" t="str">
        <f>'Berechnung-Freizeit'!AO226</f>
        <v/>
      </c>
      <c r="S238" s="184" t="str">
        <f>'Berechnung-Freizeit'!AT226</f>
        <v/>
      </c>
      <c r="T238" s="186" t="str">
        <f>'Berechnung-Freizeit'!AU226</f>
        <v/>
      </c>
      <c r="U238" s="184" t="str">
        <f>'Berechnung-Freizeit'!AZ226</f>
        <v/>
      </c>
      <c r="V238" s="197" t="str">
        <f>'Berechnung-Freizeit'!BA226</f>
        <v/>
      </c>
      <c r="W238" s="184">
        <f>'Berechnung-Freizeit'!BB226</f>
        <v>0</v>
      </c>
      <c r="X238" s="197">
        <f>'Berechnung-Freizeit'!BC226</f>
        <v>0</v>
      </c>
      <c r="Y238" s="205">
        <f t="shared" si="11"/>
        <v>0</v>
      </c>
      <c r="Z238" s="216">
        <f t="shared" si="12"/>
        <v>0</v>
      </c>
      <c r="AA238" s="361">
        <f>'Berechnung-Freizeit'!BI226</f>
        <v>0</v>
      </c>
      <c r="AB238" s="362">
        <f t="shared" si="13"/>
        <v>0</v>
      </c>
    </row>
    <row r="239" spans="1:28">
      <c r="A239" s="184">
        <f>'Berechnung-Freizeit'!A227</f>
        <v>0</v>
      </c>
      <c r="B239" s="185">
        <f>'Berechnung-Freizeit'!B227</f>
        <v>0</v>
      </c>
      <c r="C239" s="185">
        <f>'Berechnung-Freizeit'!C227</f>
        <v>0</v>
      </c>
      <c r="D239" s="184" t="str">
        <f>'Berechnung-Freizeit'!D227</f>
        <v/>
      </c>
      <c r="E239" s="192">
        <f>'Berechnung-Freizeit'!E227</f>
        <v>0</v>
      </c>
      <c r="F239" s="195" t="str">
        <f>'Berechnung-Freizeit'!G227</f>
        <v/>
      </c>
      <c r="G239" s="184" t="str">
        <f>'Berechnung-Freizeit'!I227</f>
        <v/>
      </c>
      <c r="H239" s="192" t="str">
        <f>'Berechnung-Freizeit'!J227</f>
        <v/>
      </c>
      <c r="I239" s="195" t="str">
        <f>'Berechnung-Freizeit'!N227</f>
        <v/>
      </c>
      <c r="J239" s="186" t="str">
        <f>'Berechnung-Freizeit'!O227</f>
        <v/>
      </c>
      <c r="K239" s="184" t="str">
        <f>'Berechnung-Freizeit'!V227</f>
        <v/>
      </c>
      <c r="L239" s="197" t="str">
        <f>'Berechnung-Freizeit'!W227</f>
        <v/>
      </c>
      <c r="M239" s="195" t="str">
        <f>'Berechnung-Freizeit'!AB227</f>
        <v/>
      </c>
      <c r="N239" s="186" t="str">
        <f>'Berechnung-Freizeit'!AC227</f>
        <v/>
      </c>
      <c r="O239" s="195" t="str">
        <f>'Berechnung-Freizeit'!AH227</f>
        <v/>
      </c>
      <c r="P239" s="186" t="str">
        <f>'Berechnung-Freizeit'!AI227</f>
        <v/>
      </c>
      <c r="Q239" s="355" t="str">
        <f>'Berechnung-Freizeit'!AN227</f>
        <v/>
      </c>
      <c r="R239" s="186" t="str">
        <f>'Berechnung-Freizeit'!AO227</f>
        <v/>
      </c>
      <c r="S239" s="184" t="str">
        <f>'Berechnung-Freizeit'!AT227</f>
        <v/>
      </c>
      <c r="T239" s="186" t="str">
        <f>'Berechnung-Freizeit'!AU227</f>
        <v/>
      </c>
      <c r="U239" s="184" t="str">
        <f>'Berechnung-Freizeit'!AZ227</f>
        <v/>
      </c>
      <c r="V239" s="197" t="str">
        <f>'Berechnung-Freizeit'!BA227</f>
        <v/>
      </c>
      <c r="W239" s="184">
        <f>'Berechnung-Freizeit'!BB227</f>
        <v>0</v>
      </c>
      <c r="X239" s="197">
        <f>'Berechnung-Freizeit'!BC227</f>
        <v>0</v>
      </c>
      <c r="Y239" s="205">
        <f t="shared" si="11"/>
        <v>0</v>
      </c>
      <c r="Z239" s="216">
        <f t="shared" si="12"/>
        <v>0</v>
      </c>
      <c r="AA239" s="361">
        <f>'Berechnung-Freizeit'!BI227</f>
        <v>0</v>
      </c>
      <c r="AB239" s="362">
        <f t="shared" si="13"/>
        <v>0</v>
      </c>
    </row>
    <row r="240" spans="1:28">
      <c r="A240" s="184">
        <f>'Berechnung-Freizeit'!A228</f>
        <v>0</v>
      </c>
      <c r="B240" s="185">
        <f>'Berechnung-Freizeit'!B228</f>
        <v>0</v>
      </c>
      <c r="C240" s="185">
        <f>'Berechnung-Freizeit'!C228</f>
        <v>0</v>
      </c>
      <c r="D240" s="184" t="str">
        <f>'Berechnung-Freizeit'!D228</f>
        <v/>
      </c>
      <c r="E240" s="192">
        <f>'Berechnung-Freizeit'!E228</f>
        <v>0</v>
      </c>
      <c r="F240" s="195" t="str">
        <f>'Berechnung-Freizeit'!G228</f>
        <v/>
      </c>
      <c r="G240" s="184" t="str">
        <f>'Berechnung-Freizeit'!I228</f>
        <v/>
      </c>
      <c r="H240" s="192" t="str">
        <f>'Berechnung-Freizeit'!J228</f>
        <v/>
      </c>
      <c r="I240" s="195" t="str">
        <f>'Berechnung-Freizeit'!N228</f>
        <v/>
      </c>
      <c r="J240" s="186" t="str">
        <f>'Berechnung-Freizeit'!O228</f>
        <v/>
      </c>
      <c r="K240" s="184" t="str">
        <f>'Berechnung-Freizeit'!V228</f>
        <v/>
      </c>
      <c r="L240" s="197" t="str">
        <f>'Berechnung-Freizeit'!W228</f>
        <v/>
      </c>
      <c r="M240" s="195" t="str">
        <f>'Berechnung-Freizeit'!AB228</f>
        <v/>
      </c>
      <c r="N240" s="186" t="str">
        <f>'Berechnung-Freizeit'!AC228</f>
        <v/>
      </c>
      <c r="O240" s="195" t="str">
        <f>'Berechnung-Freizeit'!AH228</f>
        <v/>
      </c>
      <c r="P240" s="186" t="str">
        <f>'Berechnung-Freizeit'!AI228</f>
        <v/>
      </c>
      <c r="Q240" s="355" t="str">
        <f>'Berechnung-Freizeit'!AN228</f>
        <v/>
      </c>
      <c r="R240" s="186" t="str">
        <f>'Berechnung-Freizeit'!AO228</f>
        <v/>
      </c>
      <c r="S240" s="184" t="str">
        <f>'Berechnung-Freizeit'!AT228</f>
        <v/>
      </c>
      <c r="T240" s="186" t="str">
        <f>'Berechnung-Freizeit'!AU228</f>
        <v/>
      </c>
      <c r="U240" s="184" t="str">
        <f>'Berechnung-Freizeit'!AZ228</f>
        <v/>
      </c>
      <c r="V240" s="197" t="str">
        <f>'Berechnung-Freizeit'!BA228</f>
        <v/>
      </c>
      <c r="W240" s="184">
        <f>'Berechnung-Freizeit'!BB228</f>
        <v>0</v>
      </c>
      <c r="X240" s="197">
        <f>'Berechnung-Freizeit'!BC228</f>
        <v>0</v>
      </c>
      <c r="Y240" s="205">
        <f t="shared" si="11"/>
        <v>0</v>
      </c>
      <c r="Z240" s="216">
        <f t="shared" si="12"/>
        <v>0</v>
      </c>
      <c r="AA240" s="361">
        <f>'Berechnung-Freizeit'!BI228</f>
        <v>0</v>
      </c>
      <c r="AB240" s="362">
        <f t="shared" si="13"/>
        <v>0</v>
      </c>
    </row>
    <row r="241" spans="1:28">
      <c r="A241" s="184">
        <f>'Berechnung-Freizeit'!A229</f>
        <v>0</v>
      </c>
      <c r="B241" s="185">
        <f>'Berechnung-Freizeit'!B229</f>
        <v>0</v>
      </c>
      <c r="C241" s="185">
        <f>'Berechnung-Freizeit'!C229</f>
        <v>0</v>
      </c>
      <c r="D241" s="184" t="str">
        <f>'Berechnung-Freizeit'!D229</f>
        <v/>
      </c>
      <c r="E241" s="192">
        <f>'Berechnung-Freizeit'!E229</f>
        <v>0</v>
      </c>
      <c r="F241" s="195" t="str">
        <f>'Berechnung-Freizeit'!G229</f>
        <v/>
      </c>
      <c r="G241" s="184" t="str">
        <f>'Berechnung-Freizeit'!I229</f>
        <v/>
      </c>
      <c r="H241" s="192" t="str">
        <f>'Berechnung-Freizeit'!J229</f>
        <v/>
      </c>
      <c r="I241" s="195" t="str">
        <f>'Berechnung-Freizeit'!N229</f>
        <v/>
      </c>
      <c r="J241" s="186" t="str">
        <f>'Berechnung-Freizeit'!O229</f>
        <v/>
      </c>
      <c r="K241" s="184" t="str">
        <f>'Berechnung-Freizeit'!V229</f>
        <v/>
      </c>
      <c r="L241" s="197" t="str">
        <f>'Berechnung-Freizeit'!W229</f>
        <v/>
      </c>
      <c r="M241" s="195" t="str">
        <f>'Berechnung-Freizeit'!AB229</f>
        <v/>
      </c>
      <c r="N241" s="186" t="str">
        <f>'Berechnung-Freizeit'!AC229</f>
        <v/>
      </c>
      <c r="O241" s="195" t="str">
        <f>'Berechnung-Freizeit'!AH229</f>
        <v/>
      </c>
      <c r="P241" s="186" t="str">
        <f>'Berechnung-Freizeit'!AI229</f>
        <v/>
      </c>
      <c r="Q241" s="355" t="str">
        <f>'Berechnung-Freizeit'!AN229</f>
        <v/>
      </c>
      <c r="R241" s="186" t="str">
        <f>'Berechnung-Freizeit'!AO229</f>
        <v/>
      </c>
      <c r="S241" s="184" t="str">
        <f>'Berechnung-Freizeit'!AT229</f>
        <v/>
      </c>
      <c r="T241" s="186" t="str">
        <f>'Berechnung-Freizeit'!AU229</f>
        <v/>
      </c>
      <c r="U241" s="184" t="str">
        <f>'Berechnung-Freizeit'!AZ229</f>
        <v/>
      </c>
      <c r="V241" s="197" t="str">
        <f>'Berechnung-Freizeit'!BA229</f>
        <v/>
      </c>
      <c r="W241" s="184">
        <f>'Berechnung-Freizeit'!BB229</f>
        <v>0</v>
      </c>
      <c r="X241" s="197">
        <f>'Berechnung-Freizeit'!BC229</f>
        <v>0</v>
      </c>
      <c r="Y241" s="205">
        <f t="shared" si="11"/>
        <v>0</v>
      </c>
      <c r="Z241" s="216">
        <f t="shared" si="12"/>
        <v>0</v>
      </c>
      <c r="AA241" s="361">
        <f>'Berechnung-Freizeit'!BI229</f>
        <v>0</v>
      </c>
      <c r="AB241" s="362">
        <f t="shared" si="13"/>
        <v>0</v>
      </c>
    </row>
    <row r="242" spans="1:28">
      <c r="A242" s="184">
        <f>'Berechnung-Freizeit'!A230</f>
        <v>0</v>
      </c>
      <c r="B242" s="185">
        <f>'Berechnung-Freizeit'!B230</f>
        <v>0</v>
      </c>
      <c r="C242" s="185">
        <f>'Berechnung-Freizeit'!C230</f>
        <v>0</v>
      </c>
      <c r="D242" s="184" t="str">
        <f>'Berechnung-Freizeit'!D230</f>
        <v/>
      </c>
      <c r="E242" s="192">
        <f>'Berechnung-Freizeit'!E230</f>
        <v>0</v>
      </c>
      <c r="F242" s="195" t="str">
        <f>'Berechnung-Freizeit'!G230</f>
        <v/>
      </c>
      <c r="G242" s="184" t="str">
        <f>'Berechnung-Freizeit'!I230</f>
        <v/>
      </c>
      <c r="H242" s="192" t="str">
        <f>'Berechnung-Freizeit'!J230</f>
        <v/>
      </c>
      <c r="I242" s="195" t="str">
        <f>'Berechnung-Freizeit'!N230</f>
        <v/>
      </c>
      <c r="J242" s="186" t="str">
        <f>'Berechnung-Freizeit'!O230</f>
        <v/>
      </c>
      <c r="K242" s="184" t="str">
        <f>'Berechnung-Freizeit'!V230</f>
        <v/>
      </c>
      <c r="L242" s="197" t="str">
        <f>'Berechnung-Freizeit'!W230</f>
        <v/>
      </c>
      <c r="M242" s="195" t="str">
        <f>'Berechnung-Freizeit'!AB230</f>
        <v/>
      </c>
      <c r="N242" s="186" t="str">
        <f>'Berechnung-Freizeit'!AC230</f>
        <v/>
      </c>
      <c r="O242" s="195" t="str">
        <f>'Berechnung-Freizeit'!AH230</f>
        <v/>
      </c>
      <c r="P242" s="186" t="str">
        <f>'Berechnung-Freizeit'!AI230</f>
        <v/>
      </c>
      <c r="Q242" s="355" t="str">
        <f>'Berechnung-Freizeit'!AN230</f>
        <v/>
      </c>
      <c r="R242" s="186" t="str">
        <f>'Berechnung-Freizeit'!AO230</f>
        <v/>
      </c>
      <c r="S242" s="184" t="str">
        <f>'Berechnung-Freizeit'!AT230</f>
        <v/>
      </c>
      <c r="T242" s="186" t="str">
        <f>'Berechnung-Freizeit'!AU230</f>
        <v/>
      </c>
      <c r="U242" s="184" t="str">
        <f>'Berechnung-Freizeit'!AZ230</f>
        <v/>
      </c>
      <c r="V242" s="197" t="str">
        <f>'Berechnung-Freizeit'!BA230</f>
        <v/>
      </c>
      <c r="W242" s="184">
        <f>'Berechnung-Freizeit'!BB230</f>
        <v>0</v>
      </c>
      <c r="X242" s="197">
        <f>'Berechnung-Freizeit'!BC230</f>
        <v>0</v>
      </c>
      <c r="Y242" s="205">
        <f t="shared" si="11"/>
        <v>0</v>
      </c>
      <c r="Z242" s="216">
        <f t="shared" si="12"/>
        <v>0</v>
      </c>
      <c r="AA242" s="361">
        <f>'Berechnung-Freizeit'!BI230</f>
        <v>0</v>
      </c>
      <c r="AB242" s="362">
        <f t="shared" si="13"/>
        <v>0</v>
      </c>
    </row>
    <row r="243" spans="1:28">
      <c r="A243" s="184">
        <f>'Berechnung-Freizeit'!A231</f>
        <v>0</v>
      </c>
      <c r="B243" s="185">
        <f>'Berechnung-Freizeit'!B231</f>
        <v>0</v>
      </c>
      <c r="C243" s="185">
        <f>'Berechnung-Freizeit'!C231</f>
        <v>0</v>
      </c>
      <c r="D243" s="184" t="str">
        <f>'Berechnung-Freizeit'!D231</f>
        <v/>
      </c>
      <c r="E243" s="192">
        <f>'Berechnung-Freizeit'!E231</f>
        <v>0</v>
      </c>
      <c r="F243" s="195" t="str">
        <f>'Berechnung-Freizeit'!G231</f>
        <v/>
      </c>
      <c r="G243" s="184" t="str">
        <f>'Berechnung-Freizeit'!I231</f>
        <v/>
      </c>
      <c r="H243" s="192" t="str">
        <f>'Berechnung-Freizeit'!J231</f>
        <v/>
      </c>
      <c r="I243" s="195" t="str">
        <f>'Berechnung-Freizeit'!N231</f>
        <v/>
      </c>
      <c r="J243" s="186" t="str">
        <f>'Berechnung-Freizeit'!O231</f>
        <v/>
      </c>
      <c r="K243" s="184" t="str">
        <f>'Berechnung-Freizeit'!V231</f>
        <v/>
      </c>
      <c r="L243" s="197" t="str">
        <f>'Berechnung-Freizeit'!W231</f>
        <v/>
      </c>
      <c r="M243" s="195" t="str">
        <f>'Berechnung-Freizeit'!AB231</f>
        <v/>
      </c>
      <c r="N243" s="186" t="str">
        <f>'Berechnung-Freizeit'!AC231</f>
        <v/>
      </c>
      <c r="O243" s="195" t="str">
        <f>'Berechnung-Freizeit'!AH231</f>
        <v/>
      </c>
      <c r="P243" s="186" t="str">
        <f>'Berechnung-Freizeit'!AI231</f>
        <v/>
      </c>
      <c r="Q243" s="355" t="str">
        <f>'Berechnung-Freizeit'!AN231</f>
        <v/>
      </c>
      <c r="R243" s="186" t="str">
        <f>'Berechnung-Freizeit'!AO231</f>
        <v/>
      </c>
      <c r="S243" s="184" t="str">
        <f>'Berechnung-Freizeit'!AT231</f>
        <v/>
      </c>
      <c r="T243" s="186" t="str">
        <f>'Berechnung-Freizeit'!AU231</f>
        <v/>
      </c>
      <c r="U243" s="184" t="str">
        <f>'Berechnung-Freizeit'!AZ231</f>
        <v/>
      </c>
      <c r="V243" s="197" t="str">
        <f>'Berechnung-Freizeit'!BA231</f>
        <v/>
      </c>
      <c r="W243" s="184">
        <f>'Berechnung-Freizeit'!BB231</f>
        <v>0</v>
      </c>
      <c r="X243" s="197">
        <f>'Berechnung-Freizeit'!BC231</f>
        <v>0</v>
      </c>
      <c r="Y243" s="205">
        <f t="shared" si="11"/>
        <v>0</v>
      </c>
      <c r="Z243" s="216">
        <f t="shared" si="12"/>
        <v>0</v>
      </c>
      <c r="AA243" s="361">
        <f>'Berechnung-Freizeit'!BI231</f>
        <v>0</v>
      </c>
      <c r="AB243" s="362">
        <f t="shared" si="13"/>
        <v>0</v>
      </c>
    </row>
    <row r="244" spans="1:28">
      <c r="A244" s="184">
        <f>'Berechnung-Freizeit'!A232</f>
        <v>0</v>
      </c>
      <c r="B244" s="185">
        <f>'Berechnung-Freizeit'!B232</f>
        <v>0</v>
      </c>
      <c r="C244" s="185">
        <f>'Berechnung-Freizeit'!C232</f>
        <v>0</v>
      </c>
      <c r="D244" s="184" t="str">
        <f>'Berechnung-Freizeit'!D232</f>
        <v/>
      </c>
      <c r="E244" s="192">
        <f>'Berechnung-Freizeit'!E232</f>
        <v>0</v>
      </c>
      <c r="F244" s="195" t="str">
        <f>'Berechnung-Freizeit'!G232</f>
        <v/>
      </c>
      <c r="G244" s="184" t="str">
        <f>'Berechnung-Freizeit'!I232</f>
        <v/>
      </c>
      <c r="H244" s="192" t="str">
        <f>'Berechnung-Freizeit'!J232</f>
        <v/>
      </c>
      <c r="I244" s="195" t="str">
        <f>'Berechnung-Freizeit'!N232</f>
        <v/>
      </c>
      <c r="J244" s="186" t="str">
        <f>'Berechnung-Freizeit'!O232</f>
        <v/>
      </c>
      <c r="K244" s="184" t="str">
        <f>'Berechnung-Freizeit'!V232</f>
        <v/>
      </c>
      <c r="L244" s="197" t="str">
        <f>'Berechnung-Freizeit'!W232</f>
        <v/>
      </c>
      <c r="M244" s="195" t="str">
        <f>'Berechnung-Freizeit'!AB232</f>
        <v/>
      </c>
      <c r="N244" s="186" t="str">
        <f>'Berechnung-Freizeit'!AC232</f>
        <v/>
      </c>
      <c r="O244" s="195" t="str">
        <f>'Berechnung-Freizeit'!AH232</f>
        <v/>
      </c>
      <c r="P244" s="186" t="str">
        <f>'Berechnung-Freizeit'!AI232</f>
        <v/>
      </c>
      <c r="Q244" s="355" t="str">
        <f>'Berechnung-Freizeit'!AN232</f>
        <v/>
      </c>
      <c r="R244" s="186" t="str">
        <f>'Berechnung-Freizeit'!AO232</f>
        <v/>
      </c>
      <c r="S244" s="184" t="str">
        <f>'Berechnung-Freizeit'!AT232</f>
        <v/>
      </c>
      <c r="T244" s="186" t="str">
        <f>'Berechnung-Freizeit'!AU232</f>
        <v/>
      </c>
      <c r="U244" s="184" t="str">
        <f>'Berechnung-Freizeit'!AZ232</f>
        <v/>
      </c>
      <c r="V244" s="197" t="str">
        <f>'Berechnung-Freizeit'!BA232</f>
        <v/>
      </c>
      <c r="W244" s="184">
        <f>'Berechnung-Freizeit'!BB232</f>
        <v>0</v>
      </c>
      <c r="X244" s="197">
        <f>'Berechnung-Freizeit'!BC232</f>
        <v>0</v>
      </c>
      <c r="Y244" s="205">
        <f t="shared" si="11"/>
        <v>0</v>
      </c>
      <c r="Z244" s="216">
        <f t="shared" si="12"/>
        <v>0</v>
      </c>
      <c r="AA244" s="361">
        <f>'Berechnung-Freizeit'!BI232</f>
        <v>0</v>
      </c>
      <c r="AB244" s="362">
        <f t="shared" si="13"/>
        <v>0</v>
      </c>
    </row>
    <row r="245" spans="1:28">
      <c r="A245" s="184">
        <f>'Berechnung-Freizeit'!A233</f>
        <v>0</v>
      </c>
      <c r="B245" s="185">
        <f>'Berechnung-Freizeit'!B233</f>
        <v>0</v>
      </c>
      <c r="C245" s="185">
        <f>'Berechnung-Freizeit'!C233</f>
        <v>0</v>
      </c>
      <c r="D245" s="184" t="str">
        <f>'Berechnung-Freizeit'!D233</f>
        <v/>
      </c>
      <c r="E245" s="192">
        <f>'Berechnung-Freizeit'!E233</f>
        <v>0</v>
      </c>
      <c r="F245" s="195" t="str">
        <f>'Berechnung-Freizeit'!G233</f>
        <v/>
      </c>
      <c r="G245" s="184" t="str">
        <f>'Berechnung-Freizeit'!I233</f>
        <v/>
      </c>
      <c r="H245" s="192" t="str">
        <f>'Berechnung-Freizeit'!J233</f>
        <v/>
      </c>
      <c r="I245" s="195" t="str">
        <f>'Berechnung-Freizeit'!N233</f>
        <v/>
      </c>
      <c r="J245" s="186" t="str">
        <f>'Berechnung-Freizeit'!O233</f>
        <v/>
      </c>
      <c r="K245" s="184" t="str">
        <f>'Berechnung-Freizeit'!V233</f>
        <v/>
      </c>
      <c r="L245" s="197" t="str">
        <f>'Berechnung-Freizeit'!W233</f>
        <v/>
      </c>
      <c r="M245" s="195" t="str">
        <f>'Berechnung-Freizeit'!AB233</f>
        <v/>
      </c>
      <c r="N245" s="186" t="str">
        <f>'Berechnung-Freizeit'!AC233</f>
        <v/>
      </c>
      <c r="O245" s="195" t="str">
        <f>'Berechnung-Freizeit'!AH233</f>
        <v/>
      </c>
      <c r="P245" s="186" t="str">
        <f>'Berechnung-Freizeit'!AI233</f>
        <v/>
      </c>
      <c r="Q245" s="355" t="str">
        <f>'Berechnung-Freizeit'!AN233</f>
        <v/>
      </c>
      <c r="R245" s="186" t="str">
        <f>'Berechnung-Freizeit'!AO233</f>
        <v/>
      </c>
      <c r="S245" s="184" t="str">
        <f>'Berechnung-Freizeit'!AT233</f>
        <v/>
      </c>
      <c r="T245" s="186" t="str">
        <f>'Berechnung-Freizeit'!AU233</f>
        <v/>
      </c>
      <c r="U245" s="184" t="str">
        <f>'Berechnung-Freizeit'!AZ233</f>
        <v/>
      </c>
      <c r="V245" s="197" t="str">
        <f>'Berechnung-Freizeit'!BA233</f>
        <v/>
      </c>
      <c r="W245" s="184">
        <f>'Berechnung-Freizeit'!BB233</f>
        <v>0</v>
      </c>
      <c r="X245" s="197">
        <f>'Berechnung-Freizeit'!BC233</f>
        <v>0</v>
      </c>
      <c r="Y245" s="205">
        <f t="shared" si="11"/>
        <v>0</v>
      </c>
      <c r="Z245" s="216">
        <f t="shared" si="12"/>
        <v>0</v>
      </c>
      <c r="AA245" s="361">
        <f>'Berechnung-Freizeit'!BI233</f>
        <v>0</v>
      </c>
      <c r="AB245" s="362">
        <f t="shared" si="13"/>
        <v>0</v>
      </c>
    </row>
    <row r="246" spans="1:28">
      <c r="A246" s="184">
        <f>'Berechnung-Freizeit'!A234</f>
        <v>0</v>
      </c>
      <c r="B246" s="185">
        <f>'Berechnung-Freizeit'!B234</f>
        <v>0</v>
      </c>
      <c r="C246" s="185">
        <f>'Berechnung-Freizeit'!C234</f>
        <v>0</v>
      </c>
      <c r="D246" s="184" t="str">
        <f>'Berechnung-Freizeit'!D234</f>
        <v/>
      </c>
      <c r="E246" s="192">
        <f>'Berechnung-Freizeit'!E234</f>
        <v>0</v>
      </c>
      <c r="F246" s="195" t="str">
        <f>'Berechnung-Freizeit'!G234</f>
        <v/>
      </c>
      <c r="G246" s="184" t="str">
        <f>'Berechnung-Freizeit'!I234</f>
        <v/>
      </c>
      <c r="H246" s="192" t="str">
        <f>'Berechnung-Freizeit'!J234</f>
        <v/>
      </c>
      <c r="I246" s="195" t="str">
        <f>'Berechnung-Freizeit'!N234</f>
        <v/>
      </c>
      <c r="J246" s="186" t="str">
        <f>'Berechnung-Freizeit'!O234</f>
        <v/>
      </c>
      <c r="K246" s="184" t="str">
        <f>'Berechnung-Freizeit'!V234</f>
        <v/>
      </c>
      <c r="L246" s="197" t="str">
        <f>'Berechnung-Freizeit'!W234</f>
        <v/>
      </c>
      <c r="M246" s="195" t="str">
        <f>'Berechnung-Freizeit'!AB234</f>
        <v/>
      </c>
      <c r="N246" s="186" t="str">
        <f>'Berechnung-Freizeit'!AC234</f>
        <v/>
      </c>
      <c r="O246" s="195" t="str">
        <f>'Berechnung-Freizeit'!AH234</f>
        <v/>
      </c>
      <c r="P246" s="186" t="str">
        <f>'Berechnung-Freizeit'!AI234</f>
        <v/>
      </c>
      <c r="Q246" s="355" t="str">
        <f>'Berechnung-Freizeit'!AN234</f>
        <v/>
      </c>
      <c r="R246" s="186" t="str">
        <f>'Berechnung-Freizeit'!AO234</f>
        <v/>
      </c>
      <c r="S246" s="184" t="str">
        <f>'Berechnung-Freizeit'!AT234</f>
        <v/>
      </c>
      <c r="T246" s="186" t="str">
        <f>'Berechnung-Freizeit'!AU234</f>
        <v/>
      </c>
      <c r="U246" s="184" t="str">
        <f>'Berechnung-Freizeit'!AZ234</f>
        <v/>
      </c>
      <c r="V246" s="197" t="str">
        <f>'Berechnung-Freizeit'!BA234</f>
        <v/>
      </c>
      <c r="W246" s="184">
        <f>'Berechnung-Freizeit'!BB234</f>
        <v>0</v>
      </c>
      <c r="X246" s="197">
        <f>'Berechnung-Freizeit'!BC234</f>
        <v>0</v>
      </c>
      <c r="Y246" s="205">
        <f t="shared" si="11"/>
        <v>0</v>
      </c>
      <c r="Z246" s="216">
        <f t="shared" si="12"/>
        <v>0</v>
      </c>
      <c r="AA246" s="361">
        <f>'Berechnung-Freizeit'!BI234</f>
        <v>0</v>
      </c>
      <c r="AB246" s="362">
        <f t="shared" si="13"/>
        <v>0</v>
      </c>
    </row>
    <row r="247" spans="1:28">
      <c r="A247" s="184">
        <f>'Berechnung-Freizeit'!A235</f>
        <v>0</v>
      </c>
      <c r="B247" s="185">
        <f>'Berechnung-Freizeit'!B235</f>
        <v>0</v>
      </c>
      <c r="C247" s="185">
        <f>'Berechnung-Freizeit'!C235</f>
        <v>0</v>
      </c>
      <c r="D247" s="184" t="str">
        <f>'Berechnung-Freizeit'!D235</f>
        <v/>
      </c>
      <c r="E247" s="192">
        <f>'Berechnung-Freizeit'!E235</f>
        <v>0</v>
      </c>
      <c r="F247" s="195" t="str">
        <f>'Berechnung-Freizeit'!G235</f>
        <v/>
      </c>
      <c r="G247" s="184" t="str">
        <f>'Berechnung-Freizeit'!I235</f>
        <v/>
      </c>
      <c r="H247" s="192" t="str">
        <f>'Berechnung-Freizeit'!J235</f>
        <v/>
      </c>
      <c r="I247" s="195" t="str">
        <f>'Berechnung-Freizeit'!N235</f>
        <v/>
      </c>
      <c r="J247" s="186" t="str">
        <f>'Berechnung-Freizeit'!O235</f>
        <v/>
      </c>
      <c r="K247" s="184" t="str">
        <f>'Berechnung-Freizeit'!V235</f>
        <v/>
      </c>
      <c r="L247" s="197" t="str">
        <f>'Berechnung-Freizeit'!W235</f>
        <v/>
      </c>
      <c r="M247" s="195" t="str">
        <f>'Berechnung-Freizeit'!AB235</f>
        <v/>
      </c>
      <c r="N247" s="186" t="str">
        <f>'Berechnung-Freizeit'!AC235</f>
        <v/>
      </c>
      <c r="O247" s="195" t="str">
        <f>'Berechnung-Freizeit'!AH235</f>
        <v/>
      </c>
      <c r="P247" s="186" t="str">
        <f>'Berechnung-Freizeit'!AI235</f>
        <v/>
      </c>
      <c r="Q247" s="355" t="str">
        <f>'Berechnung-Freizeit'!AN235</f>
        <v/>
      </c>
      <c r="R247" s="186" t="str">
        <f>'Berechnung-Freizeit'!AO235</f>
        <v/>
      </c>
      <c r="S247" s="184" t="str">
        <f>'Berechnung-Freizeit'!AT235</f>
        <v/>
      </c>
      <c r="T247" s="186" t="str">
        <f>'Berechnung-Freizeit'!AU235</f>
        <v/>
      </c>
      <c r="U247" s="184" t="str">
        <f>'Berechnung-Freizeit'!AZ235</f>
        <v/>
      </c>
      <c r="V247" s="197" t="str">
        <f>'Berechnung-Freizeit'!BA235</f>
        <v/>
      </c>
      <c r="W247" s="184">
        <f>'Berechnung-Freizeit'!BB235</f>
        <v>0</v>
      </c>
      <c r="X247" s="197">
        <f>'Berechnung-Freizeit'!BC235</f>
        <v>0</v>
      </c>
      <c r="Y247" s="205">
        <f t="shared" si="11"/>
        <v>0</v>
      </c>
      <c r="Z247" s="216">
        <f t="shared" si="12"/>
        <v>0</v>
      </c>
      <c r="AA247" s="361">
        <f>'Berechnung-Freizeit'!BI235</f>
        <v>0</v>
      </c>
      <c r="AB247" s="362">
        <f t="shared" si="13"/>
        <v>0</v>
      </c>
    </row>
    <row r="248" spans="1:28">
      <c r="A248" s="184">
        <f>'Berechnung-Freizeit'!A236</f>
        <v>0</v>
      </c>
      <c r="B248" s="185">
        <f>'Berechnung-Freizeit'!B236</f>
        <v>0</v>
      </c>
      <c r="C248" s="185">
        <f>'Berechnung-Freizeit'!C236</f>
        <v>0</v>
      </c>
      <c r="D248" s="184" t="str">
        <f>'Berechnung-Freizeit'!D236</f>
        <v/>
      </c>
      <c r="E248" s="192">
        <f>'Berechnung-Freizeit'!E236</f>
        <v>0</v>
      </c>
      <c r="F248" s="195" t="str">
        <f>'Berechnung-Freizeit'!G236</f>
        <v/>
      </c>
      <c r="G248" s="184" t="str">
        <f>'Berechnung-Freizeit'!I236</f>
        <v/>
      </c>
      <c r="H248" s="192" t="str">
        <f>'Berechnung-Freizeit'!J236</f>
        <v/>
      </c>
      <c r="I248" s="195" t="str">
        <f>'Berechnung-Freizeit'!N236</f>
        <v/>
      </c>
      <c r="J248" s="186" t="str">
        <f>'Berechnung-Freizeit'!O236</f>
        <v/>
      </c>
      <c r="K248" s="184" t="str">
        <f>'Berechnung-Freizeit'!V236</f>
        <v/>
      </c>
      <c r="L248" s="197" t="str">
        <f>'Berechnung-Freizeit'!W236</f>
        <v/>
      </c>
      <c r="M248" s="195" t="str">
        <f>'Berechnung-Freizeit'!AB236</f>
        <v/>
      </c>
      <c r="N248" s="186" t="str">
        <f>'Berechnung-Freizeit'!AC236</f>
        <v/>
      </c>
      <c r="O248" s="195" t="str">
        <f>'Berechnung-Freizeit'!AH236</f>
        <v/>
      </c>
      <c r="P248" s="186" t="str">
        <f>'Berechnung-Freizeit'!AI236</f>
        <v/>
      </c>
      <c r="Q248" s="355" t="str">
        <f>'Berechnung-Freizeit'!AN236</f>
        <v/>
      </c>
      <c r="R248" s="186" t="str">
        <f>'Berechnung-Freizeit'!AO236</f>
        <v/>
      </c>
      <c r="S248" s="184" t="str">
        <f>'Berechnung-Freizeit'!AT236</f>
        <v/>
      </c>
      <c r="T248" s="186" t="str">
        <f>'Berechnung-Freizeit'!AU236</f>
        <v/>
      </c>
      <c r="U248" s="184" t="str">
        <f>'Berechnung-Freizeit'!AZ236</f>
        <v/>
      </c>
      <c r="V248" s="197" t="str">
        <f>'Berechnung-Freizeit'!BA236</f>
        <v/>
      </c>
      <c r="W248" s="184">
        <f>'Berechnung-Freizeit'!BB236</f>
        <v>0</v>
      </c>
      <c r="X248" s="197">
        <f>'Berechnung-Freizeit'!BC236</f>
        <v>0</v>
      </c>
      <c r="Y248" s="205">
        <f t="shared" si="11"/>
        <v>0</v>
      </c>
      <c r="Z248" s="216">
        <f t="shared" si="12"/>
        <v>0</v>
      </c>
      <c r="AA248" s="361">
        <f>'Berechnung-Freizeit'!BI236</f>
        <v>0</v>
      </c>
      <c r="AB248" s="362">
        <f t="shared" si="13"/>
        <v>0</v>
      </c>
    </row>
    <row r="249" spans="1:28">
      <c r="A249" s="184">
        <f>'Berechnung-Freizeit'!A237</f>
        <v>0</v>
      </c>
      <c r="B249" s="185">
        <f>'Berechnung-Freizeit'!B237</f>
        <v>0</v>
      </c>
      <c r="C249" s="185">
        <f>'Berechnung-Freizeit'!C237</f>
        <v>0</v>
      </c>
      <c r="D249" s="184" t="str">
        <f>'Berechnung-Freizeit'!D237</f>
        <v/>
      </c>
      <c r="E249" s="192">
        <f>'Berechnung-Freizeit'!E237</f>
        <v>0</v>
      </c>
      <c r="F249" s="195" t="str">
        <f>'Berechnung-Freizeit'!G237</f>
        <v/>
      </c>
      <c r="G249" s="184" t="str">
        <f>'Berechnung-Freizeit'!I237</f>
        <v/>
      </c>
      <c r="H249" s="192" t="str">
        <f>'Berechnung-Freizeit'!J237</f>
        <v/>
      </c>
      <c r="I249" s="195" t="str">
        <f>'Berechnung-Freizeit'!N237</f>
        <v/>
      </c>
      <c r="J249" s="186" t="str">
        <f>'Berechnung-Freizeit'!O237</f>
        <v/>
      </c>
      <c r="K249" s="184" t="str">
        <f>'Berechnung-Freizeit'!V237</f>
        <v/>
      </c>
      <c r="L249" s="197" t="str">
        <f>'Berechnung-Freizeit'!W237</f>
        <v/>
      </c>
      <c r="M249" s="195" t="str">
        <f>'Berechnung-Freizeit'!AB237</f>
        <v/>
      </c>
      <c r="N249" s="186" t="str">
        <f>'Berechnung-Freizeit'!AC237</f>
        <v/>
      </c>
      <c r="O249" s="195" t="str">
        <f>'Berechnung-Freizeit'!AH237</f>
        <v/>
      </c>
      <c r="P249" s="186" t="str">
        <f>'Berechnung-Freizeit'!AI237</f>
        <v/>
      </c>
      <c r="Q249" s="355" t="str">
        <f>'Berechnung-Freizeit'!AN237</f>
        <v/>
      </c>
      <c r="R249" s="186" t="str">
        <f>'Berechnung-Freizeit'!AO237</f>
        <v/>
      </c>
      <c r="S249" s="184" t="str">
        <f>'Berechnung-Freizeit'!AT237</f>
        <v/>
      </c>
      <c r="T249" s="186" t="str">
        <f>'Berechnung-Freizeit'!AU237</f>
        <v/>
      </c>
      <c r="U249" s="184" t="str">
        <f>'Berechnung-Freizeit'!AZ237</f>
        <v/>
      </c>
      <c r="V249" s="197" t="str">
        <f>'Berechnung-Freizeit'!BA237</f>
        <v/>
      </c>
      <c r="W249" s="184">
        <f>'Berechnung-Freizeit'!BB237</f>
        <v>0</v>
      </c>
      <c r="X249" s="197">
        <f>'Berechnung-Freizeit'!BC237</f>
        <v>0</v>
      </c>
      <c r="Y249" s="205">
        <f t="shared" si="11"/>
        <v>0</v>
      </c>
      <c r="Z249" s="216">
        <f t="shared" si="12"/>
        <v>0</v>
      </c>
      <c r="AA249" s="361">
        <f>'Berechnung-Freizeit'!BI237</f>
        <v>0</v>
      </c>
      <c r="AB249" s="362">
        <f t="shared" si="13"/>
        <v>0</v>
      </c>
    </row>
    <row r="250" spans="1:28">
      <c r="A250" s="184">
        <f>'Berechnung-Freizeit'!A238</f>
        <v>0</v>
      </c>
      <c r="B250" s="185">
        <f>'Berechnung-Freizeit'!B238</f>
        <v>0</v>
      </c>
      <c r="C250" s="185">
        <f>'Berechnung-Freizeit'!C238</f>
        <v>0</v>
      </c>
      <c r="D250" s="184" t="str">
        <f>'Berechnung-Freizeit'!D238</f>
        <v/>
      </c>
      <c r="E250" s="192">
        <f>'Berechnung-Freizeit'!E238</f>
        <v>0</v>
      </c>
      <c r="F250" s="195" t="str">
        <f>'Berechnung-Freizeit'!G238</f>
        <v/>
      </c>
      <c r="G250" s="184" t="str">
        <f>'Berechnung-Freizeit'!I238</f>
        <v/>
      </c>
      <c r="H250" s="192" t="str">
        <f>'Berechnung-Freizeit'!J238</f>
        <v/>
      </c>
      <c r="I250" s="195" t="str">
        <f>'Berechnung-Freizeit'!N238</f>
        <v/>
      </c>
      <c r="J250" s="186" t="str">
        <f>'Berechnung-Freizeit'!O238</f>
        <v/>
      </c>
      <c r="K250" s="184" t="str">
        <f>'Berechnung-Freizeit'!V238</f>
        <v/>
      </c>
      <c r="L250" s="197" t="str">
        <f>'Berechnung-Freizeit'!W238</f>
        <v/>
      </c>
      <c r="M250" s="195" t="str">
        <f>'Berechnung-Freizeit'!AB238</f>
        <v/>
      </c>
      <c r="N250" s="186" t="str">
        <f>'Berechnung-Freizeit'!AC238</f>
        <v/>
      </c>
      <c r="O250" s="195" t="str">
        <f>'Berechnung-Freizeit'!AH238</f>
        <v/>
      </c>
      <c r="P250" s="186" t="str">
        <f>'Berechnung-Freizeit'!AI238</f>
        <v/>
      </c>
      <c r="Q250" s="355" t="str">
        <f>'Berechnung-Freizeit'!AN238</f>
        <v/>
      </c>
      <c r="R250" s="186" t="str">
        <f>'Berechnung-Freizeit'!AO238</f>
        <v/>
      </c>
      <c r="S250" s="184" t="str">
        <f>'Berechnung-Freizeit'!AT238</f>
        <v/>
      </c>
      <c r="T250" s="186" t="str">
        <f>'Berechnung-Freizeit'!AU238</f>
        <v/>
      </c>
      <c r="U250" s="184" t="str">
        <f>'Berechnung-Freizeit'!AZ238</f>
        <v/>
      </c>
      <c r="V250" s="197" t="str">
        <f>'Berechnung-Freizeit'!BA238</f>
        <v/>
      </c>
      <c r="W250" s="184">
        <f>'Berechnung-Freizeit'!BB238</f>
        <v>0</v>
      </c>
      <c r="X250" s="197">
        <f>'Berechnung-Freizeit'!BC238</f>
        <v>0</v>
      </c>
      <c r="Y250" s="205">
        <f t="shared" si="11"/>
        <v>0</v>
      </c>
      <c r="Z250" s="216">
        <f t="shared" si="12"/>
        <v>0</v>
      </c>
      <c r="AA250" s="361">
        <f>'Berechnung-Freizeit'!BI238</f>
        <v>0</v>
      </c>
      <c r="AB250" s="362">
        <f t="shared" si="13"/>
        <v>0</v>
      </c>
    </row>
    <row r="251" spans="1:28">
      <c r="A251" s="184">
        <f>'Berechnung-Freizeit'!A239</f>
        <v>0</v>
      </c>
      <c r="B251" s="185">
        <f>'Berechnung-Freizeit'!B239</f>
        <v>0</v>
      </c>
      <c r="C251" s="185">
        <f>'Berechnung-Freizeit'!C239</f>
        <v>0</v>
      </c>
      <c r="D251" s="184" t="str">
        <f>'Berechnung-Freizeit'!D239</f>
        <v/>
      </c>
      <c r="E251" s="192">
        <f>'Berechnung-Freizeit'!E239</f>
        <v>0</v>
      </c>
      <c r="F251" s="195" t="str">
        <f>'Berechnung-Freizeit'!G239</f>
        <v/>
      </c>
      <c r="G251" s="184" t="str">
        <f>'Berechnung-Freizeit'!I239</f>
        <v/>
      </c>
      <c r="H251" s="192" t="str">
        <f>'Berechnung-Freizeit'!J239</f>
        <v/>
      </c>
      <c r="I251" s="195" t="str">
        <f>'Berechnung-Freizeit'!N239</f>
        <v/>
      </c>
      <c r="J251" s="186" t="str">
        <f>'Berechnung-Freizeit'!O239</f>
        <v/>
      </c>
      <c r="K251" s="184" t="str">
        <f>'Berechnung-Freizeit'!V239</f>
        <v/>
      </c>
      <c r="L251" s="197" t="str">
        <f>'Berechnung-Freizeit'!W239</f>
        <v/>
      </c>
      <c r="M251" s="195" t="str">
        <f>'Berechnung-Freizeit'!AB239</f>
        <v/>
      </c>
      <c r="N251" s="186" t="str">
        <f>'Berechnung-Freizeit'!AC239</f>
        <v/>
      </c>
      <c r="O251" s="195" t="str">
        <f>'Berechnung-Freizeit'!AH239</f>
        <v/>
      </c>
      <c r="P251" s="186" t="str">
        <f>'Berechnung-Freizeit'!AI239</f>
        <v/>
      </c>
      <c r="Q251" s="355" t="str">
        <f>'Berechnung-Freizeit'!AN239</f>
        <v/>
      </c>
      <c r="R251" s="186" t="str">
        <f>'Berechnung-Freizeit'!AO239</f>
        <v/>
      </c>
      <c r="S251" s="184" t="str">
        <f>'Berechnung-Freizeit'!AT239</f>
        <v/>
      </c>
      <c r="T251" s="186" t="str">
        <f>'Berechnung-Freizeit'!AU239</f>
        <v/>
      </c>
      <c r="U251" s="184" t="str">
        <f>'Berechnung-Freizeit'!AZ239</f>
        <v/>
      </c>
      <c r="V251" s="197" t="str">
        <f>'Berechnung-Freizeit'!BA239</f>
        <v/>
      </c>
      <c r="W251" s="184">
        <f>'Berechnung-Freizeit'!BB239</f>
        <v>0</v>
      </c>
      <c r="X251" s="197">
        <f>'Berechnung-Freizeit'!BC239</f>
        <v>0</v>
      </c>
      <c r="Y251" s="205">
        <f t="shared" si="11"/>
        <v>0</v>
      </c>
      <c r="Z251" s="216">
        <f t="shared" si="12"/>
        <v>0</v>
      </c>
      <c r="AA251" s="361">
        <f>'Berechnung-Freizeit'!BI239</f>
        <v>0</v>
      </c>
      <c r="AB251" s="362">
        <f t="shared" si="13"/>
        <v>0</v>
      </c>
    </row>
    <row r="252" spans="1:28">
      <c r="A252" s="184">
        <f>'Berechnung-Freizeit'!A240</f>
        <v>0</v>
      </c>
      <c r="B252" s="185">
        <f>'Berechnung-Freizeit'!B240</f>
        <v>0</v>
      </c>
      <c r="C252" s="185">
        <f>'Berechnung-Freizeit'!C240</f>
        <v>0</v>
      </c>
      <c r="D252" s="184" t="str">
        <f>'Berechnung-Freizeit'!D240</f>
        <v/>
      </c>
      <c r="E252" s="192">
        <f>'Berechnung-Freizeit'!E240</f>
        <v>0</v>
      </c>
      <c r="F252" s="195" t="str">
        <f>'Berechnung-Freizeit'!G240</f>
        <v/>
      </c>
      <c r="G252" s="184" t="str">
        <f>'Berechnung-Freizeit'!I240</f>
        <v/>
      </c>
      <c r="H252" s="192" t="str">
        <f>'Berechnung-Freizeit'!J240</f>
        <v/>
      </c>
      <c r="I252" s="195" t="str">
        <f>'Berechnung-Freizeit'!N240</f>
        <v/>
      </c>
      <c r="J252" s="186" t="str">
        <f>'Berechnung-Freizeit'!O240</f>
        <v/>
      </c>
      <c r="K252" s="184" t="str">
        <f>'Berechnung-Freizeit'!V240</f>
        <v/>
      </c>
      <c r="L252" s="197" t="str">
        <f>'Berechnung-Freizeit'!W240</f>
        <v/>
      </c>
      <c r="M252" s="195" t="str">
        <f>'Berechnung-Freizeit'!AB240</f>
        <v/>
      </c>
      <c r="N252" s="186" t="str">
        <f>'Berechnung-Freizeit'!AC240</f>
        <v/>
      </c>
      <c r="O252" s="195" t="str">
        <f>'Berechnung-Freizeit'!AH240</f>
        <v/>
      </c>
      <c r="P252" s="186" t="str">
        <f>'Berechnung-Freizeit'!AI240</f>
        <v/>
      </c>
      <c r="Q252" s="355" t="str">
        <f>'Berechnung-Freizeit'!AN240</f>
        <v/>
      </c>
      <c r="R252" s="186" t="str">
        <f>'Berechnung-Freizeit'!AO240</f>
        <v/>
      </c>
      <c r="S252" s="184" t="str">
        <f>'Berechnung-Freizeit'!AT240</f>
        <v/>
      </c>
      <c r="T252" s="186" t="str">
        <f>'Berechnung-Freizeit'!AU240</f>
        <v/>
      </c>
      <c r="U252" s="184" t="str">
        <f>'Berechnung-Freizeit'!AZ240</f>
        <v/>
      </c>
      <c r="V252" s="197" t="str">
        <f>'Berechnung-Freizeit'!BA240</f>
        <v/>
      </c>
      <c r="W252" s="184">
        <f>'Berechnung-Freizeit'!BB240</f>
        <v>0</v>
      </c>
      <c r="X252" s="197">
        <f>'Berechnung-Freizeit'!BC240</f>
        <v>0</v>
      </c>
      <c r="Y252" s="205">
        <f t="shared" si="11"/>
        <v>0</v>
      </c>
      <c r="Z252" s="216">
        <f t="shared" si="12"/>
        <v>0</v>
      </c>
      <c r="AA252" s="361">
        <f>'Berechnung-Freizeit'!BI240</f>
        <v>0</v>
      </c>
      <c r="AB252" s="362">
        <f t="shared" si="13"/>
        <v>0</v>
      </c>
    </row>
    <row r="253" spans="1:28">
      <c r="A253" s="184">
        <f>'Berechnung-Freizeit'!A241</f>
        <v>0</v>
      </c>
      <c r="B253" s="185">
        <f>'Berechnung-Freizeit'!B241</f>
        <v>0</v>
      </c>
      <c r="C253" s="185">
        <f>'Berechnung-Freizeit'!C241</f>
        <v>0</v>
      </c>
      <c r="D253" s="184" t="str">
        <f>'Berechnung-Freizeit'!D241</f>
        <v/>
      </c>
      <c r="E253" s="192">
        <f>'Berechnung-Freizeit'!E241</f>
        <v>0</v>
      </c>
      <c r="F253" s="195" t="str">
        <f>'Berechnung-Freizeit'!G241</f>
        <v/>
      </c>
      <c r="G253" s="184" t="str">
        <f>'Berechnung-Freizeit'!I241</f>
        <v/>
      </c>
      <c r="H253" s="192" t="str">
        <f>'Berechnung-Freizeit'!J241</f>
        <v/>
      </c>
      <c r="I253" s="195" t="str">
        <f>'Berechnung-Freizeit'!N241</f>
        <v/>
      </c>
      <c r="J253" s="186" t="str">
        <f>'Berechnung-Freizeit'!O241</f>
        <v/>
      </c>
      <c r="K253" s="184" t="str">
        <f>'Berechnung-Freizeit'!V241</f>
        <v/>
      </c>
      <c r="L253" s="197" t="str">
        <f>'Berechnung-Freizeit'!W241</f>
        <v/>
      </c>
      <c r="M253" s="195" t="str">
        <f>'Berechnung-Freizeit'!AB241</f>
        <v/>
      </c>
      <c r="N253" s="186" t="str">
        <f>'Berechnung-Freizeit'!AC241</f>
        <v/>
      </c>
      <c r="O253" s="195" t="str">
        <f>'Berechnung-Freizeit'!AH241</f>
        <v/>
      </c>
      <c r="P253" s="186" t="str">
        <f>'Berechnung-Freizeit'!AI241</f>
        <v/>
      </c>
      <c r="Q253" s="355" t="str">
        <f>'Berechnung-Freizeit'!AN241</f>
        <v/>
      </c>
      <c r="R253" s="186" t="str">
        <f>'Berechnung-Freizeit'!AO241</f>
        <v/>
      </c>
      <c r="S253" s="184" t="str">
        <f>'Berechnung-Freizeit'!AT241</f>
        <v/>
      </c>
      <c r="T253" s="186" t="str">
        <f>'Berechnung-Freizeit'!AU241</f>
        <v/>
      </c>
      <c r="U253" s="184" t="str">
        <f>'Berechnung-Freizeit'!AZ241</f>
        <v/>
      </c>
      <c r="V253" s="197" t="str">
        <f>'Berechnung-Freizeit'!BA241</f>
        <v/>
      </c>
      <c r="W253" s="184">
        <f>'Berechnung-Freizeit'!BB241</f>
        <v>0</v>
      </c>
      <c r="X253" s="197">
        <f>'Berechnung-Freizeit'!BC241</f>
        <v>0</v>
      </c>
      <c r="Y253" s="205">
        <f t="shared" si="11"/>
        <v>0</v>
      </c>
      <c r="Z253" s="216">
        <f t="shared" si="12"/>
        <v>0</v>
      </c>
      <c r="AA253" s="361">
        <f>'Berechnung-Freizeit'!BI241</f>
        <v>0</v>
      </c>
      <c r="AB253" s="362">
        <f t="shared" si="13"/>
        <v>0</v>
      </c>
    </row>
    <row r="254" spans="1:28">
      <c r="A254" s="184">
        <f>'Berechnung-Freizeit'!A242</f>
        <v>0</v>
      </c>
      <c r="B254" s="185">
        <f>'Berechnung-Freizeit'!B242</f>
        <v>0</v>
      </c>
      <c r="C254" s="185">
        <f>'Berechnung-Freizeit'!C242</f>
        <v>0</v>
      </c>
      <c r="D254" s="184" t="str">
        <f>'Berechnung-Freizeit'!D242</f>
        <v/>
      </c>
      <c r="E254" s="192">
        <f>'Berechnung-Freizeit'!E242</f>
        <v>0</v>
      </c>
      <c r="F254" s="195" t="str">
        <f>'Berechnung-Freizeit'!G242</f>
        <v/>
      </c>
      <c r="G254" s="184" t="str">
        <f>'Berechnung-Freizeit'!I242</f>
        <v/>
      </c>
      <c r="H254" s="192" t="str">
        <f>'Berechnung-Freizeit'!J242</f>
        <v/>
      </c>
      <c r="I254" s="195" t="str">
        <f>'Berechnung-Freizeit'!N242</f>
        <v/>
      </c>
      <c r="J254" s="186" t="str">
        <f>'Berechnung-Freizeit'!O242</f>
        <v/>
      </c>
      <c r="K254" s="184" t="str">
        <f>'Berechnung-Freizeit'!V242</f>
        <v/>
      </c>
      <c r="L254" s="197" t="str">
        <f>'Berechnung-Freizeit'!W242</f>
        <v/>
      </c>
      <c r="M254" s="195" t="str">
        <f>'Berechnung-Freizeit'!AB242</f>
        <v/>
      </c>
      <c r="N254" s="186" t="str">
        <f>'Berechnung-Freizeit'!AC242</f>
        <v/>
      </c>
      <c r="O254" s="195" t="str">
        <f>'Berechnung-Freizeit'!AH242</f>
        <v/>
      </c>
      <c r="P254" s="186" t="str">
        <f>'Berechnung-Freizeit'!AI242</f>
        <v/>
      </c>
      <c r="Q254" s="355" t="str">
        <f>'Berechnung-Freizeit'!AN242</f>
        <v/>
      </c>
      <c r="R254" s="186" t="str">
        <f>'Berechnung-Freizeit'!AO242</f>
        <v/>
      </c>
      <c r="S254" s="184" t="str">
        <f>'Berechnung-Freizeit'!AT242</f>
        <v/>
      </c>
      <c r="T254" s="186" t="str">
        <f>'Berechnung-Freizeit'!AU242</f>
        <v/>
      </c>
      <c r="U254" s="184" t="str">
        <f>'Berechnung-Freizeit'!AZ242</f>
        <v/>
      </c>
      <c r="V254" s="197" t="str">
        <f>'Berechnung-Freizeit'!BA242</f>
        <v/>
      </c>
      <c r="W254" s="184">
        <f>'Berechnung-Freizeit'!BB242</f>
        <v>0</v>
      </c>
      <c r="X254" s="197">
        <f>'Berechnung-Freizeit'!BC242</f>
        <v>0</v>
      </c>
      <c r="Y254" s="205">
        <f t="shared" si="11"/>
        <v>0</v>
      </c>
      <c r="Z254" s="216">
        <f t="shared" si="12"/>
        <v>0</v>
      </c>
      <c r="AA254" s="361">
        <f>'Berechnung-Freizeit'!BI242</f>
        <v>0</v>
      </c>
      <c r="AB254" s="362">
        <f t="shared" si="13"/>
        <v>0</v>
      </c>
    </row>
    <row r="255" spans="1:28">
      <c r="A255" s="184">
        <f>'Berechnung-Freizeit'!A243</f>
        <v>0</v>
      </c>
      <c r="B255" s="185">
        <f>'Berechnung-Freizeit'!B243</f>
        <v>0</v>
      </c>
      <c r="C255" s="185">
        <f>'Berechnung-Freizeit'!C243</f>
        <v>0</v>
      </c>
      <c r="D255" s="184" t="str">
        <f>'Berechnung-Freizeit'!D243</f>
        <v/>
      </c>
      <c r="E255" s="192">
        <f>'Berechnung-Freizeit'!E243</f>
        <v>0</v>
      </c>
      <c r="F255" s="195" t="str">
        <f>'Berechnung-Freizeit'!G243</f>
        <v/>
      </c>
      <c r="G255" s="184" t="str">
        <f>'Berechnung-Freizeit'!I243</f>
        <v/>
      </c>
      <c r="H255" s="192" t="str">
        <f>'Berechnung-Freizeit'!J243</f>
        <v/>
      </c>
      <c r="I255" s="195" t="str">
        <f>'Berechnung-Freizeit'!N243</f>
        <v/>
      </c>
      <c r="J255" s="186" t="str">
        <f>'Berechnung-Freizeit'!O243</f>
        <v/>
      </c>
      <c r="K255" s="184" t="str">
        <f>'Berechnung-Freizeit'!V243</f>
        <v/>
      </c>
      <c r="L255" s="197" t="str">
        <f>'Berechnung-Freizeit'!W243</f>
        <v/>
      </c>
      <c r="M255" s="195" t="str">
        <f>'Berechnung-Freizeit'!AB243</f>
        <v/>
      </c>
      <c r="N255" s="186" t="str">
        <f>'Berechnung-Freizeit'!AC243</f>
        <v/>
      </c>
      <c r="O255" s="195" t="str">
        <f>'Berechnung-Freizeit'!AH243</f>
        <v/>
      </c>
      <c r="P255" s="186" t="str">
        <f>'Berechnung-Freizeit'!AI243</f>
        <v/>
      </c>
      <c r="Q255" s="355" t="str">
        <f>'Berechnung-Freizeit'!AN243</f>
        <v/>
      </c>
      <c r="R255" s="186" t="str">
        <f>'Berechnung-Freizeit'!AO243</f>
        <v/>
      </c>
      <c r="S255" s="184" t="str">
        <f>'Berechnung-Freizeit'!AT243</f>
        <v/>
      </c>
      <c r="T255" s="186" t="str">
        <f>'Berechnung-Freizeit'!AU243</f>
        <v/>
      </c>
      <c r="U255" s="184" t="str">
        <f>'Berechnung-Freizeit'!AZ243</f>
        <v/>
      </c>
      <c r="V255" s="197" t="str">
        <f>'Berechnung-Freizeit'!BA243</f>
        <v/>
      </c>
      <c r="W255" s="184">
        <f>'Berechnung-Freizeit'!BB243</f>
        <v>0</v>
      </c>
      <c r="X255" s="197">
        <f>'Berechnung-Freizeit'!BC243</f>
        <v>0</v>
      </c>
      <c r="Y255" s="205">
        <f t="shared" si="11"/>
        <v>0</v>
      </c>
      <c r="Z255" s="216">
        <f t="shared" si="12"/>
        <v>0</v>
      </c>
      <c r="AA255" s="361">
        <f>'Berechnung-Freizeit'!BI243</f>
        <v>0</v>
      </c>
      <c r="AB255" s="362">
        <f t="shared" si="13"/>
        <v>0</v>
      </c>
    </row>
    <row r="256" spans="1:28">
      <c r="A256" s="184">
        <f>'Berechnung-Freizeit'!A244</f>
        <v>0</v>
      </c>
      <c r="B256" s="185">
        <f>'Berechnung-Freizeit'!B244</f>
        <v>0</v>
      </c>
      <c r="C256" s="185">
        <f>'Berechnung-Freizeit'!C244</f>
        <v>0</v>
      </c>
      <c r="D256" s="184" t="str">
        <f>'Berechnung-Freizeit'!D244</f>
        <v/>
      </c>
      <c r="E256" s="192">
        <f>'Berechnung-Freizeit'!E244</f>
        <v>0</v>
      </c>
      <c r="F256" s="195" t="str">
        <f>'Berechnung-Freizeit'!G244</f>
        <v/>
      </c>
      <c r="G256" s="184" t="str">
        <f>'Berechnung-Freizeit'!I244</f>
        <v/>
      </c>
      <c r="H256" s="192" t="str">
        <f>'Berechnung-Freizeit'!J244</f>
        <v/>
      </c>
      <c r="I256" s="195" t="str">
        <f>'Berechnung-Freizeit'!N244</f>
        <v/>
      </c>
      <c r="J256" s="186" t="str">
        <f>'Berechnung-Freizeit'!O244</f>
        <v/>
      </c>
      <c r="K256" s="184" t="str">
        <f>'Berechnung-Freizeit'!V244</f>
        <v/>
      </c>
      <c r="L256" s="197" t="str">
        <f>'Berechnung-Freizeit'!W244</f>
        <v/>
      </c>
      <c r="M256" s="195" t="str">
        <f>'Berechnung-Freizeit'!AB244</f>
        <v/>
      </c>
      <c r="N256" s="186" t="str">
        <f>'Berechnung-Freizeit'!AC244</f>
        <v/>
      </c>
      <c r="O256" s="195" t="str">
        <f>'Berechnung-Freizeit'!AH244</f>
        <v/>
      </c>
      <c r="P256" s="186" t="str">
        <f>'Berechnung-Freizeit'!AI244</f>
        <v/>
      </c>
      <c r="Q256" s="355" t="str">
        <f>'Berechnung-Freizeit'!AN244</f>
        <v/>
      </c>
      <c r="R256" s="186" t="str">
        <f>'Berechnung-Freizeit'!AO244</f>
        <v/>
      </c>
      <c r="S256" s="184" t="str">
        <f>'Berechnung-Freizeit'!AT244</f>
        <v/>
      </c>
      <c r="T256" s="186" t="str">
        <f>'Berechnung-Freizeit'!AU244</f>
        <v/>
      </c>
      <c r="U256" s="184" t="str">
        <f>'Berechnung-Freizeit'!AZ244</f>
        <v/>
      </c>
      <c r="V256" s="197" t="str">
        <f>'Berechnung-Freizeit'!BA244</f>
        <v/>
      </c>
      <c r="W256" s="184">
        <f>'Berechnung-Freizeit'!BB244</f>
        <v>0</v>
      </c>
      <c r="X256" s="197">
        <f>'Berechnung-Freizeit'!BC244</f>
        <v>0</v>
      </c>
      <c r="Y256" s="205">
        <f t="shared" si="11"/>
        <v>0</v>
      </c>
      <c r="Z256" s="216">
        <f t="shared" si="12"/>
        <v>0</v>
      </c>
      <c r="AA256" s="361">
        <f>'Berechnung-Freizeit'!BI244</f>
        <v>0</v>
      </c>
      <c r="AB256" s="362">
        <f t="shared" si="13"/>
        <v>0</v>
      </c>
    </row>
    <row r="257" spans="1:28">
      <c r="A257" s="184">
        <f>'Berechnung-Freizeit'!A245</f>
        <v>0</v>
      </c>
      <c r="B257" s="185">
        <f>'Berechnung-Freizeit'!B245</f>
        <v>0</v>
      </c>
      <c r="C257" s="185">
        <f>'Berechnung-Freizeit'!C245</f>
        <v>0</v>
      </c>
      <c r="D257" s="184" t="str">
        <f>'Berechnung-Freizeit'!D245</f>
        <v/>
      </c>
      <c r="E257" s="192">
        <f>'Berechnung-Freizeit'!E245</f>
        <v>0</v>
      </c>
      <c r="F257" s="195" t="str">
        <f>'Berechnung-Freizeit'!G245</f>
        <v/>
      </c>
      <c r="G257" s="184" t="str">
        <f>'Berechnung-Freizeit'!I245</f>
        <v/>
      </c>
      <c r="H257" s="192" t="str">
        <f>'Berechnung-Freizeit'!J245</f>
        <v/>
      </c>
      <c r="I257" s="195" t="str">
        <f>'Berechnung-Freizeit'!N245</f>
        <v/>
      </c>
      <c r="J257" s="186" t="str">
        <f>'Berechnung-Freizeit'!O245</f>
        <v/>
      </c>
      <c r="K257" s="184" t="str">
        <f>'Berechnung-Freizeit'!V245</f>
        <v/>
      </c>
      <c r="L257" s="197" t="str">
        <f>'Berechnung-Freizeit'!W245</f>
        <v/>
      </c>
      <c r="M257" s="195" t="str">
        <f>'Berechnung-Freizeit'!AB245</f>
        <v/>
      </c>
      <c r="N257" s="186" t="str">
        <f>'Berechnung-Freizeit'!AC245</f>
        <v/>
      </c>
      <c r="O257" s="195" t="str">
        <f>'Berechnung-Freizeit'!AH245</f>
        <v/>
      </c>
      <c r="P257" s="186" t="str">
        <f>'Berechnung-Freizeit'!AI245</f>
        <v/>
      </c>
      <c r="Q257" s="355" t="str">
        <f>'Berechnung-Freizeit'!AN245</f>
        <v/>
      </c>
      <c r="R257" s="186" t="str">
        <f>'Berechnung-Freizeit'!AO245</f>
        <v/>
      </c>
      <c r="S257" s="184" t="str">
        <f>'Berechnung-Freizeit'!AT245</f>
        <v/>
      </c>
      <c r="T257" s="186" t="str">
        <f>'Berechnung-Freizeit'!AU245</f>
        <v/>
      </c>
      <c r="U257" s="184" t="str">
        <f>'Berechnung-Freizeit'!AZ245</f>
        <v/>
      </c>
      <c r="V257" s="197" t="str">
        <f>'Berechnung-Freizeit'!BA245</f>
        <v/>
      </c>
      <c r="W257" s="184">
        <f>'Berechnung-Freizeit'!BB245</f>
        <v>0</v>
      </c>
      <c r="X257" s="197">
        <f>'Berechnung-Freizeit'!BC245</f>
        <v>0</v>
      </c>
      <c r="Y257" s="205">
        <f t="shared" si="11"/>
        <v>0</v>
      </c>
      <c r="Z257" s="216">
        <f t="shared" si="12"/>
        <v>0</v>
      </c>
      <c r="AA257" s="361">
        <f>'Berechnung-Freizeit'!BI245</f>
        <v>0</v>
      </c>
      <c r="AB257" s="362">
        <f t="shared" si="13"/>
        <v>0</v>
      </c>
    </row>
    <row r="258" spans="1:28">
      <c r="A258" s="184">
        <f>'Berechnung-Freizeit'!A246</f>
        <v>0</v>
      </c>
      <c r="B258" s="185">
        <f>'Berechnung-Freizeit'!B246</f>
        <v>0</v>
      </c>
      <c r="C258" s="185">
        <f>'Berechnung-Freizeit'!C246</f>
        <v>0</v>
      </c>
      <c r="D258" s="184" t="str">
        <f>'Berechnung-Freizeit'!D246</f>
        <v/>
      </c>
      <c r="E258" s="192">
        <f>'Berechnung-Freizeit'!E246</f>
        <v>0</v>
      </c>
      <c r="F258" s="195" t="str">
        <f>'Berechnung-Freizeit'!G246</f>
        <v/>
      </c>
      <c r="G258" s="184" t="str">
        <f>'Berechnung-Freizeit'!I246</f>
        <v/>
      </c>
      <c r="H258" s="192" t="str">
        <f>'Berechnung-Freizeit'!J246</f>
        <v/>
      </c>
      <c r="I258" s="195" t="str">
        <f>'Berechnung-Freizeit'!N246</f>
        <v/>
      </c>
      <c r="J258" s="186" t="str">
        <f>'Berechnung-Freizeit'!O246</f>
        <v/>
      </c>
      <c r="K258" s="184" t="str">
        <f>'Berechnung-Freizeit'!V246</f>
        <v/>
      </c>
      <c r="L258" s="197" t="str">
        <f>'Berechnung-Freizeit'!W246</f>
        <v/>
      </c>
      <c r="M258" s="195" t="str">
        <f>'Berechnung-Freizeit'!AB246</f>
        <v/>
      </c>
      <c r="N258" s="186" t="str">
        <f>'Berechnung-Freizeit'!AC246</f>
        <v/>
      </c>
      <c r="O258" s="195" t="str">
        <f>'Berechnung-Freizeit'!AH246</f>
        <v/>
      </c>
      <c r="P258" s="186" t="str">
        <f>'Berechnung-Freizeit'!AI246</f>
        <v/>
      </c>
      <c r="Q258" s="355" t="str">
        <f>'Berechnung-Freizeit'!AN246</f>
        <v/>
      </c>
      <c r="R258" s="186" t="str">
        <f>'Berechnung-Freizeit'!AO246</f>
        <v/>
      </c>
      <c r="S258" s="184" t="str">
        <f>'Berechnung-Freizeit'!AT246</f>
        <v/>
      </c>
      <c r="T258" s="186" t="str">
        <f>'Berechnung-Freizeit'!AU246</f>
        <v/>
      </c>
      <c r="U258" s="184" t="str">
        <f>'Berechnung-Freizeit'!AZ246</f>
        <v/>
      </c>
      <c r="V258" s="197" t="str">
        <f>'Berechnung-Freizeit'!BA246</f>
        <v/>
      </c>
      <c r="W258" s="184">
        <f>'Berechnung-Freizeit'!BB246</f>
        <v>0</v>
      </c>
      <c r="X258" s="197">
        <f>'Berechnung-Freizeit'!BC246</f>
        <v>0</v>
      </c>
      <c r="Y258" s="205">
        <f t="shared" si="11"/>
        <v>0</v>
      </c>
      <c r="Z258" s="216">
        <f t="shared" si="12"/>
        <v>0</v>
      </c>
      <c r="AA258" s="361">
        <f>'Berechnung-Freizeit'!BI246</f>
        <v>0</v>
      </c>
      <c r="AB258" s="362">
        <f t="shared" si="13"/>
        <v>0</v>
      </c>
    </row>
    <row r="259" spans="1:28">
      <c r="A259" s="184">
        <f>'Berechnung-Freizeit'!A247</f>
        <v>0</v>
      </c>
      <c r="B259" s="185">
        <f>'Berechnung-Freizeit'!B247</f>
        <v>0</v>
      </c>
      <c r="C259" s="185">
        <f>'Berechnung-Freizeit'!C247</f>
        <v>0</v>
      </c>
      <c r="D259" s="184" t="str">
        <f>'Berechnung-Freizeit'!D247</f>
        <v/>
      </c>
      <c r="E259" s="192">
        <f>'Berechnung-Freizeit'!E247</f>
        <v>0</v>
      </c>
      <c r="F259" s="195" t="str">
        <f>'Berechnung-Freizeit'!G247</f>
        <v/>
      </c>
      <c r="G259" s="184" t="str">
        <f>'Berechnung-Freizeit'!I247</f>
        <v/>
      </c>
      <c r="H259" s="192" t="str">
        <f>'Berechnung-Freizeit'!J247</f>
        <v/>
      </c>
      <c r="I259" s="195" t="str">
        <f>'Berechnung-Freizeit'!N247</f>
        <v/>
      </c>
      <c r="J259" s="186" t="str">
        <f>'Berechnung-Freizeit'!O247</f>
        <v/>
      </c>
      <c r="K259" s="184" t="str">
        <f>'Berechnung-Freizeit'!V247</f>
        <v/>
      </c>
      <c r="L259" s="197" t="str">
        <f>'Berechnung-Freizeit'!W247</f>
        <v/>
      </c>
      <c r="M259" s="195" t="str">
        <f>'Berechnung-Freizeit'!AB247</f>
        <v/>
      </c>
      <c r="N259" s="186" t="str">
        <f>'Berechnung-Freizeit'!AC247</f>
        <v/>
      </c>
      <c r="O259" s="195" t="str">
        <f>'Berechnung-Freizeit'!AH247</f>
        <v/>
      </c>
      <c r="P259" s="186" t="str">
        <f>'Berechnung-Freizeit'!AI247</f>
        <v/>
      </c>
      <c r="Q259" s="355" t="str">
        <f>'Berechnung-Freizeit'!AN247</f>
        <v/>
      </c>
      <c r="R259" s="186" t="str">
        <f>'Berechnung-Freizeit'!AO247</f>
        <v/>
      </c>
      <c r="S259" s="184" t="str">
        <f>'Berechnung-Freizeit'!AT247</f>
        <v/>
      </c>
      <c r="T259" s="186" t="str">
        <f>'Berechnung-Freizeit'!AU247</f>
        <v/>
      </c>
      <c r="U259" s="184" t="str">
        <f>'Berechnung-Freizeit'!AZ247</f>
        <v/>
      </c>
      <c r="V259" s="197" t="str">
        <f>'Berechnung-Freizeit'!BA247</f>
        <v/>
      </c>
      <c r="W259" s="184">
        <f>'Berechnung-Freizeit'!BB247</f>
        <v>0</v>
      </c>
      <c r="X259" s="197">
        <f>'Berechnung-Freizeit'!BC247</f>
        <v>0</v>
      </c>
      <c r="Y259" s="205">
        <f t="shared" si="11"/>
        <v>0</v>
      </c>
      <c r="Z259" s="216">
        <f t="shared" si="12"/>
        <v>0</v>
      </c>
      <c r="AA259" s="361">
        <f>'Berechnung-Freizeit'!BI247</f>
        <v>0</v>
      </c>
      <c r="AB259" s="362">
        <f t="shared" si="13"/>
        <v>0</v>
      </c>
    </row>
    <row r="260" spans="1:28">
      <c r="A260" s="184">
        <f>'Berechnung-Freizeit'!A248</f>
        <v>0</v>
      </c>
      <c r="B260" s="185">
        <f>'Berechnung-Freizeit'!B248</f>
        <v>0</v>
      </c>
      <c r="C260" s="185">
        <f>'Berechnung-Freizeit'!C248</f>
        <v>0</v>
      </c>
      <c r="D260" s="184" t="str">
        <f>'Berechnung-Freizeit'!D248</f>
        <v/>
      </c>
      <c r="E260" s="192">
        <f>'Berechnung-Freizeit'!E248</f>
        <v>0</v>
      </c>
      <c r="F260" s="195" t="str">
        <f>'Berechnung-Freizeit'!G248</f>
        <v/>
      </c>
      <c r="G260" s="184" t="str">
        <f>'Berechnung-Freizeit'!I248</f>
        <v/>
      </c>
      <c r="H260" s="192" t="str">
        <f>'Berechnung-Freizeit'!J248</f>
        <v/>
      </c>
      <c r="I260" s="195" t="str">
        <f>'Berechnung-Freizeit'!N248</f>
        <v/>
      </c>
      <c r="J260" s="186" t="str">
        <f>'Berechnung-Freizeit'!O248</f>
        <v/>
      </c>
      <c r="K260" s="184" t="str">
        <f>'Berechnung-Freizeit'!V248</f>
        <v/>
      </c>
      <c r="L260" s="197" t="str">
        <f>'Berechnung-Freizeit'!W248</f>
        <v/>
      </c>
      <c r="M260" s="195" t="str">
        <f>'Berechnung-Freizeit'!AB248</f>
        <v/>
      </c>
      <c r="N260" s="186" t="str">
        <f>'Berechnung-Freizeit'!AC248</f>
        <v/>
      </c>
      <c r="O260" s="195" t="str">
        <f>'Berechnung-Freizeit'!AH248</f>
        <v/>
      </c>
      <c r="P260" s="186" t="str">
        <f>'Berechnung-Freizeit'!AI248</f>
        <v/>
      </c>
      <c r="Q260" s="355" t="str">
        <f>'Berechnung-Freizeit'!AN248</f>
        <v/>
      </c>
      <c r="R260" s="186" t="str">
        <f>'Berechnung-Freizeit'!AO248</f>
        <v/>
      </c>
      <c r="S260" s="184" t="str">
        <f>'Berechnung-Freizeit'!AT248</f>
        <v/>
      </c>
      <c r="T260" s="186" t="str">
        <f>'Berechnung-Freizeit'!AU248</f>
        <v/>
      </c>
      <c r="U260" s="184" t="str">
        <f>'Berechnung-Freizeit'!AZ248</f>
        <v/>
      </c>
      <c r="V260" s="197" t="str">
        <f>'Berechnung-Freizeit'!BA248</f>
        <v/>
      </c>
      <c r="W260" s="184">
        <f>'Berechnung-Freizeit'!BB248</f>
        <v>0</v>
      </c>
      <c r="X260" s="197">
        <f>'Berechnung-Freizeit'!BC248</f>
        <v>0</v>
      </c>
      <c r="Y260" s="205">
        <f t="shared" si="11"/>
        <v>0</v>
      </c>
      <c r="Z260" s="216">
        <f t="shared" si="12"/>
        <v>0</v>
      </c>
      <c r="AA260" s="361">
        <f>'Berechnung-Freizeit'!BI248</f>
        <v>0</v>
      </c>
      <c r="AB260" s="362">
        <f t="shared" si="13"/>
        <v>0</v>
      </c>
    </row>
    <row r="261" spans="1:28">
      <c r="A261" s="184">
        <f>'Berechnung-Freizeit'!A249</f>
        <v>0</v>
      </c>
      <c r="B261" s="185">
        <f>'Berechnung-Freizeit'!B249</f>
        <v>0</v>
      </c>
      <c r="C261" s="185">
        <f>'Berechnung-Freizeit'!C249</f>
        <v>0</v>
      </c>
      <c r="D261" s="184" t="str">
        <f>'Berechnung-Freizeit'!D249</f>
        <v/>
      </c>
      <c r="E261" s="192">
        <f>'Berechnung-Freizeit'!E249</f>
        <v>0</v>
      </c>
      <c r="F261" s="195" t="str">
        <f>'Berechnung-Freizeit'!G249</f>
        <v/>
      </c>
      <c r="G261" s="184" t="str">
        <f>'Berechnung-Freizeit'!I249</f>
        <v/>
      </c>
      <c r="H261" s="192" t="str">
        <f>'Berechnung-Freizeit'!J249</f>
        <v/>
      </c>
      <c r="I261" s="195" t="str">
        <f>'Berechnung-Freizeit'!N249</f>
        <v/>
      </c>
      <c r="J261" s="186" t="str">
        <f>'Berechnung-Freizeit'!O249</f>
        <v/>
      </c>
      <c r="K261" s="184" t="str">
        <f>'Berechnung-Freizeit'!V249</f>
        <v/>
      </c>
      <c r="L261" s="197" t="str">
        <f>'Berechnung-Freizeit'!W249</f>
        <v/>
      </c>
      <c r="M261" s="195" t="str">
        <f>'Berechnung-Freizeit'!AB249</f>
        <v/>
      </c>
      <c r="N261" s="186" t="str">
        <f>'Berechnung-Freizeit'!AC249</f>
        <v/>
      </c>
      <c r="O261" s="195" t="str">
        <f>'Berechnung-Freizeit'!AH249</f>
        <v/>
      </c>
      <c r="P261" s="186" t="str">
        <f>'Berechnung-Freizeit'!AI249</f>
        <v/>
      </c>
      <c r="Q261" s="355" t="str">
        <f>'Berechnung-Freizeit'!AN249</f>
        <v/>
      </c>
      <c r="R261" s="186" t="str">
        <f>'Berechnung-Freizeit'!AO249</f>
        <v/>
      </c>
      <c r="S261" s="184" t="str">
        <f>'Berechnung-Freizeit'!AT249</f>
        <v/>
      </c>
      <c r="T261" s="186" t="str">
        <f>'Berechnung-Freizeit'!AU249</f>
        <v/>
      </c>
      <c r="U261" s="184" t="str">
        <f>'Berechnung-Freizeit'!AZ249</f>
        <v/>
      </c>
      <c r="V261" s="197" t="str">
        <f>'Berechnung-Freizeit'!BA249</f>
        <v/>
      </c>
      <c r="W261" s="184">
        <f>'Berechnung-Freizeit'!BB249</f>
        <v>0</v>
      </c>
      <c r="X261" s="197">
        <f>'Berechnung-Freizeit'!BC249</f>
        <v>0</v>
      </c>
      <c r="Y261" s="205">
        <f t="shared" si="11"/>
        <v>0</v>
      </c>
      <c r="Z261" s="216">
        <f t="shared" si="12"/>
        <v>0</v>
      </c>
      <c r="AA261" s="361">
        <f>'Berechnung-Freizeit'!BI249</f>
        <v>0</v>
      </c>
      <c r="AB261" s="362">
        <f t="shared" si="13"/>
        <v>0</v>
      </c>
    </row>
    <row r="262" spans="1:28">
      <c r="A262" s="184">
        <f>'Berechnung-Freizeit'!A250</f>
        <v>0</v>
      </c>
      <c r="B262" s="185">
        <f>'Berechnung-Freizeit'!B250</f>
        <v>0</v>
      </c>
      <c r="C262" s="185">
        <f>'Berechnung-Freizeit'!C250</f>
        <v>0</v>
      </c>
      <c r="D262" s="184" t="str">
        <f>'Berechnung-Freizeit'!D250</f>
        <v/>
      </c>
      <c r="E262" s="192">
        <f>'Berechnung-Freizeit'!E250</f>
        <v>0</v>
      </c>
      <c r="F262" s="195" t="str">
        <f>'Berechnung-Freizeit'!G250</f>
        <v/>
      </c>
      <c r="G262" s="184" t="str">
        <f>'Berechnung-Freizeit'!I250</f>
        <v/>
      </c>
      <c r="H262" s="192" t="str">
        <f>'Berechnung-Freizeit'!J250</f>
        <v/>
      </c>
      <c r="I262" s="195" t="str">
        <f>'Berechnung-Freizeit'!N250</f>
        <v/>
      </c>
      <c r="J262" s="186" t="str">
        <f>'Berechnung-Freizeit'!O250</f>
        <v/>
      </c>
      <c r="K262" s="184" t="str">
        <f>'Berechnung-Freizeit'!V250</f>
        <v/>
      </c>
      <c r="L262" s="197" t="str">
        <f>'Berechnung-Freizeit'!W250</f>
        <v/>
      </c>
      <c r="M262" s="195" t="str">
        <f>'Berechnung-Freizeit'!AB250</f>
        <v/>
      </c>
      <c r="N262" s="186" t="str">
        <f>'Berechnung-Freizeit'!AC250</f>
        <v/>
      </c>
      <c r="O262" s="195" t="str">
        <f>'Berechnung-Freizeit'!AH250</f>
        <v/>
      </c>
      <c r="P262" s="186" t="str">
        <f>'Berechnung-Freizeit'!AI250</f>
        <v/>
      </c>
      <c r="Q262" s="355" t="str">
        <f>'Berechnung-Freizeit'!AN250</f>
        <v/>
      </c>
      <c r="R262" s="186" t="str">
        <f>'Berechnung-Freizeit'!AO250</f>
        <v/>
      </c>
      <c r="S262" s="184" t="str">
        <f>'Berechnung-Freizeit'!AT250</f>
        <v/>
      </c>
      <c r="T262" s="186" t="str">
        <f>'Berechnung-Freizeit'!AU250</f>
        <v/>
      </c>
      <c r="U262" s="184" t="str">
        <f>'Berechnung-Freizeit'!AZ250</f>
        <v/>
      </c>
      <c r="V262" s="197" t="str">
        <f>'Berechnung-Freizeit'!BA250</f>
        <v/>
      </c>
      <c r="W262" s="184">
        <f>'Berechnung-Freizeit'!BB250</f>
        <v>0</v>
      </c>
      <c r="X262" s="197">
        <f>'Berechnung-Freizeit'!BC250</f>
        <v>0</v>
      </c>
      <c r="Y262" s="205">
        <f t="shared" si="11"/>
        <v>0</v>
      </c>
      <c r="Z262" s="216">
        <f t="shared" si="12"/>
        <v>0</v>
      </c>
      <c r="AA262" s="361">
        <f>'Berechnung-Freizeit'!BI250</f>
        <v>0</v>
      </c>
      <c r="AB262" s="362">
        <f t="shared" si="13"/>
        <v>0</v>
      </c>
    </row>
    <row r="263" spans="1:28">
      <c r="A263" s="184">
        <f>'Berechnung-Freizeit'!A251</f>
        <v>0</v>
      </c>
      <c r="B263" s="185">
        <f>'Berechnung-Freizeit'!B251</f>
        <v>0</v>
      </c>
      <c r="C263" s="185">
        <f>'Berechnung-Freizeit'!C251</f>
        <v>0</v>
      </c>
      <c r="D263" s="184" t="str">
        <f>'Berechnung-Freizeit'!D251</f>
        <v/>
      </c>
      <c r="E263" s="192">
        <f>'Berechnung-Freizeit'!E251</f>
        <v>0</v>
      </c>
      <c r="F263" s="195" t="str">
        <f>'Berechnung-Freizeit'!G251</f>
        <v/>
      </c>
      <c r="G263" s="184" t="str">
        <f>'Berechnung-Freizeit'!I251</f>
        <v/>
      </c>
      <c r="H263" s="192" t="str">
        <f>'Berechnung-Freizeit'!J251</f>
        <v/>
      </c>
      <c r="I263" s="195" t="str">
        <f>'Berechnung-Freizeit'!N251</f>
        <v/>
      </c>
      <c r="J263" s="186" t="str">
        <f>'Berechnung-Freizeit'!O251</f>
        <v/>
      </c>
      <c r="K263" s="184" t="str">
        <f>'Berechnung-Freizeit'!V251</f>
        <v/>
      </c>
      <c r="L263" s="197" t="str">
        <f>'Berechnung-Freizeit'!W251</f>
        <v/>
      </c>
      <c r="M263" s="195" t="str">
        <f>'Berechnung-Freizeit'!AB251</f>
        <v/>
      </c>
      <c r="N263" s="186" t="str">
        <f>'Berechnung-Freizeit'!AC251</f>
        <v/>
      </c>
      <c r="O263" s="195" t="str">
        <f>'Berechnung-Freizeit'!AH251</f>
        <v/>
      </c>
      <c r="P263" s="186" t="str">
        <f>'Berechnung-Freizeit'!AI251</f>
        <v/>
      </c>
      <c r="Q263" s="355" t="str">
        <f>'Berechnung-Freizeit'!AN251</f>
        <v/>
      </c>
      <c r="R263" s="186" t="str">
        <f>'Berechnung-Freizeit'!AO251</f>
        <v/>
      </c>
      <c r="S263" s="184" t="str">
        <f>'Berechnung-Freizeit'!AT251</f>
        <v/>
      </c>
      <c r="T263" s="186" t="str">
        <f>'Berechnung-Freizeit'!AU251</f>
        <v/>
      </c>
      <c r="U263" s="184" t="str">
        <f>'Berechnung-Freizeit'!AZ251</f>
        <v/>
      </c>
      <c r="V263" s="197" t="str">
        <f>'Berechnung-Freizeit'!BA251</f>
        <v/>
      </c>
      <c r="W263" s="184">
        <f>'Berechnung-Freizeit'!BB251</f>
        <v>0</v>
      </c>
      <c r="X263" s="197">
        <f>'Berechnung-Freizeit'!BC251</f>
        <v>0</v>
      </c>
      <c r="Y263" s="205">
        <f t="shared" si="11"/>
        <v>0</v>
      </c>
      <c r="Z263" s="216">
        <f t="shared" si="12"/>
        <v>0</v>
      </c>
      <c r="AA263" s="361">
        <f>'Berechnung-Freizeit'!BI251</f>
        <v>0</v>
      </c>
      <c r="AB263" s="362">
        <f t="shared" si="13"/>
        <v>0</v>
      </c>
    </row>
    <row r="264" spans="1:28">
      <c r="A264" s="184">
        <f>'Berechnung-Freizeit'!A252</f>
        <v>0</v>
      </c>
      <c r="B264" s="185">
        <f>'Berechnung-Freizeit'!B252</f>
        <v>0</v>
      </c>
      <c r="C264" s="185">
        <f>'Berechnung-Freizeit'!C252</f>
        <v>0</v>
      </c>
      <c r="D264" s="184" t="str">
        <f>'Berechnung-Freizeit'!D252</f>
        <v/>
      </c>
      <c r="E264" s="192">
        <f>'Berechnung-Freizeit'!E252</f>
        <v>0</v>
      </c>
      <c r="F264" s="195" t="str">
        <f>'Berechnung-Freizeit'!G252</f>
        <v/>
      </c>
      <c r="G264" s="184" t="str">
        <f>'Berechnung-Freizeit'!I252</f>
        <v/>
      </c>
      <c r="H264" s="192" t="str">
        <f>'Berechnung-Freizeit'!J252</f>
        <v/>
      </c>
      <c r="I264" s="195" t="str">
        <f>'Berechnung-Freizeit'!N252</f>
        <v/>
      </c>
      <c r="J264" s="186" t="str">
        <f>'Berechnung-Freizeit'!O252</f>
        <v/>
      </c>
      <c r="K264" s="184" t="str">
        <f>'Berechnung-Freizeit'!V252</f>
        <v/>
      </c>
      <c r="L264" s="197" t="str">
        <f>'Berechnung-Freizeit'!W252</f>
        <v/>
      </c>
      <c r="M264" s="195" t="str">
        <f>'Berechnung-Freizeit'!AB252</f>
        <v/>
      </c>
      <c r="N264" s="186" t="str">
        <f>'Berechnung-Freizeit'!AC252</f>
        <v/>
      </c>
      <c r="O264" s="195" t="str">
        <f>'Berechnung-Freizeit'!AH252</f>
        <v/>
      </c>
      <c r="P264" s="186" t="str">
        <f>'Berechnung-Freizeit'!AI252</f>
        <v/>
      </c>
      <c r="Q264" s="355" t="str">
        <f>'Berechnung-Freizeit'!AN252</f>
        <v/>
      </c>
      <c r="R264" s="186" t="str">
        <f>'Berechnung-Freizeit'!AO252</f>
        <v/>
      </c>
      <c r="S264" s="184" t="str">
        <f>'Berechnung-Freizeit'!AT252</f>
        <v/>
      </c>
      <c r="T264" s="186" t="str">
        <f>'Berechnung-Freizeit'!AU252</f>
        <v/>
      </c>
      <c r="U264" s="184" t="str">
        <f>'Berechnung-Freizeit'!AZ252</f>
        <v/>
      </c>
      <c r="V264" s="197" t="str">
        <f>'Berechnung-Freizeit'!BA252</f>
        <v/>
      </c>
      <c r="W264" s="184">
        <f>'Berechnung-Freizeit'!BB252</f>
        <v>0</v>
      </c>
      <c r="X264" s="197">
        <f>'Berechnung-Freizeit'!BC252</f>
        <v>0</v>
      </c>
      <c r="Y264" s="205">
        <f t="shared" si="11"/>
        <v>0</v>
      </c>
      <c r="Z264" s="216">
        <f t="shared" si="12"/>
        <v>0</v>
      </c>
      <c r="AA264" s="361">
        <f>'Berechnung-Freizeit'!BI252</f>
        <v>0</v>
      </c>
      <c r="AB264" s="362">
        <f t="shared" si="13"/>
        <v>0</v>
      </c>
    </row>
    <row r="265" spans="1:28">
      <c r="A265" s="184">
        <f>'Berechnung-Freizeit'!A253</f>
        <v>0</v>
      </c>
      <c r="B265" s="185">
        <f>'Berechnung-Freizeit'!B253</f>
        <v>0</v>
      </c>
      <c r="C265" s="185">
        <f>'Berechnung-Freizeit'!C253</f>
        <v>0</v>
      </c>
      <c r="D265" s="184" t="str">
        <f>'Berechnung-Freizeit'!D253</f>
        <v/>
      </c>
      <c r="E265" s="192">
        <f>'Berechnung-Freizeit'!E253</f>
        <v>0</v>
      </c>
      <c r="F265" s="195" t="str">
        <f>'Berechnung-Freizeit'!G253</f>
        <v/>
      </c>
      <c r="G265" s="184" t="str">
        <f>'Berechnung-Freizeit'!I253</f>
        <v/>
      </c>
      <c r="H265" s="192" t="str">
        <f>'Berechnung-Freizeit'!J253</f>
        <v/>
      </c>
      <c r="I265" s="195" t="str">
        <f>'Berechnung-Freizeit'!N253</f>
        <v/>
      </c>
      <c r="J265" s="186" t="str">
        <f>'Berechnung-Freizeit'!O253</f>
        <v/>
      </c>
      <c r="K265" s="184" t="str">
        <f>'Berechnung-Freizeit'!V253</f>
        <v/>
      </c>
      <c r="L265" s="197" t="str">
        <f>'Berechnung-Freizeit'!W253</f>
        <v/>
      </c>
      <c r="M265" s="195" t="str">
        <f>'Berechnung-Freizeit'!AB253</f>
        <v/>
      </c>
      <c r="N265" s="186" t="str">
        <f>'Berechnung-Freizeit'!AC253</f>
        <v/>
      </c>
      <c r="O265" s="195" t="str">
        <f>'Berechnung-Freizeit'!AH253</f>
        <v/>
      </c>
      <c r="P265" s="186" t="str">
        <f>'Berechnung-Freizeit'!AI253</f>
        <v/>
      </c>
      <c r="Q265" s="355" t="str">
        <f>'Berechnung-Freizeit'!AN253</f>
        <v/>
      </c>
      <c r="R265" s="186" t="str">
        <f>'Berechnung-Freizeit'!AO253</f>
        <v/>
      </c>
      <c r="S265" s="184" t="str">
        <f>'Berechnung-Freizeit'!AT253</f>
        <v/>
      </c>
      <c r="T265" s="186" t="str">
        <f>'Berechnung-Freizeit'!AU253</f>
        <v/>
      </c>
      <c r="U265" s="184" t="str">
        <f>'Berechnung-Freizeit'!AZ253</f>
        <v/>
      </c>
      <c r="V265" s="197" t="str">
        <f>'Berechnung-Freizeit'!BA253</f>
        <v/>
      </c>
      <c r="W265" s="184">
        <f>'Berechnung-Freizeit'!BB253</f>
        <v>0</v>
      </c>
      <c r="X265" s="197">
        <f>'Berechnung-Freizeit'!BC253</f>
        <v>0</v>
      </c>
      <c r="Y265" s="205">
        <f t="shared" si="11"/>
        <v>0</v>
      </c>
      <c r="Z265" s="216">
        <f t="shared" si="12"/>
        <v>0</v>
      </c>
      <c r="AA265" s="361">
        <f>'Berechnung-Freizeit'!BI253</f>
        <v>0</v>
      </c>
      <c r="AB265" s="362">
        <f t="shared" si="13"/>
        <v>0</v>
      </c>
    </row>
    <row r="266" spans="1:28">
      <c r="A266" s="184">
        <f>'Berechnung-Freizeit'!A254</f>
        <v>0</v>
      </c>
      <c r="B266" s="185">
        <f>'Berechnung-Freizeit'!B254</f>
        <v>0</v>
      </c>
      <c r="C266" s="185">
        <f>'Berechnung-Freizeit'!C254</f>
        <v>0</v>
      </c>
      <c r="D266" s="184" t="str">
        <f>'Berechnung-Freizeit'!D254</f>
        <v/>
      </c>
      <c r="E266" s="192">
        <f>'Berechnung-Freizeit'!E254</f>
        <v>0</v>
      </c>
      <c r="F266" s="195" t="str">
        <f>'Berechnung-Freizeit'!G254</f>
        <v/>
      </c>
      <c r="G266" s="184" t="str">
        <f>'Berechnung-Freizeit'!I254</f>
        <v/>
      </c>
      <c r="H266" s="192" t="str">
        <f>'Berechnung-Freizeit'!J254</f>
        <v/>
      </c>
      <c r="I266" s="195" t="str">
        <f>'Berechnung-Freizeit'!N254</f>
        <v/>
      </c>
      <c r="J266" s="186" t="str">
        <f>'Berechnung-Freizeit'!O254</f>
        <v/>
      </c>
      <c r="K266" s="184" t="str">
        <f>'Berechnung-Freizeit'!V254</f>
        <v/>
      </c>
      <c r="L266" s="197" t="str">
        <f>'Berechnung-Freizeit'!W254</f>
        <v/>
      </c>
      <c r="M266" s="195" t="str">
        <f>'Berechnung-Freizeit'!AB254</f>
        <v/>
      </c>
      <c r="N266" s="186" t="str">
        <f>'Berechnung-Freizeit'!AC254</f>
        <v/>
      </c>
      <c r="O266" s="195" t="str">
        <f>'Berechnung-Freizeit'!AH254</f>
        <v/>
      </c>
      <c r="P266" s="186" t="str">
        <f>'Berechnung-Freizeit'!AI254</f>
        <v/>
      </c>
      <c r="Q266" s="355" t="str">
        <f>'Berechnung-Freizeit'!AN254</f>
        <v/>
      </c>
      <c r="R266" s="186" t="str">
        <f>'Berechnung-Freizeit'!AO254</f>
        <v/>
      </c>
      <c r="S266" s="184" t="str">
        <f>'Berechnung-Freizeit'!AT254</f>
        <v/>
      </c>
      <c r="T266" s="186" t="str">
        <f>'Berechnung-Freizeit'!AU254</f>
        <v/>
      </c>
      <c r="U266" s="184" t="str">
        <f>'Berechnung-Freizeit'!AZ254</f>
        <v/>
      </c>
      <c r="V266" s="197" t="str">
        <f>'Berechnung-Freizeit'!BA254</f>
        <v/>
      </c>
      <c r="W266" s="184">
        <f>'Berechnung-Freizeit'!BB254</f>
        <v>0</v>
      </c>
      <c r="X266" s="197">
        <f>'Berechnung-Freizeit'!BC254</f>
        <v>0</v>
      </c>
      <c r="Y266" s="205">
        <f t="shared" si="11"/>
        <v>0</v>
      </c>
      <c r="Z266" s="216">
        <f t="shared" si="12"/>
        <v>0</v>
      </c>
      <c r="AA266" s="361">
        <f>'Berechnung-Freizeit'!BI254</f>
        <v>0</v>
      </c>
      <c r="AB266" s="362">
        <f t="shared" si="13"/>
        <v>0</v>
      </c>
    </row>
    <row r="267" spans="1:28">
      <c r="A267" s="184">
        <f>'Berechnung-Freizeit'!A255</f>
        <v>0</v>
      </c>
      <c r="B267" s="185">
        <f>'Berechnung-Freizeit'!B255</f>
        <v>0</v>
      </c>
      <c r="C267" s="185">
        <f>'Berechnung-Freizeit'!C255</f>
        <v>0</v>
      </c>
      <c r="D267" s="184" t="str">
        <f>'Berechnung-Freizeit'!D255</f>
        <v/>
      </c>
      <c r="E267" s="192">
        <f>'Berechnung-Freizeit'!E255</f>
        <v>0</v>
      </c>
      <c r="F267" s="195" t="str">
        <f>'Berechnung-Freizeit'!G255</f>
        <v/>
      </c>
      <c r="G267" s="184" t="str">
        <f>'Berechnung-Freizeit'!I255</f>
        <v/>
      </c>
      <c r="H267" s="192" t="str">
        <f>'Berechnung-Freizeit'!J255</f>
        <v/>
      </c>
      <c r="I267" s="195" t="str">
        <f>'Berechnung-Freizeit'!N255</f>
        <v/>
      </c>
      <c r="J267" s="186" t="str">
        <f>'Berechnung-Freizeit'!O255</f>
        <v/>
      </c>
      <c r="K267" s="184" t="str">
        <f>'Berechnung-Freizeit'!V255</f>
        <v/>
      </c>
      <c r="L267" s="197" t="str">
        <f>'Berechnung-Freizeit'!W255</f>
        <v/>
      </c>
      <c r="M267" s="195" t="str">
        <f>'Berechnung-Freizeit'!AB255</f>
        <v/>
      </c>
      <c r="N267" s="186" t="str">
        <f>'Berechnung-Freizeit'!AC255</f>
        <v/>
      </c>
      <c r="O267" s="195" t="str">
        <f>'Berechnung-Freizeit'!AH255</f>
        <v/>
      </c>
      <c r="P267" s="186" t="str">
        <f>'Berechnung-Freizeit'!AI255</f>
        <v/>
      </c>
      <c r="Q267" s="355" t="str">
        <f>'Berechnung-Freizeit'!AN255</f>
        <v/>
      </c>
      <c r="R267" s="186" t="str">
        <f>'Berechnung-Freizeit'!AO255</f>
        <v/>
      </c>
      <c r="S267" s="184" t="str">
        <f>'Berechnung-Freizeit'!AT255</f>
        <v/>
      </c>
      <c r="T267" s="186" t="str">
        <f>'Berechnung-Freizeit'!AU255</f>
        <v/>
      </c>
      <c r="U267" s="184" t="str">
        <f>'Berechnung-Freizeit'!AZ255</f>
        <v/>
      </c>
      <c r="V267" s="197" t="str">
        <f>'Berechnung-Freizeit'!BA255</f>
        <v/>
      </c>
      <c r="W267" s="184">
        <f>'Berechnung-Freizeit'!BB255</f>
        <v>0</v>
      </c>
      <c r="X267" s="197">
        <f>'Berechnung-Freizeit'!BC255</f>
        <v>0</v>
      </c>
      <c r="Y267" s="205">
        <f t="shared" si="11"/>
        <v>0</v>
      </c>
      <c r="Z267" s="216">
        <f t="shared" si="12"/>
        <v>0</v>
      </c>
      <c r="AA267" s="361">
        <f>'Berechnung-Freizeit'!BI255</f>
        <v>0</v>
      </c>
      <c r="AB267" s="362">
        <f t="shared" si="13"/>
        <v>0</v>
      </c>
    </row>
    <row r="268" spans="1:28">
      <c r="A268" s="184">
        <f>'Berechnung-Freizeit'!A256</f>
        <v>0</v>
      </c>
      <c r="B268" s="185">
        <f>'Berechnung-Freizeit'!B256</f>
        <v>0</v>
      </c>
      <c r="C268" s="185">
        <f>'Berechnung-Freizeit'!C256</f>
        <v>0</v>
      </c>
      <c r="D268" s="184" t="str">
        <f>'Berechnung-Freizeit'!D256</f>
        <v/>
      </c>
      <c r="E268" s="192">
        <f>'Berechnung-Freizeit'!E256</f>
        <v>0</v>
      </c>
      <c r="F268" s="195" t="str">
        <f>'Berechnung-Freizeit'!G256</f>
        <v/>
      </c>
      <c r="G268" s="184" t="str">
        <f>'Berechnung-Freizeit'!I256</f>
        <v/>
      </c>
      <c r="H268" s="192" t="str">
        <f>'Berechnung-Freizeit'!J256</f>
        <v/>
      </c>
      <c r="I268" s="195" t="str">
        <f>'Berechnung-Freizeit'!N256</f>
        <v/>
      </c>
      <c r="J268" s="186" t="str">
        <f>'Berechnung-Freizeit'!O256</f>
        <v/>
      </c>
      <c r="K268" s="184" t="str">
        <f>'Berechnung-Freizeit'!V256</f>
        <v/>
      </c>
      <c r="L268" s="197" t="str">
        <f>'Berechnung-Freizeit'!W256</f>
        <v/>
      </c>
      <c r="M268" s="195" t="str">
        <f>'Berechnung-Freizeit'!AB256</f>
        <v/>
      </c>
      <c r="N268" s="186" t="str">
        <f>'Berechnung-Freizeit'!AC256</f>
        <v/>
      </c>
      <c r="O268" s="195" t="str">
        <f>'Berechnung-Freizeit'!AH256</f>
        <v/>
      </c>
      <c r="P268" s="186" t="str">
        <f>'Berechnung-Freizeit'!AI256</f>
        <v/>
      </c>
      <c r="Q268" s="355" t="str">
        <f>'Berechnung-Freizeit'!AN256</f>
        <v/>
      </c>
      <c r="R268" s="186" t="str">
        <f>'Berechnung-Freizeit'!AO256</f>
        <v/>
      </c>
      <c r="S268" s="184" t="str">
        <f>'Berechnung-Freizeit'!AT256</f>
        <v/>
      </c>
      <c r="T268" s="186" t="str">
        <f>'Berechnung-Freizeit'!AU256</f>
        <v/>
      </c>
      <c r="U268" s="184" t="str">
        <f>'Berechnung-Freizeit'!AZ256</f>
        <v/>
      </c>
      <c r="V268" s="197" t="str">
        <f>'Berechnung-Freizeit'!BA256</f>
        <v/>
      </c>
      <c r="W268" s="184">
        <f>'Berechnung-Freizeit'!BB256</f>
        <v>0</v>
      </c>
      <c r="X268" s="197">
        <f>'Berechnung-Freizeit'!BC256</f>
        <v>0</v>
      </c>
      <c r="Y268" s="205">
        <f t="shared" si="11"/>
        <v>0</v>
      </c>
      <c r="Z268" s="216">
        <f t="shared" si="12"/>
        <v>0</v>
      </c>
      <c r="AA268" s="361">
        <f>'Berechnung-Freizeit'!BI256</f>
        <v>0</v>
      </c>
      <c r="AB268" s="362">
        <f t="shared" si="13"/>
        <v>0</v>
      </c>
    </row>
    <row r="269" spans="1:28">
      <c r="A269" s="184">
        <f>'Berechnung-Freizeit'!A257</f>
        <v>0</v>
      </c>
      <c r="B269" s="185">
        <f>'Berechnung-Freizeit'!B257</f>
        <v>0</v>
      </c>
      <c r="C269" s="185">
        <f>'Berechnung-Freizeit'!C257</f>
        <v>0</v>
      </c>
      <c r="D269" s="184" t="str">
        <f>'Berechnung-Freizeit'!D257</f>
        <v/>
      </c>
      <c r="E269" s="192">
        <f>'Berechnung-Freizeit'!E257</f>
        <v>0</v>
      </c>
      <c r="F269" s="195" t="str">
        <f>'Berechnung-Freizeit'!G257</f>
        <v/>
      </c>
      <c r="G269" s="184" t="str">
        <f>'Berechnung-Freizeit'!I257</f>
        <v/>
      </c>
      <c r="H269" s="192" t="str">
        <f>'Berechnung-Freizeit'!J257</f>
        <v/>
      </c>
      <c r="I269" s="195" t="str">
        <f>'Berechnung-Freizeit'!N257</f>
        <v/>
      </c>
      <c r="J269" s="186" t="str">
        <f>'Berechnung-Freizeit'!O257</f>
        <v/>
      </c>
      <c r="K269" s="184" t="str">
        <f>'Berechnung-Freizeit'!V257</f>
        <v/>
      </c>
      <c r="L269" s="197" t="str">
        <f>'Berechnung-Freizeit'!W257</f>
        <v/>
      </c>
      <c r="M269" s="195" t="str">
        <f>'Berechnung-Freizeit'!AB257</f>
        <v/>
      </c>
      <c r="N269" s="186" t="str">
        <f>'Berechnung-Freizeit'!AC257</f>
        <v/>
      </c>
      <c r="O269" s="195" t="str">
        <f>'Berechnung-Freizeit'!AH257</f>
        <v/>
      </c>
      <c r="P269" s="186" t="str">
        <f>'Berechnung-Freizeit'!AI257</f>
        <v/>
      </c>
      <c r="Q269" s="355" t="str">
        <f>'Berechnung-Freizeit'!AN257</f>
        <v/>
      </c>
      <c r="R269" s="186" t="str">
        <f>'Berechnung-Freizeit'!AO257</f>
        <v/>
      </c>
      <c r="S269" s="184" t="str">
        <f>'Berechnung-Freizeit'!AT257</f>
        <v/>
      </c>
      <c r="T269" s="186" t="str">
        <f>'Berechnung-Freizeit'!AU257</f>
        <v/>
      </c>
      <c r="U269" s="184" t="str">
        <f>'Berechnung-Freizeit'!AZ257</f>
        <v/>
      </c>
      <c r="V269" s="197" t="str">
        <f>'Berechnung-Freizeit'!BA257</f>
        <v/>
      </c>
      <c r="W269" s="184">
        <f>'Berechnung-Freizeit'!BB257</f>
        <v>0</v>
      </c>
      <c r="X269" s="197">
        <f>'Berechnung-Freizeit'!BC257</f>
        <v>0</v>
      </c>
      <c r="Y269" s="205">
        <f t="shared" si="11"/>
        <v>0</v>
      </c>
      <c r="Z269" s="216">
        <f t="shared" si="12"/>
        <v>0</v>
      </c>
      <c r="AA269" s="361">
        <f>'Berechnung-Freizeit'!BI257</f>
        <v>0</v>
      </c>
      <c r="AB269" s="362">
        <f t="shared" si="13"/>
        <v>0</v>
      </c>
    </row>
    <row r="270" spans="1:28">
      <c r="A270" s="184">
        <f>'Berechnung-Freizeit'!A258</f>
        <v>0</v>
      </c>
      <c r="B270" s="185">
        <f>'Berechnung-Freizeit'!B258</f>
        <v>0</v>
      </c>
      <c r="C270" s="185">
        <f>'Berechnung-Freizeit'!C258</f>
        <v>0</v>
      </c>
      <c r="D270" s="184" t="str">
        <f>'Berechnung-Freizeit'!D258</f>
        <v/>
      </c>
      <c r="E270" s="192">
        <f>'Berechnung-Freizeit'!E258</f>
        <v>0</v>
      </c>
      <c r="F270" s="195" t="str">
        <f>'Berechnung-Freizeit'!G258</f>
        <v/>
      </c>
      <c r="G270" s="184" t="str">
        <f>'Berechnung-Freizeit'!I258</f>
        <v/>
      </c>
      <c r="H270" s="192" t="str">
        <f>'Berechnung-Freizeit'!J258</f>
        <v/>
      </c>
      <c r="I270" s="195" t="str">
        <f>'Berechnung-Freizeit'!N258</f>
        <v/>
      </c>
      <c r="J270" s="186" t="str">
        <f>'Berechnung-Freizeit'!O258</f>
        <v/>
      </c>
      <c r="K270" s="184" t="str">
        <f>'Berechnung-Freizeit'!V258</f>
        <v/>
      </c>
      <c r="L270" s="197" t="str">
        <f>'Berechnung-Freizeit'!W258</f>
        <v/>
      </c>
      <c r="M270" s="195" t="str">
        <f>'Berechnung-Freizeit'!AB258</f>
        <v/>
      </c>
      <c r="N270" s="186" t="str">
        <f>'Berechnung-Freizeit'!AC258</f>
        <v/>
      </c>
      <c r="O270" s="195" t="str">
        <f>'Berechnung-Freizeit'!AH258</f>
        <v/>
      </c>
      <c r="P270" s="186" t="str">
        <f>'Berechnung-Freizeit'!AI258</f>
        <v/>
      </c>
      <c r="Q270" s="355" t="str">
        <f>'Berechnung-Freizeit'!AN258</f>
        <v/>
      </c>
      <c r="R270" s="186" t="str">
        <f>'Berechnung-Freizeit'!AO258</f>
        <v/>
      </c>
      <c r="S270" s="184" t="str">
        <f>'Berechnung-Freizeit'!AT258</f>
        <v/>
      </c>
      <c r="T270" s="186" t="str">
        <f>'Berechnung-Freizeit'!AU258</f>
        <v/>
      </c>
      <c r="U270" s="184" t="str">
        <f>'Berechnung-Freizeit'!AZ258</f>
        <v/>
      </c>
      <c r="V270" s="197" t="str">
        <f>'Berechnung-Freizeit'!BA258</f>
        <v/>
      </c>
      <c r="W270" s="184">
        <f>'Berechnung-Freizeit'!BB258</f>
        <v>0</v>
      </c>
      <c r="X270" s="197">
        <f>'Berechnung-Freizeit'!BC258</f>
        <v>0</v>
      </c>
      <c r="Y270" s="205">
        <f t="shared" si="11"/>
        <v>0</v>
      </c>
      <c r="Z270" s="216">
        <f t="shared" si="12"/>
        <v>0</v>
      </c>
      <c r="AA270" s="361">
        <f>'Berechnung-Freizeit'!BI258</f>
        <v>0</v>
      </c>
      <c r="AB270" s="362">
        <f t="shared" si="13"/>
        <v>0</v>
      </c>
    </row>
    <row r="271" spans="1:28">
      <c r="A271" s="184">
        <f>'Berechnung-Freizeit'!A259</f>
        <v>0</v>
      </c>
      <c r="B271" s="185">
        <f>'Berechnung-Freizeit'!B259</f>
        <v>0</v>
      </c>
      <c r="C271" s="185">
        <f>'Berechnung-Freizeit'!C259</f>
        <v>0</v>
      </c>
      <c r="D271" s="184" t="str">
        <f>'Berechnung-Freizeit'!D259</f>
        <v/>
      </c>
      <c r="E271" s="192">
        <f>'Berechnung-Freizeit'!E259</f>
        <v>0</v>
      </c>
      <c r="F271" s="195" t="str">
        <f>'Berechnung-Freizeit'!G259</f>
        <v/>
      </c>
      <c r="G271" s="184" t="str">
        <f>'Berechnung-Freizeit'!I259</f>
        <v/>
      </c>
      <c r="H271" s="192" t="str">
        <f>'Berechnung-Freizeit'!J259</f>
        <v/>
      </c>
      <c r="I271" s="195" t="str">
        <f>'Berechnung-Freizeit'!N259</f>
        <v/>
      </c>
      <c r="J271" s="186" t="str">
        <f>'Berechnung-Freizeit'!O259</f>
        <v/>
      </c>
      <c r="K271" s="184" t="str">
        <f>'Berechnung-Freizeit'!V259</f>
        <v/>
      </c>
      <c r="L271" s="197" t="str">
        <f>'Berechnung-Freizeit'!W259</f>
        <v/>
      </c>
      <c r="M271" s="195" t="str">
        <f>'Berechnung-Freizeit'!AB259</f>
        <v/>
      </c>
      <c r="N271" s="186" t="str">
        <f>'Berechnung-Freizeit'!AC259</f>
        <v/>
      </c>
      <c r="O271" s="195" t="str">
        <f>'Berechnung-Freizeit'!AH259</f>
        <v/>
      </c>
      <c r="P271" s="186" t="str">
        <f>'Berechnung-Freizeit'!AI259</f>
        <v/>
      </c>
      <c r="Q271" s="355" t="str">
        <f>'Berechnung-Freizeit'!AN259</f>
        <v/>
      </c>
      <c r="R271" s="186" t="str">
        <f>'Berechnung-Freizeit'!AO259</f>
        <v/>
      </c>
      <c r="S271" s="184" t="str">
        <f>'Berechnung-Freizeit'!AT259</f>
        <v/>
      </c>
      <c r="T271" s="186" t="str">
        <f>'Berechnung-Freizeit'!AU259</f>
        <v/>
      </c>
      <c r="U271" s="184" t="str">
        <f>'Berechnung-Freizeit'!AZ259</f>
        <v/>
      </c>
      <c r="V271" s="197" t="str">
        <f>'Berechnung-Freizeit'!BA259</f>
        <v/>
      </c>
      <c r="W271" s="184">
        <f>'Berechnung-Freizeit'!BB259</f>
        <v>0</v>
      </c>
      <c r="X271" s="197">
        <f>'Berechnung-Freizeit'!BC259</f>
        <v>0</v>
      </c>
      <c r="Y271" s="205">
        <f t="shared" si="11"/>
        <v>0</v>
      </c>
      <c r="Z271" s="216">
        <f t="shared" si="12"/>
        <v>0</v>
      </c>
      <c r="AA271" s="361">
        <f>'Berechnung-Freizeit'!BI259</f>
        <v>0</v>
      </c>
      <c r="AB271" s="362">
        <f t="shared" si="13"/>
        <v>0</v>
      </c>
    </row>
    <row r="272" spans="1:28">
      <c r="A272" s="184">
        <f>'Berechnung-Freizeit'!A260</f>
        <v>0</v>
      </c>
      <c r="B272" s="185">
        <f>'Berechnung-Freizeit'!B260</f>
        <v>0</v>
      </c>
      <c r="C272" s="185">
        <f>'Berechnung-Freizeit'!C260</f>
        <v>0</v>
      </c>
      <c r="D272" s="184" t="str">
        <f>'Berechnung-Freizeit'!D260</f>
        <v/>
      </c>
      <c r="E272" s="192">
        <f>'Berechnung-Freizeit'!E260</f>
        <v>0</v>
      </c>
      <c r="F272" s="195" t="str">
        <f>'Berechnung-Freizeit'!G260</f>
        <v/>
      </c>
      <c r="G272" s="184" t="str">
        <f>'Berechnung-Freizeit'!I260</f>
        <v/>
      </c>
      <c r="H272" s="192" t="str">
        <f>'Berechnung-Freizeit'!J260</f>
        <v/>
      </c>
      <c r="I272" s="195" t="str">
        <f>'Berechnung-Freizeit'!N260</f>
        <v/>
      </c>
      <c r="J272" s="186" t="str">
        <f>'Berechnung-Freizeit'!O260</f>
        <v/>
      </c>
      <c r="K272" s="184" t="str">
        <f>'Berechnung-Freizeit'!V260</f>
        <v/>
      </c>
      <c r="L272" s="197" t="str">
        <f>'Berechnung-Freizeit'!W260</f>
        <v/>
      </c>
      <c r="M272" s="195" t="str">
        <f>'Berechnung-Freizeit'!AB260</f>
        <v/>
      </c>
      <c r="N272" s="186" t="str">
        <f>'Berechnung-Freizeit'!AC260</f>
        <v/>
      </c>
      <c r="O272" s="195" t="str">
        <f>'Berechnung-Freizeit'!AH260</f>
        <v/>
      </c>
      <c r="P272" s="186" t="str">
        <f>'Berechnung-Freizeit'!AI260</f>
        <v/>
      </c>
      <c r="Q272" s="355" t="str">
        <f>'Berechnung-Freizeit'!AN260</f>
        <v/>
      </c>
      <c r="R272" s="186" t="str">
        <f>'Berechnung-Freizeit'!AO260</f>
        <v/>
      </c>
      <c r="S272" s="184" t="str">
        <f>'Berechnung-Freizeit'!AT260</f>
        <v/>
      </c>
      <c r="T272" s="186" t="str">
        <f>'Berechnung-Freizeit'!AU260</f>
        <v/>
      </c>
      <c r="U272" s="184" t="str">
        <f>'Berechnung-Freizeit'!AZ260</f>
        <v/>
      </c>
      <c r="V272" s="197" t="str">
        <f>'Berechnung-Freizeit'!BA260</f>
        <v/>
      </c>
      <c r="W272" s="184">
        <f>'Berechnung-Freizeit'!BB260</f>
        <v>0</v>
      </c>
      <c r="X272" s="197">
        <f>'Berechnung-Freizeit'!BC260</f>
        <v>0</v>
      </c>
      <c r="Y272" s="205">
        <f t="shared" si="11"/>
        <v>0</v>
      </c>
      <c r="Z272" s="216">
        <f t="shared" si="12"/>
        <v>0</v>
      </c>
      <c r="AA272" s="361">
        <f>'Berechnung-Freizeit'!BI260</f>
        <v>0</v>
      </c>
      <c r="AB272" s="362">
        <f t="shared" si="13"/>
        <v>0</v>
      </c>
    </row>
    <row r="273" spans="1:28">
      <c r="A273" s="184">
        <f>'Berechnung-Freizeit'!A261</f>
        <v>0</v>
      </c>
      <c r="B273" s="185">
        <f>'Berechnung-Freizeit'!B261</f>
        <v>0</v>
      </c>
      <c r="C273" s="185">
        <f>'Berechnung-Freizeit'!C261</f>
        <v>0</v>
      </c>
      <c r="D273" s="184" t="str">
        <f>'Berechnung-Freizeit'!D261</f>
        <v/>
      </c>
      <c r="E273" s="192">
        <f>'Berechnung-Freizeit'!E261</f>
        <v>0</v>
      </c>
      <c r="F273" s="195" t="str">
        <f>'Berechnung-Freizeit'!G261</f>
        <v/>
      </c>
      <c r="G273" s="184" t="str">
        <f>'Berechnung-Freizeit'!I261</f>
        <v/>
      </c>
      <c r="H273" s="192" t="str">
        <f>'Berechnung-Freizeit'!J261</f>
        <v/>
      </c>
      <c r="I273" s="195" t="str">
        <f>'Berechnung-Freizeit'!N261</f>
        <v/>
      </c>
      <c r="J273" s="186" t="str">
        <f>'Berechnung-Freizeit'!O261</f>
        <v/>
      </c>
      <c r="K273" s="184" t="str">
        <f>'Berechnung-Freizeit'!V261</f>
        <v/>
      </c>
      <c r="L273" s="197" t="str">
        <f>'Berechnung-Freizeit'!W261</f>
        <v/>
      </c>
      <c r="M273" s="195" t="str">
        <f>'Berechnung-Freizeit'!AB261</f>
        <v/>
      </c>
      <c r="N273" s="186" t="str">
        <f>'Berechnung-Freizeit'!AC261</f>
        <v/>
      </c>
      <c r="O273" s="195" t="str">
        <f>'Berechnung-Freizeit'!AH261</f>
        <v/>
      </c>
      <c r="P273" s="186" t="str">
        <f>'Berechnung-Freizeit'!AI261</f>
        <v/>
      </c>
      <c r="Q273" s="355" t="str">
        <f>'Berechnung-Freizeit'!AN261</f>
        <v/>
      </c>
      <c r="R273" s="186" t="str">
        <f>'Berechnung-Freizeit'!AO261</f>
        <v/>
      </c>
      <c r="S273" s="184" t="str">
        <f>'Berechnung-Freizeit'!AT261</f>
        <v/>
      </c>
      <c r="T273" s="186" t="str">
        <f>'Berechnung-Freizeit'!AU261</f>
        <v/>
      </c>
      <c r="U273" s="184" t="str">
        <f>'Berechnung-Freizeit'!AZ261</f>
        <v/>
      </c>
      <c r="V273" s="197" t="str">
        <f>'Berechnung-Freizeit'!BA261</f>
        <v/>
      </c>
      <c r="W273" s="184">
        <f>'Berechnung-Freizeit'!BB261</f>
        <v>0</v>
      </c>
      <c r="X273" s="197">
        <f>'Berechnung-Freizeit'!BC261</f>
        <v>0</v>
      </c>
      <c r="Y273" s="205">
        <f t="shared" si="11"/>
        <v>0</v>
      </c>
      <c r="Z273" s="216">
        <f t="shared" si="12"/>
        <v>0</v>
      </c>
      <c r="AA273" s="361">
        <f>'Berechnung-Freizeit'!BI261</f>
        <v>0</v>
      </c>
      <c r="AB273" s="362">
        <f t="shared" si="13"/>
        <v>0</v>
      </c>
    </row>
    <row r="274" spans="1:28">
      <c r="A274" s="184">
        <f>'Berechnung-Freizeit'!A262</f>
        <v>0</v>
      </c>
      <c r="B274" s="185">
        <f>'Berechnung-Freizeit'!B262</f>
        <v>0</v>
      </c>
      <c r="C274" s="185">
        <f>'Berechnung-Freizeit'!C262</f>
        <v>0</v>
      </c>
      <c r="D274" s="184" t="str">
        <f>'Berechnung-Freizeit'!D262</f>
        <v/>
      </c>
      <c r="E274" s="192">
        <f>'Berechnung-Freizeit'!E262</f>
        <v>0</v>
      </c>
      <c r="F274" s="195" t="str">
        <f>'Berechnung-Freizeit'!G262</f>
        <v/>
      </c>
      <c r="G274" s="184" t="str">
        <f>'Berechnung-Freizeit'!I262</f>
        <v/>
      </c>
      <c r="H274" s="192" t="str">
        <f>'Berechnung-Freizeit'!J262</f>
        <v/>
      </c>
      <c r="I274" s="195" t="str">
        <f>'Berechnung-Freizeit'!N262</f>
        <v/>
      </c>
      <c r="J274" s="186" t="str">
        <f>'Berechnung-Freizeit'!O262</f>
        <v/>
      </c>
      <c r="K274" s="184" t="str">
        <f>'Berechnung-Freizeit'!V262</f>
        <v/>
      </c>
      <c r="L274" s="197" t="str">
        <f>'Berechnung-Freizeit'!W262</f>
        <v/>
      </c>
      <c r="M274" s="195" t="str">
        <f>'Berechnung-Freizeit'!AB262</f>
        <v/>
      </c>
      <c r="N274" s="186" t="str">
        <f>'Berechnung-Freizeit'!AC262</f>
        <v/>
      </c>
      <c r="O274" s="195" t="str">
        <f>'Berechnung-Freizeit'!AH262</f>
        <v/>
      </c>
      <c r="P274" s="186" t="str">
        <f>'Berechnung-Freizeit'!AI262</f>
        <v/>
      </c>
      <c r="Q274" s="355" t="str">
        <f>'Berechnung-Freizeit'!AN262</f>
        <v/>
      </c>
      <c r="R274" s="186" t="str">
        <f>'Berechnung-Freizeit'!AO262</f>
        <v/>
      </c>
      <c r="S274" s="184" t="str">
        <f>'Berechnung-Freizeit'!AT262</f>
        <v/>
      </c>
      <c r="T274" s="186" t="str">
        <f>'Berechnung-Freizeit'!AU262</f>
        <v/>
      </c>
      <c r="U274" s="184" t="str">
        <f>'Berechnung-Freizeit'!AZ262</f>
        <v/>
      </c>
      <c r="V274" s="197" t="str">
        <f>'Berechnung-Freizeit'!BA262</f>
        <v/>
      </c>
      <c r="W274" s="184">
        <f>'Berechnung-Freizeit'!BB262</f>
        <v>0</v>
      </c>
      <c r="X274" s="197">
        <f>'Berechnung-Freizeit'!BC262</f>
        <v>0</v>
      </c>
      <c r="Y274" s="205">
        <f t="shared" ref="Y274:Y337" si="14">SUM(IF(ISERROR(G274),0,G274),IF(ISERROR(I274),0,I274),IF(ISERROR(K274),0,K274),IF(ISERROR(M274),0,M274),IF(ISERROR(Q274),0,Q274),IF(ISERROR(S274),0,S274),IF(ISERROR(U274),0,U274))</f>
        <v>0</v>
      </c>
      <c r="Z274" s="216">
        <f t="shared" ref="Z274:Z337" si="15">SUM(IF(ISERROR(H274),0,H274),IF(ISERROR(J274),0,J274),IF(ISERROR(L274),0,L274),IF(ISERROR(N274),0,N274),IF(ISERROR(R274),0,R274),IF(ISERROR(T274),0,T274),IF(ISERROR(V274),0,V274))</f>
        <v>0</v>
      </c>
      <c r="AA274" s="361">
        <f>'Berechnung-Freizeit'!BI262</f>
        <v>0</v>
      </c>
      <c r="AB274" s="362">
        <f t="shared" si="13"/>
        <v>0</v>
      </c>
    </row>
    <row r="275" spans="1:28">
      <c r="A275" s="184">
        <f>'Berechnung-Freizeit'!A263</f>
        <v>0</v>
      </c>
      <c r="B275" s="185">
        <f>'Berechnung-Freizeit'!B263</f>
        <v>0</v>
      </c>
      <c r="C275" s="185">
        <f>'Berechnung-Freizeit'!C263</f>
        <v>0</v>
      </c>
      <c r="D275" s="184" t="str">
        <f>'Berechnung-Freizeit'!D263</f>
        <v/>
      </c>
      <c r="E275" s="192">
        <f>'Berechnung-Freizeit'!E263</f>
        <v>0</v>
      </c>
      <c r="F275" s="195" t="str">
        <f>'Berechnung-Freizeit'!G263</f>
        <v/>
      </c>
      <c r="G275" s="184" t="str">
        <f>'Berechnung-Freizeit'!I263</f>
        <v/>
      </c>
      <c r="H275" s="192" t="str">
        <f>'Berechnung-Freizeit'!J263</f>
        <v/>
      </c>
      <c r="I275" s="195" t="str">
        <f>'Berechnung-Freizeit'!N263</f>
        <v/>
      </c>
      <c r="J275" s="186" t="str">
        <f>'Berechnung-Freizeit'!O263</f>
        <v/>
      </c>
      <c r="K275" s="184" t="str">
        <f>'Berechnung-Freizeit'!V263</f>
        <v/>
      </c>
      <c r="L275" s="197" t="str">
        <f>'Berechnung-Freizeit'!W263</f>
        <v/>
      </c>
      <c r="M275" s="195" t="str">
        <f>'Berechnung-Freizeit'!AB263</f>
        <v/>
      </c>
      <c r="N275" s="186" t="str">
        <f>'Berechnung-Freizeit'!AC263</f>
        <v/>
      </c>
      <c r="O275" s="195" t="str">
        <f>'Berechnung-Freizeit'!AH263</f>
        <v/>
      </c>
      <c r="P275" s="186" t="str">
        <f>'Berechnung-Freizeit'!AI263</f>
        <v/>
      </c>
      <c r="Q275" s="355" t="str">
        <f>'Berechnung-Freizeit'!AN263</f>
        <v/>
      </c>
      <c r="R275" s="186" t="str">
        <f>'Berechnung-Freizeit'!AO263</f>
        <v/>
      </c>
      <c r="S275" s="184" t="str">
        <f>'Berechnung-Freizeit'!AT263</f>
        <v/>
      </c>
      <c r="T275" s="186" t="str">
        <f>'Berechnung-Freizeit'!AU263</f>
        <v/>
      </c>
      <c r="U275" s="184" t="str">
        <f>'Berechnung-Freizeit'!AZ263</f>
        <v/>
      </c>
      <c r="V275" s="197" t="str">
        <f>'Berechnung-Freizeit'!BA263</f>
        <v/>
      </c>
      <c r="W275" s="184">
        <f>'Berechnung-Freizeit'!BB263</f>
        <v>0</v>
      </c>
      <c r="X275" s="197">
        <f>'Berechnung-Freizeit'!BC263</f>
        <v>0</v>
      </c>
      <c r="Y275" s="205">
        <f t="shared" si="14"/>
        <v>0</v>
      </c>
      <c r="Z275" s="216">
        <f t="shared" si="15"/>
        <v>0</v>
      </c>
      <c r="AA275" s="361">
        <f>'Berechnung-Freizeit'!BI263</f>
        <v>0</v>
      </c>
      <c r="AB275" s="362">
        <f t="shared" ref="AB275:AB338" si="16">Z275+AA275</f>
        <v>0</v>
      </c>
    </row>
    <row r="276" spans="1:28">
      <c r="A276" s="184">
        <f>'Berechnung-Freizeit'!A264</f>
        <v>0</v>
      </c>
      <c r="B276" s="185">
        <f>'Berechnung-Freizeit'!B264</f>
        <v>0</v>
      </c>
      <c r="C276" s="185">
        <f>'Berechnung-Freizeit'!C264</f>
        <v>0</v>
      </c>
      <c r="D276" s="184" t="str">
        <f>'Berechnung-Freizeit'!D264</f>
        <v/>
      </c>
      <c r="E276" s="192">
        <f>'Berechnung-Freizeit'!E264</f>
        <v>0</v>
      </c>
      <c r="F276" s="195" t="str">
        <f>'Berechnung-Freizeit'!G264</f>
        <v/>
      </c>
      <c r="G276" s="184" t="str">
        <f>'Berechnung-Freizeit'!I264</f>
        <v/>
      </c>
      <c r="H276" s="192" t="str">
        <f>'Berechnung-Freizeit'!J264</f>
        <v/>
      </c>
      <c r="I276" s="195" t="str">
        <f>'Berechnung-Freizeit'!N264</f>
        <v/>
      </c>
      <c r="J276" s="186" t="str">
        <f>'Berechnung-Freizeit'!O264</f>
        <v/>
      </c>
      <c r="K276" s="184" t="str">
        <f>'Berechnung-Freizeit'!V264</f>
        <v/>
      </c>
      <c r="L276" s="197" t="str">
        <f>'Berechnung-Freizeit'!W264</f>
        <v/>
      </c>
      <c r="M276" s="195" t="str">
        <f>'Berechnung-Freizeit'!AB264</f>
        <v/>
      </c>
      <c r="N276" s="186" t="str">
        <f>'Berechnung-Freizeit'!AC264</f>
        <v/>
      </c>
      <c r="O276" s="195" t="str">
        <f>'Berechnung-Freizeit'!AH264</f>
        <v/>
      </c>
      <c r="P276" s="186" t="str">
        <f>'Berechnung-Freizeit'!AI264</f>
        <v/>
      </c>
      <c r="Q276" s="355" t="str">
        <f>'Berechnung-Freizeit'!AN264</f>
        <v/>
      </c>
      <c r="R276" s="186" t="str">
        <f>'Berechnung-Freizeit'!AO264</f>
        <v/>
      </c>
      <c r="S276" s="184" t="str">
        <f>'Berechnung-Freizeit'!AT264</f>
        <v/>
      </c>
      <c r="T276" s="186" t="str">
        <f>'Berechnung-Freizeit'!AU264</f>
        <v/>
      </c>
      <c r="U276" s="184" t="str">
        <f>'Berechnung-Freizeit'!AZ264</f>
        <v/>
      </c>
      <c r="V276" s="197" t="str">
        <f>'Berechnung-Freizeit'!BA264</f>
        <v/>
      </c>
      <c r="W276" s="184">
        <f>'Berechnung-Freizeit'!BB264</f>
        <v>0</v>
      </c>
      <c r="X276" s="197">
        <f>'Berechnung-Freizeit'!BC264</f>
        <v>0</v>
      </c>
      <c r="Y276" s="205">
        <f t="shared" si="14"/>
        <v>0</v>
      </c>
      <c r="Z276" s="216">
        <f t="shared" si="15"/>
        <v>0</v>
      </c>
      <c r="AA276" s="361">
        <f>'Berechnung-Freizeit'!BI264</f>
        <v>0</v>
      </c>
      <c r="AB276" s="362">
        <f t="shared" si="16"/>
        <v>0</v>
      </c>
    </row>
    <row r="277" spans="1:28">
      <c r="A277" s="184">
        <f>'Berechnung-Freizeit'!A265</f>
        <v>0</v>
      </c>
      <c r="B277" s="185">
        <f>'Berechnung-Freizeit'!B265</f>
        <v>0</v>
      </c>
      <c r="C277" s="185">
        <f>'Berechnung-Freizeit'!C265</f>
        <v>0</v>
      </c>
      <c r="D277" s="184" t="str">
        <f>'Berechnung-Freizeit'!D265</f>
        <v/>
      </c>
      <c r="E277" s="192">
        <f>'Berechnung-Freizeit'!E265</f>
        <v>0</v>
      </c>
      <c r="F277" s="195" t="str">
        <f>'Berechnung-Freizeit'!G265</f>
        <v/>
      </c>
      <c r="G277" s="184" t="str">
        <f>'Berechnung-Freizeit'!I265</f>
        <v/>
      </c>
      <c r="H277" s="192" t="str">
        <f>'Berechnung-Freizeit'!J265</f>
        <v/>
      </c>
      <c r="I277" s="195" t="str">
        <f>'Berechnung-Freizeit'!N265</f>
        <v/>
      </c>
      <c r="J277" s="186" t="str">
        <f>'Berechnung-Freizeit'!O265</f>
        <v/>
      </c>
      <c r="K277" s="184" t="str">
        <f>'Berechnung-Freizeit'!V265</f>
        <v/>
      </c>
      <c r="L277" s="197" t="str">
        <f>'Berechnung-Freizeit'!W265</f>
        <v/>
      </c>
      <c r="M277" s="195" t="str">
        <f>'Berechnung-Freizeit'!AB265</f>
        <v/>
      </c>
      <c r="N277" s="186" t="str">
        <f>'Berechnung-Freizeit'!AC265</f>
        <v/>
      </c>
      <c r="O277" s="195" t="str">
        <f>'Berechnung-Freizeit'!AH265</f>
        <v/>
      </c>
      <c r="P277" s="186" t="str">
        <f>'Berechnung-Freizeit'!AI265</f>
        <v/>
      </c>
      <c r="Q277" s="355" t="str">
        <f>'Berechnung-Freizeit'!AN265</f>
        <v/>
      </c>
      <c r="R277" s="186" t="str">
        <f>'Berechnung-Freizeit'!AO265</f>
        <v/>
      </c>
      <c r="S277" s="184" t="str">
        <f>'Berechnung-Freizeit'!AT265</f>
        <v/>
      </c>
      <c r="T277" s="186" t="str">
        <f>'Berechnung-Freizeit'!AU265</f>
        <v/>
      </c>
      <c r="U277" s="184" t="str">
        <f>'Berechnung-Freizeit'!AZ265</f>
        <v/>
      </c>
      <c r="V277" s="197" t="str">
        <f>'Berechnung-Freizeit'!BA265</f>
        <v/>
      </c>
      <c r="W277" s="184">
        <f>'Berechnung-Freizeit'!BB265</f>
        <v>0</v>
      </c>
      <c r="X277" s="197">
        <f>'Berechnung-Freizeit'!BC265</f>
        <v>0</v>
      </c>
      <c r="Y277" s="205">
        <f t="shared" si="14"/>
        <v>0</v>
      </c>
      <c r="Z277" s="216">
        <f t="shared" si="15"/>
        <v>0</v>
      </c>
      <c r="AA277" s="361">
        <f>'Berechnung-Freizeit'!BI265</f>
        <v>0</v>
      </c>
      <c r="AB277" s="362">
        <f t="shared" si="16"/>
        <v>0</v>
      </c>
    </row>
    <row r="278" spans="1:28">
      <c r="A278" s="184">
        <f>'Berechnung-Freizeit'!A266</f>
        <v>0</v>
      </c>
      <c r="B278" s="185">
        <f>'Berechnung-Freizeit'!B266</f>
        <v>0</v>
      </c>
      <c r="C278" s="185">
        <f>'Berechnung-Freizeit'!C266</f>
        <v>0</v>
      </c>
      <c r="D278" s="184" t="str">
        <f>'Berechnung-Freizeit'!D266</f>
        <v/>
      </c>
      <c r="E278" s="192">
        <f>'Berechnung-Freizeit'!E266</f>
        <v>0</v>
      </c>
      <c r="F278" s="195" t="str">
        <f>'Berechnung-Freizeit'!G266</f>
        <v/>
      </c>
      <c r="G278" s="184" t="str">
        <f>'Berechnung-Freizeit'!I266</f>
        <v/>
      </c>
      <c r="H278" s="192" t="str">
        <f>'Berechnung-Freizeit'!J266</f>
        <v/>
      </c>
      <c r="I278" s="195" t="str">
        <f>'Berechnung-Freizeit'!N266</f>
        <v/>
      </c>
      <c r="J278" s="186" t="str">
        <f>'Berechnung-Freizeit'!O266</f>
        <v/>
      </c>
      <c r="K278" s="184" t="str">
        <f>'Berechnung-Freizeit'!V266</f>
        <v/>
      </c>
      <c r="L278" s="197" t="str">
        <f>'Berechnung-Freizeit'!W266</f>
        <v/>
      </c>
      <c r="M278" s="195" t="str">
        <f>'Berechnung-Freizeit'!AB266</f>
        <v/>
      </c>
      <c r="N278" s="186" t="str">
        <f>'Berechnung-Freizeit'!AC266</f>
        <v/>
      </c>
      <c r="O278" s="195" t="str">
        <f>'Berechnung-Freizeit'!AH266</f>
        <v/>
      </c>
      <c r="P278" s="186" t="str">
        <f>'Berechnung-Freizeit'!AI266</f>
        <v/>
      </c>
      <c r="Q278" s="355" t="str">
        <f>'Berechnung-Freizeit'!AN266</f>
        <v/>
      </c>
      <c r="R278" s="186" t="str">
        <f>'Berechnung-Freizeit'!AO266</f>
        <v/>
      </c>
      <c r="S278" s="184" t="str">
        <f>'Berechnung-Freizeit'!AT266</f>
        <v/>
      </c>
      <c r="T278" s="186" t="str">
        <f>'Berechnung-Freizeit'!AU266</f>
        <v/>
      </c>
      <c r="U278" s="184" t="str">
        <f>'Berechnung-Freizeit'!AZ266</f>
        <v/>
      </c>
      <c r="V278" s="197" t="str">
        <f>'Berechnung-Freizeit'!BA266</f>
        <v/>
      </c>
      <c r="W278" s="184">
        <f>'Berechnung-Freizeit'!BB266</f>
        <v>0</v>
      </c>
      <c r="X278" s="197">
        <f>'Berechnung-Freizeit'!BC266</f>
        <v>0</v>
      </c>
      <c r="Y278" s="205">
        <f t="shared" si="14"/>
        <v>0</v>
      </c>
      <c r="Z278" s="216">
        <f t="shared" si="15"/>
        <v>0</v>
      </c>
      <c r="AA278" s="361">
        <f>'Berechnung-Freizeit'!BI266</f>
        <v>0</v>
      </c>
      <c r="AB278" s="362">
        <f t="shared" si="16"/>
        <v>0</v>
      </c>
    </row>
    <row r="279" spans="1:28">
      <c r="A279" s="184">
        <f>'Berechnung-Freizeit'!A267</f>
        <v>0</v>
      </c>
      <c r="B279" s="185">
        <f>'Berechnung-Freizeit'!B267</f>
        <v>0</v>
      </c>
      <c r="C279" s="185">
        <f>'Berechnung-Freizeit'!C267</f>
        <v>0</v>
      </c>
      <c r="D279" s="184" t="str">
        <f>'Berechnung-Freizeit'!D267</f>
        <v/>
      </c>
      <c r="E279" s="192">
        <f>'Berechnung-Freizeit'!E267</f>
        <v>0</v>
      </c>
      <c r="F279" s="195" t="str">
        <f>'Berechnung-Freizeit'!G267</f>
        <v/>
      </c>
      <c r="G279" s="184" t="str">
        <f>'Berechnung-Freizeit'!I267</f>
        <v/>
      </c>
      <c r="H279" s="192" t="str">
        <f>'Berechnung-Freizeit'!J267</f>
        <v/>
      </c>
      <c r="I279" s="195" t="str">
        <f>'Berechnung-Freizeit'!N267</f>
        <v/>
      </c>
      <c r="J279" s="186" t="str">
        <f>'Berechnung-Freizeit'!O267</f>
        <v/>
      </c>
      <c r="K279" s="184" t="str">
        <f>'Berechnung-Freizeit'!V267</f>
        <v/>
      </c>
      <c r="L279" s="197" t="str">
        <f>'Berechnung-Freizeit'!W267</f>
        <v/>
      </c>
      <c r="M279" s="195" t="str">
        <f>'Berechnung-Freizeit'!AB267</f>
        <v/>
      </c>
      <c r="N279" s="186" t="str">
        <f>'Berechnung-Freizeit'!AC267</f>
        <v/>
      </c>
      <c r="O279" s="195" t="str">
        <f>'Berechnung-Freizeit'!AH267</f>
        <v/>
      </c>
      <c r="P279" s="186" t="str">
        <f>'Berechnung-Freizeit'!AI267</f>
        <v/>
      </c>
      <c r="Q279" s="355" t="str">
        <f>'Berechnung-Freizeit'!AN267</f>
        <v/>
      </c>
      <c r="R279" s="186" t="str">
        <f>'Berechnung-Freizeit'!AO267</f>
        <v/>
      </c>
      <c r="S279" s="184" t="str">
        <f>'Berechnung-Freizeit'!AT267</f>
        <v/>
      </c>
      <c r="T279" s="186" t="str">
        <f>'Berechnung-Freizeit'!AU267</f>
        <v/>
      </c>
      <c r="U279" s="184" t="str">
        <f>'Berechnung-Freizeit'!AZ267</f>
        <v/>
      </c>
      <c r="V279" s="197" t="str">
        <f>'Berechnung-Freizeit'!BA267</f>
        <v/>
      </c>
      <c r="W279" s="184">
        <f>'Berechnung-Freizeit'!BB267</f>
        <v>0</v>
      </c>
      <c r="X279" s="197">
        <f>'Berechnung-Freizeit'!BC267</f>
        <v>0</v>
      </c>
      <c r="Y279" s="205">
        <f t="shared" si="14"/>
        <v>0</v>
      </c>
      <c r="Z279" s="216">
        <f t="shared" si="15"/>
        <v>0</v>
      </c>
      <c r="AA279" s="361">
        <f>'Berechnung-Freizeit'!BI267</f>
        <v>0</v>
      </c>
      <c r="AB279" s="362">
        <f t="shared" si="16"/>
        <v>0</v>
      </c>
    </row>
    <row r="280" spans="1:28">
      <c r="A280" s="184">
        <f>'Berechnung-Freizeit'!A268</f>
        <v>0</v>
      </c>
      <c r="B280" s="185">
        <f>'Berechnung-Freizeit'!B268</f>
        <v>0</v>
      </c>
      <c r="C280" s="185">
        <f>'Berechnung-Freizeit'!C268</f>
        <v>0</v>
      </c>
      <c r="D280" s="184" t="str">
        <f>'Berechnung-Freizeit'!D268</f>
        <v/>
      </c>
      <c r="E280" s="192">
        <f>'Berechnung-Freizeit'!E268</f>
        <v>0</v>
      </c>
      <c r="F280" s="195" t="str">
        <f>'Berechnung-Freizeit'!G268</f>
        <v/>
      </c>
      <c r="G280" s="184" t="str">
        <f>'Berechnung-Freizeit'!I268</f>
        <v/>
      </c>
      <c r="H280" s="192" t="str">
        <f>'Berechnung-Freizeit'!J268</f>
        <v/>
      </c>
      <c r="I280" s="195" t="str">
        <f>'Berechnung-Freizeit'!N268</f>
        <v/>
      </c>
      <c r="J280" s="186" t="str">
        <f>'Berechnung-Freizeit'!O268</f>
        <v/>
      </c>
      <c r="K280" s="184" t="str">
        <f>'Berechnung-Freizeit'!V268</f>
        <v/>
      </c>
      <c r="L280" s="197" t="str">
        <f>'Berechnung-Freizeit'!W268</f>
        <v/>
      </c>
      <c r="M280" s="195" t="str">
        <f>'Berechnung-Freizeit'!AB268</f>
        <v/>
      </c>
      <c r="N280" s="186" t="str">
        <f>'Berechnung-Freizeit'!AC268</f>
        <v/>
      </c>
      <c r="O280" s="195" t="str">
        <f>'Berechnung-Freizeit'!AH268</f>
        <v/>
      </c>
      <c r="P280" s="186" t="str">
        <f>'Berechnung-Freizeit'!AI268</f>
        <v/>
      </c>
      <c r="Q280" s="355" t="str">
        <f>'Berechnung-Freizeit'!AN268</f>
        <v/>
      </c>
      <c r="R280" s="186" t="str">
        <f>'Berechnung-Freizeit'!AO268</f>
        <v/>
      </c>
      <c r="S280" s="184" t="str">
        <f>'Berechnung-Freizeit'!AT268</f>
        <v/>
      </c>
      <c r="T280" s="186" t="str">
        <f>'Berechnung-Freizeit'!AU268</f>
        <v/>
      </c>
      <c r="U280" s="184" t="str">
        <f>'Berechnung-Freizeit'!AZ268</f>
        <v/>
      </c>
      <c r="V280" s="197" t="str">
        <f>'Berechnung-Freizeit'!BA268</f>
        <v/>
      </c>
      <c r="W280" s="184">
        <f>'Berechnung-Freizeit'!BB268</f>
        <v>0</v>
      </c>
      <c r="X280" s="197">
        <f>'Berechnung-Freizeit'!BC268</f>
        <v>0</v>
      </c>
      <c r="Y280" s="205">
        <f t="shared" si="14"/>
        <v>0</v>
      </c>
      <c r="Z280" s="216">
        <f t="shared" si="15"/>
        <v>0</v>
      </c>
      <c r="AA280" s="361">
        <f>'Berechnung-Freizeit'!BI268</f>
        <v>0</v>
      </c>
      <c r="AB280" s="362">
        <f t="shared" si="16"/>
        <v>0</v>
      </c>
    </row>
    <row r="281" spans="1:28">
      <c r="A281" s="184">
        <f>'Berechnung-Freizeit'!A269</f>
        <v>0</v>
      </c>
      <c r="B281" s="185">
        <f>'Berechnung-Freizeit'!B269</f>
        <v>0</v>
      </c>
      <c r="C281" s="185">
        <f>'Berechnung-Freizeit'!C269</f>
        <v>0</v>
      </c>
      <c r="D281" s="184" t="str">
        <f>'Berechnung-Freizeit'!D269</f>
        <v/>
      </c>
      <c r="E281" s="192">
        <f>'Berechnung-Freizeit'!E269</f>
        <v>0</v>
      </c>
      <c r="F281" s="195" t="str">
        <f>'Berechnung-Freizeit'!G269</f>
        <v/>
      </c>
      <c r="G281" s="184" t="str">
        <f>'Berechnung-Freizeit'!I269</f>
        <v/>
      </c>
      <c r="H281" s="192" t="str">
        <f>'Berechnung-Freizeit'!J269</f>
        <v/>
      </c>
      <c r="I281" s="195" t="str">
        <f>'Berechnung-Freizeit'!N269</f>
        <v/>
      </c>
      <c r="J281" s="186" t="str">
        <f>'Berechnung-Freizeit'!O269</f>
        <v/>
      </c>
      <c r="K281" s="184" t="str">
        <f>'Berechnung-Freizeit'!V269</f>
        <v/>
      </c>
      <c r="L281" s="197" t="str">
        <f>'Berechnung-Freizeit'!W269</f>
        <v/>
      </c>
      <c r="M281" s="195" t="str">
        <f>'Berechnung-Freizeit'!AB269</f>
        <v/>
      </c>
      <c r="N281" s="186" t="str">
        <f>'Berechnung-Freizeit'!AC269</f>
        <v/>
      </c>
      <c r="O281" s="195" t="str">
        <f>'Berechnung-Freizeit'!AH269</f>
        <v/>
      </c>
      <c r="P281" s="186" t="str">
        <f>'Berechnung-Freizeit'!AI269</f>
        <v/>
      </c>
      <c r="Q281" s="355" t="str">
        <f>'Berechnung-Freizeit'!AN269</f>
        <v/>
      </c>
      <c r="R281" s="186" t="str">
        <f>'Berechnung-Freizeit'!AO269</f>
        <v/>
      </c>
      <c r="S281" s="184" t="str">
        <f>'Berechnung-Freizeit'!AT269</f>
        <v/>
      </c>
      <c r="T281" s="186" t="str">
        <f>'Berechnung-Freizeit'!AU269</f>
        <v/>
      </c>
      <c r="U281" s="184" t="str">
        <f>'Berechnung-Freizeit'!AZ269</f>
        <v/>
      </c>
      <c r="V281" s="197" t="str">
        <f>'Berechnung-Freizeit'!BA269</f>
        <v/>
      </c>
      <c r="W281" s="184">
        <f>'Berechnung-Freizeit'!BB269</f>
        <v>0</v>
      </c>
      <c r="X281" s="197">
        <f>'Berechnung-Freizeit'!BC269</f>
        <v>0</v>
      </c>
      <c r="Y281" s="205">
        <f t="shared" si="14"/>
        <v>0</v>
      </c>
      <c r="Z281" s="216">
        <f t="shared" si="15"/>
        <v>0</v>
      </c>
      <c r="AA281" s="361">
        <f>'Berechnung-Freizeit'!BI269</f>
        <v>0</v>
      </c>
      <c r="AB281" s="362">
        <f t="shared" si="16"/>
        <v>0</v>
      </c>
    </row>
    <row r="282" spans="1:28">
      <c r="A282" s="184">
        <f>'Berechnung-Freizeit'!A270</f>
        <v>0</v>
      </c>
      <c r="B282" s="185">
        <f>'Berechnung-Freizeit'!B270</f>
        <v>0</v>
      </c>
      <c r="C282" s="185">
        <f>'Berechnung-Freizeit'!C270</f>
        <v>0</v>
      </c>
      <c r="D282" s="184" t="str">
        <f>'Berechnung-Freizeit'!D270</f>
        <v/>
      </c>
      <c r="E282" s="192">
        <f>'Berechnung-Freizeit'!E270</f>
        <v>0</v>
      </c>
      <c r="F282" s="195" t="str">
        <f>'Berechnung-Freizeit'!G270</f>
        <v/>
      </c>
      <c r="G282" s="184" t="str">
        <f>'Berechnung-Freizeit'!I270</f>
        <v/>
      </c>
      <c r="H282" s="192" t="str">
        <f>'Berechnung-Freizeit'!J270</f>
        <v/>
      </c>
      <c r="I282" s="195" t="str">
        <f>'Berechnung-Freizeit'!N270</f>
        <v/>
      </c>
      <c r="J282" s="186" t="str">
        <f>'Berechnung-Freizeit'!O270</f>
        <v/>
      </c>
      <c r="K282" s="184" t="str">
        <f>'Berechnung-Freizeit'!V270</f>
        <v/>
      </c>
      <c r="L282" s="197" t="str">
        <f>'Berechnung-Freizeit'!W270</f>
        <v/>
      </c>
      <c r="M282" s="195" t="str">
        <f>'Berechnung-Freizeit'!AB270</f>
        <v/>
      </c>
      <c r="N282" s="186" t="str">
        <f>'Berechnung-Freizeit'!AC270</f>
        <v/>
      </c>
      <c r="O282" s="195" t="str">
        <f>'Berechnung-Freizeit'!AH270</f>
        <v/>
      </c>
      <c r="P282" s="186" t="str">
        <f>'Berechnung-Freizeit'!AI270</f>
        <v/>
      </c>
      <c r="Q282" s="355" t="str">
        <f>'Berechnung-Freizeit'!AN270</f>
        <v/>
      </c>
      <c r="R282" s="186" t="str">
        <f>'Berechnung-Freizeit'!AO270</f>
        <v/>
      </c>
      <c r="S282" s="184" t="str">
        <f>'Berechnung-Freizeit'!AT270</f>
        <v/>
      </c>
      <c r="T282" s="186" t="str">
        <f>'Berechnung-Freizeit'!AU270</f>
        <v/>
      </c>
      <c r="U282" s="184" t="str">
        <f>'Berechnung-Freizeit'!AZ270</f>
        <v/>
      </c>
      <c r="V282" s="197" t="str">
        <f>'Berechnung-Freizeit'!BA270</f>
        <v/>
      </c>
      <c r="W282" s="184">
        <f>'Berechnung-Freizeit'!BB270</f>
        <v>0</v>
      </c>
      <c r="X282" s="197">
        <f>'Berechnung-Freizeit'!BC270</f>
        <v>0</v>
      </c>
      <c r="Y282" s="205">
        <f t="shared" si="14"/>
        <v>0</v>
      </c>
      <c r="Z282" s="216">
        <f t="shared" si="15"/>
        <v>0</v>
      </c>
      <c r="AA282" s="361">
        <f>'Berechnung-Freizeit'!BI270</f>
        <v>0</v>
      </c>
      <c r="AB282" s="362">
        <f t="shared" si="16"/>
        <v>0</v>
      </c>
    </row>
    <row r="283" spans="1:28">
      <c r="A283" s="184">
        <f>'Berechnung-Freizeit'!A271</f>
        <v>0</v>
      </c>
      <c r="B283" s="185">
        <f>'Berechnung-Freizeit'!B271</f>
        <v>0</v>
      </c>
      <c r="C283" s="185">
        <f>'Berechnung-Freizeit'!C271</f>
        <v>0</v>
      </c>
      <c r="D283" s="184" t="str">
        <f>'Berechnung-Freizeit'!D271</f>
        <v/>
      </c>
      <c r="E283" s="192">
        <f>'Berechnung-Freizeit'!E271</f>
        <v>0</v>
      </c>
      <c r="F283" s="195" t="str">
        <f>'Berechnung-Freizeit'!G271</f>
        <v/>
      </c>
      <c r="G283" s="184" t="str">
        <f>'Berechnung-Freizeit'!I271</f>
        <v/>
      </c>
      <c r="H283" s="192" t="str">
        <f>'Berechnung-Freizeit'!J271</f>
        <v/>
      </c>
      <c r="I283" s="195" t="str">
        <f>'Berechnung-Freizeit'!N271</f>
        <v/>
      </c>
      <c r="J283" s="186" t="str">
        <f>'Berechnung-Freizeit'!O271</f>
        <v/>
      </c>
      <c r="K283" s="184" t="str">
        <f>'Berechnung-Freizeit'!V271</f>
        <v/>
      </c>
      <c r="L283" s="197" t="str">
        <f>'Berechnung-Freizeit'!W271</f>
        <v/>
      </c>
      <c r="M283" s="195" t="str">
        <f>'Berechnung-Freizeit'!AB271</f>
        <v/>
      </c>
      <c r="N283" s="186" t="str">
        <f>'Berechnung-Freizeit'!AC271</f>
        <v/>
      </c>
      <c r="O283" s="195" t="str">
        <f>'Berechnung-Freizeit'!AH271</f>
        <v/>
      </c>
      <c r="P283" s="186" t="str">
        <f>'Berechnung-Freizeit'!AI271</f>
        <v/>
      </c>
      <c r="Q283" s="355" t="str">
        <f>'Berechnung-Freizeit'!AN271</f>
        <v/>
      </c>
      <c r="R283" s="186" t="str">
        <f>'Berechnung-Freizeit'!AO271</f>
        <v/>
      </c>
      <c r="S283" s="184" t="str">
        <f>'Berechnung-Freizeit'!AT271</f>
        <v/>
      </c>
      <c r="T283" s="186" t="str">
        <f>'Berechnung-Freizeit'!AU271</f>
        <v/>
      </c>
      <c r="U283" s="184" t="str">
        <f>'Berechnung-Freizeit'!AZ271</f>
        <v/>
      </c>
      <c r="V283" s="197" t="str">
        <f>'Berechnung-Freizeit'!BA271</f>
        <v/>
      </c>
      <c r="W283" s="184">
        <f>'Berechnung-Freizeit'!BB271</f>
        <v>0</v>
      </c>
      <c r="X283" s="197">
        <f>'Berechnung-Freizeit'!BC271</f>
        <v>0</v>
      </c>
      <c r="Y283" s="205">
        <f t="shared" si="14"/>
        <v>0</v>
      </c>
      <c r="Z283" s="216">
        <f t="shared" si="15"/>
        <v>0</v>
      </c>
      <c r="AA283" s="361">
        <f>'Berechnung-Freizeit'!BI271</f>
        <v>0</v>
      </c>
      <c r="AB283" s="362">
        <f t="shared" si="16"/>
        <v>0</v>
      </c>
    </row>
    <row r="284" spans="1:28">
      <c r="A284" s="184">
        <f>'Berechnung-Freizeit'!A272</f>
        <v>0</v>
      </c>
      <c r="B284" s="185">
        <f>'Berechnung-Freizeit'!B272</f>
        <v>0</v>
      </c>
      <c r="C284" s="185">
        <f>'Berechnung-Freizeit'!C272</f>
        <v>0</v>
      </c>
      <c r="D284" s="184" t="str">
        <f>'Berechnung-Freizeit'!D272</f>
        <v/>
      </c>
      <c r="E284" s="192">
        <f>'Berechnung-Freizeit'!E272</f>
        <v>0</v>
      </c>
      <c r="F284" s="195" t="str">
        <f>'Berechnung-Freizeit'!G272</f>
        <v/>
      </c>
      <c r="G284" s="184" t="str">
        <f>'Berechnung-Freizeit'!I272</f>
        <v/>
      </c>
      <c r="H284" s="192" t="str">
        <f>'Berechnung-Freizeit'!J272</f>
        <v/>
      </c>
      <c r="I284" s="195" t="str">
        <f>'Berechnung-Freizeit'!N272</f>
        <v/>
      </c>
      <c r="J284" s="186" t="str">
        <f>'Berechnung-Freizeit'!O272</f>
        <v/>
      </c>
      <c r="K284" s="184" t="str">
        <f>'Berechnung-Freizeit'!V272</f>
        <v/>
      </c>
      <c r="L284" s="197" t="str">
        <f>'Berechnung-Freizeit'!W272</f>
        <v/>
      </c>
      <c r="M284" s="195" t="str">
        <f>'Berechnung-Freizeit'!AB272</f>
        <v/>
      </c>
      <c r="N284" s="186" t="str">
        <f>'Berechnung-Freizeit'!AC272</f>
        <v/>
      </c>
      <c r="O284" s="195" t="str">
        <f>'Berechnung-Freizeit'!AH272</f>
        <v/>
      </c>
      <c r="P284" s="186" t="str">
        <f>'Berechnung-Freizeit'!AI272</f>
        <v/>
      </c>
      <c r="Q284" s="355" t="str">
        <f>'Berechnung-Freizeit'!AN272</f>
        <v/>
      </c>
      <c r="R284" s="186" t="str">
        <f>'Berechnung-Freizeit'!AO272</f>
        <v/>
      </c>
      <c r="S284" s="184" t="str">
        <f>'Berechnung-Freizeit'!AT272</f>
        <v/>
      </c>
      <c r="T284" s="186" t="str">
        <f>'Berechnung-Freizeit'!AU272</f>
        <v/>
      </c>
      <c r="U284" s="184" t="str">
        <f>'Berechnung-Freizeit'!AZ272</f>
        <v/>
      </c>
      <c r="V284" s="197" t="str">
        <f>'Berechnung-Freizeit'!BA272</f>
        <v/>
      </c>
      <c r="W284" s="184">
        <f>'Berechnung-Freizeit'!BB272</f>
        <v>0</v>
      </c>
      <c r="X284" s="197">
        <f>'Berechnung-Freizeit'!BC272</f>
        <v>0</v>
      </c>
      <c r="Y284" s="205">
        <f t="shared" si="14"/>
        <v>0</v>
      </c>
      <c r="Z284" s="216">
        <f t="shared" si="15"/>
        <v>0</v>
      </c>
      <c r="AA284" s="361">
        <f>'Berechnung-Freizeit'!BI272</f>
        <v>0</v>
      </c>
      <c r="AB284" s="362">
        <f t="shared" si="16"/>
        <v>0</v>
      </c>
    </row>
    <row r="285" spans="1:28">
      <c r="A285" s="184">
        <f>'Berechnung-Freizeit'!A273</f>
        <v>0</v>
      </c>
      <c r="B285" s="185">
        <f>'Berechnung-Freizeit'!B273</f>
        <v>0</v>
      </c>
      <c r="C285" s="185">
        <f>'Berechnung-Freizeit'!C273</f>
        <v>0</v>
      </c>
      <c r="D285" s="184" t="str">
        <f>'Berechnung-Freizeit'!D273</f>
        <v/>
      </c>
      <c r="E285" s="192">
        <f>'Berechnung-Freizeit'!E273</f>
        <v>0</v>
      </c>
      <c r="F285" s="195" t="str">
        <f>'Berechnung-Freizeit'!G273</f>
        <v/>
      </c>
      <c r="G285" s="184" t="str">
        <f>'Berechnung-Freizeit'!I273</f>
        <v/>
      </c>
      <c r="H285" s="192" t="str">
        <f>'Berechnung-Freizeit'!J273</f>
        <v/>
      </c>
      <c r="I285" s="195" t="str">
        <f>'Berechnung-Freizeit'!N273</f>
        <v/>
      </c>
      <c r="J285" s="186" t="str">
        <f>'Berechnung-Freizeit'!O273</f>
        <v/>
      </c>
      <c r="K285" s="184" t="str">
        <f>'Berechnung-Freizeit'!V273</f>
        <v/>
      </c>
      <c r="L285" s="197" t="str">
        <f>'Berechnung-Freizeit'!W273</f>
        <v/>
      </c>
      <c r="M285" s="195" t="str">
        <f>'Berechnung-Freizeit'!AB273</f>
        <v/>
      </c>
      <c r="N285" s="186" t="str">
        <f>'Berechnung-Freizeit'!AC273</f>
        <v/>
      </c>
      <c r="O285" s="195" t="str">
        <f>'Berechnung-Freizeit'!AH273</f>
        <v/>
      </c>
      <c r="P285" s="186" t="str">
        <f>'Berechnung-Freizeit'!AI273</f>
        <v/>
      </c>
      <c r="Q285" s="355" t="str">
        <f>'Berechnung-Freizeit'!AN273</f>
        <v/>
      </c>
      <c r="R285" s="186" t="str">
        <f>'Berechnung-Freizeit'!AO273</f>
        <v/>
      </c>
      <c r="S285" s="184" t="str">
        <f>'Berechnung-Freizeit'!AT273</f>
        <v/>
      </c>
      <c r="T285" s="186" t="str">
        <f>'Berechnung-Freizeit'!AU273</f>
        <v/>
      </c>
      <c r="U285" s="184" t="str">
        <f>'Berechnung-Freizeit'!AZ273</f>
        <v/>
      </c>
      <c r="V285" s="197" t="str">
        <f>'Berechnung-Freizeit'!BA273</f>
        <v/>
      </c>
      <c r="W285" s="184">
        <f>'Berechnung-Freizeit'!BB273</f>
        <v>0</v>
      </c>
      <c r="X285" s="197">
        <f>'Berechnung-Freizeit'!BC273</f>
        <v>0</v>
      </c>
      <c r="Y285" s="205">
        <f t="shared" si="14"/>
        <v>0</v>
      </c>
      <c r="Z285" s="216">
        <f t="shared" si="15"/>
        <v>0</v>
      </c>
      <c r="AA285" s="361">
        <f>'Berechnung-Freizeit'!BI273</f>
        <v>0</v>
      </c>
      <c r="AB285" s="362">
        <f t="shared" si="16"/>
        <v>0</v>
      </c>
    </row>
    <row r="286" spans="1:28">
      <c r="A286" s="184">
        <f>'Berechnung-Freizeit'!A274</f>
        <v>0</v>
      </c>
      <c r="B286" s="185">
        <f>'Berechnung-Freizeit'!B274</f>
        <v>0</v>
      </c>
      <c r="C286" s="185">
        <f>'Berechnung-Freizeit'!C274</f>
        <v>0</v>
      </c>
      <c r="D286" s="184" t="str">
        <f>'Berechnung-Freizeit'!D274</f>
        <v/>
      </c>
      <c r="E286" s="192">
        <f>'Berechnung-Freizeit'!E274</f>
        <v>0</v>
      </c>
      <c r="F286" s="195" t="str">
        <f>'Berechnung-Freizeit'!G274</f>
        <v/>
      </c>
      <c r="G286" s="184" t="str">
        <f>'Berechnung-Freizeit'!I274</f>
        <v/>
      </c>
      <c r="H286" s="192" t="str">
        <f>'Berechnung-Freizeit'!J274</f>
        <v/>
      </c>
      <c r="I286" s="195" t="str">
        <f>'Berechnung-Freizeit'!N274</f>
        <v/>
      </c>
      <c r="J286" s="186" t="str">
        <f>'Berechnung-Freizeit'!O274</f>
        <v/>
      </c>
      <c r="K286" s="184" t="str">
        <f>'Berechnung-Freizeit'!V274</f>
        <v/>
      </c>
      <c r="L286" s="197" t="str">
        <f>'Berechnung-Freizeit'!W274</f>
        <v/>
      </c>
      <c r="M286" s="195" t="str">
        <f>'Berechnung-Freizeit'!AB274</f>
        <v/>
      </c>
      <c r="N286" s="186" t="str">
        <f>'Berechnung-Freizeit'!AC274</f>
        <v/>
      </c>
      <c r="O286" s="195" t="str">
        <f>'Berechnung-Freizeit'!AH274</f>
        <v/>
      </c>
      <c r="P286" s="186" t="str">
        <f>'Berechnung-Freizeit'!AI274</f>
        <v/>
      </c>
      <c r="Q286" s="355" t="str">
        <f>'Berechnung-Freizeit'!AN274</f>
        <v/>
      </c>
      <c r="R286" s="186" t="str">
        <f>'Berechnung-Freizeit'!AO274</f>
        <v/>
      </c>
      <c r="S286" s="184" t="str">
        <f>'Berechnung-Freizeit'!AT274</f>
        <v/>
      </c>
      <c r="T286" s="186" t="str">
        <f>'Berechnung-Freizeit'!AU274</f>
        <v/>
      </c>
      <c r="U286" s="184" t="str">
        <f>'Berechnung-Freizeit'!AZ274</f>
        <v/>
      </c>
      <c r="V286" s="197" t="str">
        <f>'Berechnung-Freizeit'!BA274</f>
        <v/>
      </c>
      <c r="W286" s="184">
        <f>'Berechnung-Freizeit'!BB274</f>
        <v>0</v>
      </c>
      <c r="X286" s="197">
        <f>'Berechnung-Freizeit'!BC274</f>
        <v>0</v>
      </c>
      <c r="Y286" s="205">
        <f t="shared" si="14"/>
        <v>0</v>
      </c>
      <c r="Z286" s="216">
        <f t="shared" si="15"/>
        <v>0</v>
      </c>
      <c r="AA286" s="361">
        <f>'Berechnung-Freizeit'!BI274</f>
        <v>0</v>
      </c>
      <c r="AB286" s="362">
        <f t="shared" si="16"/>
        <v>0</v>
      </c>
    </row>
    <row r="287" spans="1:28">
      <c r="A287" s="184">
        <f>'Berechnung-Freizeit'!A275</f>
        <v>0</v>
      </c>
      <c r="B287" s="185">
        <f>'Berechnung-Freizeit'!B275</f>
        <v>0</v>
      </c>
      <c r="C287" s="185">
        <f>'Berechnung-Freizeit'!C275</f>
        <v>0</v>
      </c>
      <c r="D287" s="184" t="str">
        <f>'Berechnung-Freizeit'!D275</f>
        <v/>
      </c>
      <c r="E287" s="192">
        <f>'Berechnung-Freizeit'!E275</f>
        <v>0</v>
      </c>
      <c r="F287" s="195" t="str">
        <f>'Berechnung-Freizeit'!G275</f>
        <v/>
      </c>
      <c r="G287" s="184" t="str">
        <f>'Berechnung-Freizeit'!I275</f>
        <v/>
      </c>
      <c r="H287" s="192" t="str">
        <f>'Berechnung-Freizeit'!J275</f>
        <v/>
      </c>
      <c r="I287" s="195" t="str">
        <f>'Berechnung-Freizeit'!N275</f>
        <v/>
      </c>
      <c r="J287" s="186" t="str">
        <f>'Berechnung-Freizeit'!O275</f>
        <v/>
      </c>
      <c r="K287" s="184" t="str">
        <f>'Berechnung-Freizeit'!V275</f>
        <v/>
      </c>
      <c r="L287" s="197" t="str">
        <f>'Berechnung-Freizeit'!W275</f>
        <v/>
      </c>
      <c r="M287" s="195" t="str">
        <f>'Berechnung-Freizeit'!AB275</f>
        <v/>
      </c>
      <c r="N287" s="186" t="str">
        <f>'Berechnung-Freizeit'!AC275</f>
        <v/>
      </c>
      <c r="O287" s="195" t="str">
        <f>'Berechnung-Freizeit'!AH275</f>
        <v/>
      </c>
      <c r="P287" s="186" t="str">
        <f>'Berechnung-Freizeit'!AI275</f>
        <v/>
      </c>
      <c r="Q287" s="355" t="str">
        <f>'Berechnung-Freizeit'!AN275</f>
        <v/>
      </c>
      <c r="R287" s="186" t="str">
        <f>'Berechnung-Freizeit'!AO275</f>
        <v/>
      </c>
      <c r="S287" s="184" t="str">
        <f>'Berechnung-Freizeit'!AT275</f>
        <v/>
      </c>
      <c r="T287" s="186" t="str">
        <f>'Berechnung-Freizeit'!AU275</f>
        <v/>
      </c>
      <c r="U287" s="184" t="str">
        <f>'Berechnung-Freizeit'!AZ275</f>
        <v/>
      </c>
      <c r="V287" s="197" t="str">
        <f>'Berechnung-Freizeit'!BA275</f>
        <v/>
      </c>
      <c r="W287" s="184">
        <f>'Berechnung-Freizeit'!BB275</f>
        <v>0</v>
      </c>
      <c r="X287" s="197">
        <f>'Berechnung-Freizeit'!BC275</f>
        <v>0</v>
      </c>
      <c r="Y287" s="205">
        <f t="shared" si="14"/>
        <v>0</v>
      </c>
      <c r="Z287" s="216">
        <f t="shared" si="15"/>
        <v>0</v>
      </c>
      <c r="AA287" s="361">
        <f>'Berechnung-Freizeit'!BI275</f>
        <v>0</v>
      </c>
      <c r="AB287" s="362">
        <f t="shared" si="16"/>
        <v>0</v>
      </c>
    </row>
    <row r="288" spans="1:28">
      <c r="A288" s="184">
        <f>'Berechnung-Freizeit'!A276</f>
        <v>0</v>
      </c>
      <c r="B288" s="185">
        <f>'Berechnung-Freizeit'!B276</f>
        <v>0</v>
      </c>
      <c r="C288" s="185">
        <f>'Berechnung-Freizeit'!C276</f>
        <v>0</v>
      </c>
      <c r="D288" s="184" t="str">
        <f>'Berechnung-Freizeit'!D276</f>
        <v/>
      </c>
      <c r="E288" s="192">
        <f>'Berechnung-Freizeit'!E276</f>
        <v>0</v>
      </c>
      <c r="F288" s="195" t="str">
        <f>'Berechnung-Freizeit'!G276</f>
        <v/>
      </c>
      <c r="G288" s="184" t="str">
        <f>'Berechnung-Freizeit'!I276</f>
        <v/>
      </c>
      <c r="H288" s="192" t="str">
        <f>'Berechnung-Freizeit'!J276</f>
        <v/>
      </c>
      <c r="I288" s="195" t="str">
        <f>'Berechnung-Freizeit'!N276</f>
        <v/>
      </c>
      <c r="J288" s="186" t="str">
        <f>'Berechnung-Freizeit'!O276</f>
        <v/>
      </c>
      <c r="K288" s="184" t="str">
        <f>'Berechnung-Freizeit'!V276</f>
        <v/>
      </c>
      <c r="L288" s="197" t="str">
        <f>'Berechnung-Freizeit'!W276</f>
        <v/>
      </c>
      <c r="M288" s="195" t="str">
        <f>'Berechnung-Freizeit'!AB276</f>
        <v/>
      </c>
      <c r="N288" s="186" t="str">
        <f>'Berechnung-Freizeit'!AC276</f>
        <v/>
      </c>
      <c r="O288" s="195" t="str">
        <f>'Berechnung-Freizeit'!AH276</f>
        <v/>
      </c>
      <c r="P288" s="186" t="str">
        <f>'Berechnung-Freizeit'!AI276</f>
        <v/>
      </c>
      <c r="Q288" s="355" t="str">
        <f>'Berechnung-Freizeit'!AN276</f>
        <v/>
      </c>
      <c r="R288" s="186" t="str">
        <f>'Berechnung-Freizeit'!AO276</f>
        <v/>
      </c>
      <c r="S288" s="184" t="str">
        <f>'Berechnung-Freizeit'!AT276</f>
        <v/>
      </c>
      <c r="T288" s="186" t="str">
        <f>'Berechnung-Freizeit'!AU276</f>
        <v/>
      </c>
      <c r="U288" s="184" t="str">
        <f>'Berechnung-Freizeit'!AZ276</f>
        <v/>
      </c>
      <c r="V288" s="197" t="str">
        <f>'Berechnung-Freizeit'!BA276</f>
        <v/>
      </c>
      <c r="W288" s="184">
        <f>'Berechnung-Freizeit'!BB276</f>
        <v>0</v>
      </c>
      <c r="X288" s="197">
        <f>'Berechnung-Freizeit'!BC276</f>
        <v>0</v>
      </c>
      <c r="Y288" s="205">
        <f t="shared" si="14"/>
        <v>0</v>
      </c>
      <c r="Z288" s="216">
        <f t="shared" si="15"/>
        <v>0</v>
      </c>
      <c r="AA288" s="361">
        <f>'Berechnung-Freizeit'!BI276</f>
        <v>0</v>
      </c>
      <c r="AB288" s="362">
        <f t="shared" si="16"/>
        <v>0</v>
      </c>
    </row>
    <row r="289" spans="1:28">
      <c r="A289" s="184">
        <f>'Berechnung-Freizeit'!A277</f>
        <v>0</v>
      </c>
      <c r="B289" s="185">
        <f>'Berechnung-Freizeit'!B277</f>
        <v>0</v>
      </c>
      <c r="C289" s="185">
        <f>'Berechnung-Freizeit'!C277</f>
        <v>0</v>
      </c>
      <c r="D289" s="184" t="str">
        <f>'Berechnung-Freizeit'!D277</f>
        <v/>
      </c>
      <c r="E289" s="192">
        <f>'Berechnung-Freizeit'!E277</f>
        <v>0</v>
      </c>
      <c r="F289" s="195" t="str">
        <f>'Berechnung-Freizeit'!G277</f>
        <v/>
      </c>
      <c r="G289" s="184" t="str">
        <f>'Berechnung-Freizeit'!I277</f>
        <v/>
      </c>
      <c r="H289" s="192" t="str">
        <f>'Berechnung-Freizeit'!J277</f>
        <v/>
      </c>
      <c r="I289" s="195" t="str">
        <f>'Berechnung-Freizeit'!N277</f>
        <v/>
      </c>
      <c r="J289" s="186" t="str">
        <f>'Berechnung-Freizeit'!O277</f>
        <v/>
      </c>
      <c r="K289" s="184" t="str">
        <f>'Berechnung-Freizeit'!V277</f>
        <v/>
      </c>
      <c r="L289" s="197" t="str">
        <f>'Berechnung-Freizeit'!W277</f>
        <v/>
      </c>
      <c r="M289" s="195" t="str">
        <f>'Berechnung-Freizeit'!AB277</f>
        <v/>
      </c>
      <c r="N289" s="186" t="str">
        <f>'Berechnung-Freizeit'!AC277</f>
        <v/>
      </c>
      <c r="O289" s="195" t="str">
        <f>'Berechnung-Freizeit'!AH277</f>
        <v/>
      </c>
      <c r="P289" s="186" t="str">
        <f>'Berechnung-Freizeit'!AI277</f>
        <v/>
      </c>
      <c r="Q289" s="355" t="str">
        <f>'Berechnung-Freizeit'!AN277</f>
        <v/>
      </c>
      <c r="R289" s="186" t="str">
        <f>'Berechnung-Freizeit'!AO277</f>
        <v/>
      </c>
      <c r="S289" s="184" t="str">
        <f>'Berechnung-Freizeit'!AT277</f>
        <v/>
      </c>
      <c r="T289" s="186" t="str">
        <f>'Berechnung-Freizeit'!AU277</f>
        <v/>
      </c>
      <c r="U289" s="184" t="str">
        <f>'Berechnung-Freizeit'!AZ277</f>
        <v/>
      </c>
      <c r="V289" s="197" t="str">
        <f>'Berechnung-Freizeit'!BA277</f>
        <v/>
      </c>
      <c r="W289" s="184">
        <f>'Berechnung-Freizeit'!BB277</f>
        <v>0</v>
      </c>
      <c r="X289" s="197">
        <f>'Berechnung-Freizeit'!BC277</f>
        <v>0</v>
      </c>
      <c r="Y289" s="205">
        <f t="shared" si="14"/>
        <v>0</v>
      </c>
      <c r="Z289" s="216">
        <f t="shared" si="15"/>
        <v>0</v>
      </c>
      <c r="AA289" s="361">
        <f>'Berechnung-Freizeit'!BI277</f>
        <v>0</v>
      </c>
      <c r="AB289" s="362">
        <f t="shared" si="16"/>
        <v>0</v>
      </c>
    </row>
    <row r="290" spans="1:28">
      <c r="A290" s="184">
        <f>'Berechnung-Freizeit'!A278</f>
        <v>0</v>
      </c>
      <c r="B290" s="185">
        <f>'Berechnung-Freizeit'!B278</f>
        <v>0</v>
      </c>
      <c r="C290" s="185">
        <f>'Berechnung-Freizeit'!C278</f>
        <v>0</v>
      </c>
      <c r="D290" s="184" t="str">
        <f>'Berechnung-Freizeit'!D278</f>
        <v/>
      </c>
      <c r="E290" s="192">
        <f>'Berechnung-Freizeit'!E278</f>
        <v>0</v>
      </c>
      <c r="F290" s="195" t="str">
        <f>'Berechnung-Freizeit'!G278</f>
        <v/>
      </c>
      <c r="G290" s="184" t="str">
        <f>'Berechnung-Freizeit'!I278</f>
        <v/>
      </c>
      <c r="H290" s="192" t="str">
        <f>'Berechnung-Freizeit'!J278</f>
        <v/>
      </c>
      <c r="I290" s="195" t="str">
        <f>'Berechnung-Freizeit'!N278</f>
        <v/>
      </c>
      <c r="J290" s="186" t="str">
        <f>'Berechnung-Freizeit'!O278</f>
        <v/>
      </c>
      <c r="K290" s="184" t="str">
        <f>'Berechnung-Freizeit'!V278</f>
        <v/>
      </c>
      <c r="L290" s="197" t="str">
        <f>'Berechnung-Freizeit'!W278</f>
        <v/>
      </c>
      <c r="M290" s="195" t="str">
        <f>'Berechnung-Freizeit'!AB278</f>
        <v/>
      </c>
      <c r="N290" s="186" t="str">
        <f>'Berechnung-Freizeit'!AC278</f>
        <v/>
      </c>
      <c r="O290" s="195" t="str">
        <f>'Berechnung-Freizeit'!AH278</f>
        <v/>
      </c>
      <c r="P290" s="186" t="str">
        <f>'Berechnung-Freizeit'!AI278</f>
        <v/>
      </c>
      <c r="Q290" s="355" t="str">
        <f>'Berechnung-Freizeit'!AN278</f>
        <v/>
      </c>
      <c r="R290" s="186" t="str">
        <f>'Berechnung-Freizeit'!AO278</f>
        <v/>
      </c>
      <c r="S290" s="184" t="str">
        <f>'Berechnung-Freizeit'!AT278</f>
        <v/>
      </c>
      <c r="T290" s="186" t="str">
        <f>'Berechnung-Freizeit'!AU278</f>
        <v/>
      </c>
      <c r="U290" s="184" t="str">
        <f>'Berechnung-Freizeit'!AZ278</f>
        <v/>
      </c>
      <c r="V290" s="197" t="str">
        <f>'Berechnung-Freizeit'!BA278</f>
        <v/>
      </c>
      <c r="W290" s="184">
        <f>'Berechnung-Freizeit'!BB278</f>
        <v>0</v>
      </c>
      <c r="X290" s="197">
        <f>'Berechnung-Freizeit'!BC278</f>
        <v>0</v>
      </c>
      <c r="Y290" s="205">
        <f t="shared" si="14"/>
        <v>0</v>
      </c>
      <c r="Z290" s="216">
        <f t="shared" si="15"/>
        <v>0</v>
      </c>
      <c r="AA290" s="361">
        <f>'Berechnung-Freizeit'!BI278</f>
        <v>0</v>
      </c>
      <c r="AB290" s="362">
        <f t="shared" si="16"/>
        <v>0</v>
      </c>
    </row>
    <row r="291" spans="1:28">
      <c r="A291" s="184">
        <f>'Berechnung-Freizeit'!A279</f>
        <v>0</v>
      </c>
      <c r="B291" s="185">
        <f>'Berechnung-Freizeit'!B279</f>
        <v>0</v>
      </c>
      <c r="C291" s="185">
        <f>'Berechnung-Freizeit'!C279</f>
        <v>0</v>
      </c>
      <c r="D291" s="184" t="str">
        <f>'Berechnung-Freizeit'!D279</f>
        <v/>
      </c>
      <c r="E291" s="192">
        <f>'Berechnung-Freizeit'!E279</f>
        <v>0</v>
      </c>
      <c r="F291" s="195" t="str">
        <f>'Berechnung-Freizeit'!G279</f>
        <v/>
      </c>
      <c r="G291" s="184" t="str">
        <f>'Berechnung-Freizeit'!I279</f>
        <v/>
      </c>
      <c r="H291" s="192" t="str">
        <f>'Berechnung-Freizeit'!J279</f>
        <v/>
      </c>
      <c r="I291" s="195" t="str">
        <f>'Berechnung-Freizeit'!N279</f>
        <v/>
      </c>
      <c r="J291" s="186" t="str">
        <f>'Berechnung-Freizeit'!O279</f>
        <v/>
      </c>
      <c r="K291" s="184" t="str">
        <f>'Berechnung-Freizeit'!V279</f>
        <v/>
      </c>
      <c r="L291" s="197" t="str">
        <f>'Berechnung-Freizeit'!W279</f>
        <v/>
      </c>
      <c r="M291" s="195" t="str">
        <f>'Berechnung-Freizeit'!AB279</f>
        <v/>
      </c>
      <c r="N291" s="186" t="str">
        <f>'Berechnung-Freizeit'!AC279</f>
        <v/>
      </c>
      <c r="O291" s="195" t="str">
        <f>'Berechnung-Freizeit'!AH279</f>
        <v/>
      </c>
      <c r="P291" s="186" t="str">
        <f>'Berechnung-Freizeit'!AI279</f>
        <v/>
      </c>
      <c r="Q291" s="355" t="str">
        <f>'Berechnung-Freizeit'!AN279</f>
        <v/>
      </c>
      <c r="R291" s="186" t="str">
        <f>'Berechnung-Freizeit'!AO279</f>
        <v/>
      </c>
      <c r="S291" s="184" t="str">
        <f>'Berechnung-Freizeit'!AT279</f>
        <v/>
      </c>
      <c r="T291" s="186" t="str">
        <f>'Berechnung-Freizeit'!AU279</f>
        <v/>
      </c>
      <c r="U291" s="184" t="str">
        <f>'Berechnung-Freizeit'!AZ279</f>
        <v/>
      </c>
      <c r="V291" s="197" t="str">
        <f>'Berechnung-Freizeit'!BA279</f>
        <v/>
      </c>
      <c r="W291" s="184">
        <f>'Berechnung-Freizeit'!BB279</f>
        <v>0</v>
      </c>
      <c r="X291" s="197">
        <f>'Berechnung-Freizeit'!BC279</f>
        <v>0</v>
      </c>
      <c r="Y291" s="205">
        <f t="shared" si="14"/>
        <v>0</v>
      </c>
      <c r="Z291" s="216">
        <f t="shared" si="15"/>
        <v>0</v>
      </c>
      <c r="AA291" s="361">
        <f>'Berechnung-Freizeit'!BI279</f>
        <v>0</v>
      </c>
      <c r="AB291" s="362">
        <f t="shared" si="16"/>
        <v>0</v>
      </c>
    </row>
    <row r="292" spans="1:28">
      <c r="A292" s="184">
        <f>'Berechnung-Freizeit'!A280</f>
        <v>0</v>
      </c>
      <c r="B292" s="185">
        <f>'Berechnung-Freizeit'!B280</f>
        <v>0</v>
      </c>
      <c r="C292" s="185">
        <f>'Berechnung-Freizeit'!C280</f>
        <v>0</v>
      </c>
      <c r="D292" s="184" t="str">
        <f>'Berechnung-Freizeit'!D280</f>
        <v/>
      </c>
      <c r="E292" s="192">
        <f>'Berechnung-Freizeit'!E280</f>
        <v>0</v>
      </c>
      <c r="F292" s="195" t="str">
        <f>'Berechnung-Freizeit'!G280</f>
        <v/>
      </c>
      <c r="G292" s="184" t="str">
        <f>'Berechnung-Freizeit'!I280</f>
        <v/>
      </c>
      <c r="H292" s="192" t="str">
        <f>'Berechnung-Freizeit'!J280</f>
        <v/>
      </c>
      <c r="I292" s="195" t="str">
        <f>'Berechnung-Freizeit'!N280</f>
        <v/>
      </c>
      <c r="J292" s="186" t="str">
        <f>'Berechnung-Freizeit'!O280</f>
        <v/>
      </c>
      <c r="K292" s="184" t="str">
        <f>'Berechnung-Freizeit'!V280</f>
        <v/>
      </c>
      <c r="L292" s="197" t="str">
        <f>'Berechnung-Freizeit'!W280</f>
        <v/>
      </c>
      <c r="M292" s="195" t="str">
        <f>'Berechnung-Freizeit'!AB280</f>
        <v/>
      </c>
      <c r="N292" s="186" t="str">
        <f>'Berechnung-Freizeit'!AC280</f>
        <v/>
      </c>
      <c r="O292" s="195" t="str">
        <f>'Berechnung-Freizeit'!AH280</f>
        <v/>
      </c>
      <c r="P292" s="186" t="str">
        <f>'Berechnung-Freizeit'!AI280</f>
        <v/>
      </c>
      <c r="Q292" s="355" t="str">
        <f>'Berechnung-Freizeit'!AN280</f>
        <v/>
      </c>
      <c r="R292" s="186" t="str">
        <f>'Berechnung-Freizeit'!AO280</f>
        <v/>
      </c>
      <c r="S292" s="184" t="str">
        <f>'Berechnung-Freizeit'!AT280</f>
        <v/>
      </c>
      <c r="T292" s="186" t="str">
        <f>'Berechnung-Freizeit'!AU280</f>
        <v/>
      </c>
      <c r="U292" s="184" t="str">
        <f>'Berechnung-Freizeit'!AZ280</f>
        <v/>
      </c>
      <c r="V292" s="197" t="str">
        <f>'Berechnung-Freizeit'!BA280</f>
        <v/>
      </c>
      <c r="W292" s="184">
        <f>'Berechnung-Freizeit'!BB280</f>
        <v>0</v>
      </c>
      <c r="X292" s="197">
        <f>'Berechnung-Freizeit'!BC280</f>
        <v>0</v>
      </c>
      <c r="Y292" s="205">
        <f t="shared" si="14"/>
        <v>0</v>
      </c>
      <c r="Z292" s="216">
        <f t="shared" si="15"/>
        <v>0</v>
      </c>
      <c r="AA292" s="361">
        <f>'Berechnung-Freizeit'!BI280</f>
        <v>0</v>
      </c>
      <c r="AB292" s="362">
        <f t="shared" si="16"/>
        <v>0</v>
      </c>
    </row>
    <row r="293" spans="1:28">
      <c r="A293" s="184">
        <f>'Berechnung-Freizeit'!A281</f>
        <v>0</v>
      </c>
      <c r="B293" s="185">
        <f>'Berechnung-Freizeit'!B281</f>
        <v>0</v>
      </c>
      <c r="C293" s="185">
        <f>'Berechnung-Freizeit'!C281</f>
        <v>0</v>
      </c>
      <c r="D293" s="184" t="str">
        <f>'Berechnung-Freizeit'!D281</f>
        <v/>
      </c>
      <c r="E293" s="192">
        <f>'Berechnung-Freizeit'!E281</f>
        <v>0</v>
      </c>
      <c r="F293" s="195" t="str">
        <f>'Berechnung-Freizeit'!G281</f>
        <v/>
      </c>
      <c r="G293" s="184" t="str">
        <f>'Berechnung-Freizeit'!I281</f>
        <v/>
      </c>
      <c r="H293" s="192" t="str">
        <f>'Berechnung-Freizeit'!J281</f>
        <v/>
      </c>
      <c r="I293" s="195" t="str">
        <f>'Berechnung-Freizeit'!N281</f>
        <v/>
      </c>
      <c r="J293" s="186" t="str">
        <f>'Berechnung-Freizeit'!O281</f>
        <v/>
      </c>
      <c r="K293" s="184" t="str">
        <f>'Berechnung-Freizeit'!V281</f>
        <v/>
      </c>
      <c r="L293" s="197" t="str">
        <f>'Berechnung-Freizeit'!W281</f>
        <v/>
      </c>
      <c r="M293" s="195" t="str">
        <f>'Berechnung-Freizeit'!AB281</f>
        <v/>
      </c>
      <c r="N293" s="186" t="str">
        <f>'Berechnung-Freizeit'!AC281</f>
        <v/>
      </c>
      <c r="O293" s="195" t="str">
        <f>'Berechnung-Freizeit'!AH281</f>
        <v/>
      </c>
      <c r="P293" s="186" t="str">
        <f>'Berechnung-Freizeit'!AI281</f>
        <v/>
      </c>
      <c r="Q293" s="355" t="str">
        <f>'Berechnung-Freizeit'!AN281</f>
        <v/>
      </c>
      <c r="R293" s="186" t="str">
        <f>'Berechnung-Freizeit'!AO281</f>
        <v/>
      </c>
      <c r="S293" s="184" t="str">
        <f>'Berechnung-Freizeit'!AT281</f>
        <v/>
      </c>
      <c r="T293" s="186" t="str">
        <f>'Berechnung-Freizeit'!AU281</f>
        <v/>
      </c>
      <c r="U293" s="184" t="str">
        <f>'Berechnung-Freizeit'!AZ281</f>
        <v/>
      </c>
      <c r="V293" s="197" t="str">
        <f>'Berechnung-Freizeit'!BA281</f>
        <v/>
      </c>
      <c r="W293" s="184">
        <f>'Berechnung-Freizeit'!BB281</f>
        <v>0</v>
      </c>
      <c r="X293" s="197">
        <f>'Berechnung-Freizeit'!BC281</f>
        <v>0</v>
      </c>
      <c r="Y293" s="205">
        <f t="shared" si="14"/>
        <v>0</v>
      </c>
      <c r="Z293" s="216">
        <f t="shared" si="15"/>
        <v>0</v>
      </c>
      <c r="AA293" s="361">
        <f>'Berechnung-Freizeit'!BI281</f>
        <v>0</v>
      </c>
      <c r="AB293" s="362">
        <f t="shared" si="16"/>
        <v>0</v>
      </c>
    </row>
    <row r="294" spans="1:28">
      <c r="A294" s="184">
        <f>'Berechnung-Freizeit'!A282</f>
        <v>0</v>
      </c>
      <c r="B294" s="185">
        <f>'Berechnung-Freizeit'!B282</f>
        <v>0</v>
      </c>
      <c r="C294" s="185">
        <f>'Berechnung-Freizeit'!C282</f>
        <v>0</v>
      </c>
      <c r="D294" s="184" t="str">
        <f>'Berechnung-Freizeit'!D282</f>
        <v/>
      </c>
      <c r="E294" s="192">
        <f>'Berechnung-Freizeit'!E282</f>
        <v>0</v>
      </c>
      <c r="F294" s="195" t="str">
        <f>'Berechnung-Freizeit'!G282</f>
        <v/>
      </c>
      <c r="G294" s="184" t="str">
        <f>'Berechnung-Freizeit'!I282</f>
        <v/>
      </c>
      <c r="H294" s="192" t="str">
        <f>'Berechnung-Freizeit'!J282</f>
        <v/>
      </c>
      <c r="I294" s="195" t="str">
        <f>'Berechnung-Freizeit'!N282</f>
        <v/>
      </c>
      <c r="J294" s="186" t="str">
        <f>'Berechnung-Freizeit'!O282</f>
        <v/>
      </c>
      <c r="K294" s="184" t="str">
        <f>'Berechnung-Freizeit'!V282</f>
        <v/>
      </c>
      <c r="L294" s="197" t="str">
        <f>'Berechnung-Freizeit'!W282</f>
        <v/>
      </c>
      <c r="M294" s="195" t="str">
        <f>'Berechnung-Freizeit'!AB282</f>
        <v/>
      </c>
      <c r="N294" s="186" t="str">
        <f>'Berechnung-Freizeit'!AC282</f>
        <v/>
      </c>
      <c r="O294" s="195" t="str">
        <f>'Berechnung-Freizeit'!AH282</f>
        <v/>
      </c>
      <c r="P294" s="186" t="str">
        <f>'Berechnung-Freizeit'!AI282</f>
        <v/>
      </c>
      <c r="Q294" s="355" t="str">
        <f>'Berechnung-Freizeit'!AN282</f>
        <v/>
      </c>
      <c r="R294" s="186" t="str">
        <f>'Berechnung-Freizeit'!AO282</f>
        <v/>
      </c>
      <c r="S294" s="184" t="str">
        <f>'Berechnung-Freizeit'!AT282</f>
        <v/>
      </c>
      <c r="T294" s="186" t="str">
        <f>'Berechnung-Freizeit'!AU282</f>
        <v/>
      </c>
      <c r="U294" s="184" t="str">
        <f>'Berechnung-Freizeit'!AZ282</f>
        <v/>
      </c>
      <c r="V294" s="197" t="str">
        <f>'Berechnung-Freizeit'!BA282</f>
        <v/>
      </c>
      <c r="W294" s="184">
        <f>'Berechnung-Freizeit'!BB282</f>
        <v>0</v>
      </c>
      <c r="X294" s="197">
        <f>'Berechnung-Freizeit'!BC282</f>
        <v>0</v>
      </c>
      <c r="Y294" s="205">
        <f t="shared" si="14"/>
        <v>0</v>
      </c>
      <c r="Z294" s="216">
        <f t="shared" si="15"/>
        <v>0</v>
      </c>
      <c r="AA294" s="361">
        <f>'Berechnung-Freizeit'!BI282</f>
        <v>0</v>
      </c>
      <c r="AB294" s="362">
        <f t="shared" si="16"/>
        <v>0</v>
      </c>
    </row>
    <row r="295" spans="1:28">
      <c r="A295" s="184">
        <f>'Berechnung-Freizeit'!A283</f>
        <v>0</v>
      </c>
      <c r="B295" s="185">
        <f>'Berechnung-Freizeit'!B283</f>
        <v>0</v>
      </c>
      <c r="C295" s="185">
        <f>'Berechnung-Freizeit'!C283</f>
        <v>0</v>
      </c>
      <c r="D295" s="184" t="str">
        <f>'Berechnung-Freizeit'!D283</f>
        <v/>
      </c>
      <c r="E295" s="192">
        <f>'Berechnung-Freizeit'!E283</f>
        <v>0</v>
      </c>
      <c r="F295" s="195" t="str">
        <f>'Berechnung-Freizeit'!G283</f>
        <v/>
      </c>
      <c r="G295" s="184" t="str">
        <f>'Berechnung-Freizeit'!I283</f>
        <v/>
      </c>
      <c r="H295" s="192" t="str">
        <f>'Berechnung-Freizeit'!J283</f>
        <v/>
      </c>
      <c r="I295" s="195" t="str">
        <f>'Berechnung-Freizeit'!N283</f>
        <v/>
      </c>
      <c r="J295" s="186" t="str">
        <f>'Berechnung-Freizeit'!O283</f>
        <v/>
      </c>
      <c r="K295" s="184" t="str">
        <f>'Berechnung-Freizeit'!V283</f>
        <v/>
      </c>
      <c r="L295" s="197" t="str">
        <f>'Berechnung-Freizeit'!W283</f>
        <v/>
      </c>
      <c r="M295" s="195" t="str">
        <f>'Berechnung-Freizeit'!AB283</f>
        <v/>
      </c>
      <c r="N295" s="186" t="str">
        <f>'Berechnung-Freizeit'!AC283</f>
        <v/>
      </c>
      <c r="O295" s="195" t="str">
        <f>'Berechnung-Freizeit'!AH283</f>
        <v/>
      </c>
      <c r="P295" s="186" t="str">
        <f>'Berechnung-Freizeit'!AI283</f>
        <v/>
      </c>
      <c r="Q295" s="355" t="str">
        <f>'Berechnung-Freizeit'!AN283</f>
        <v/>
      </c>
      <c r="R295" s="186" t="str">
        <f>'Berechnung-Freizeit'!AO283</f>
        <v/>
      </c>
      <c r="S295" s="184" t="str">
        <f>'Berechnung-Freizeit'!AT283</f>
        <v/>
      </c>
      <c r="T295" s="186" t="str">
        <f>'Berechnung-Freizeit'!AU283</f>
        <v/>
      </c>
      <c r="U295" s="184" t="str">
        <f>'Berechnung-Freizeit'!AZ283</f>
        <v/>
      </c>
      <c r="V295" s="197" t="str">
        <f>'Berechnung-Freizeit'!BA283</f>
        <v/>
      </c>
      <c r="W295" s="184">
        <f>'Berechnung-Freizeit'!BB283</f>
        <v>0</v>
      </c>
      <c r="X295" s="197">
        <f>'Berechnung-Freizeit'!BC283</f>
        <v>0</v>
      </c>
      <c r="Y295" s="205">
        <f t="shared" si="14"/>
        <v>0</v>
      </c>
      <c r="Z295" s="216">
        <f t="shared" si="15"/>
        <v>0</v>
      </c>
      <c r="AA295" s="361">
        <f>'Berechnung-Freizeit'!BI283</f>
        <v>0</v>
      </c>
      <c r="AB295" s="362">
        <f t="shared" si="16"/>
        <v>0</v>
      </c>
    </row>
    <row r="296" spans="1:28">
      <c r="A296" s="184">
        <f>'Berechnung-Freizeit'!A284</f>
        <v>0</v>
      </c>
      <c r="B296" s="185">
        <f>'Berechnung-Freizeit'!B284</f>
        <v>0</v>
      </c>
      <c r="C296" s="185">
        <f>'Berechnung-Freizeit'!C284</f>
        <v>0</v>
      </c>
      <c r="D296" s="184" t="str">
        <f>'Berechnung-Freizeit'!D284</f>
        <v/>
      </c>
      <c r="E296" s="192">
        <f>'Berechnung-Freizeit'!E284</f>
        <v>0</v>
      </c>
      <c r="F296" s="195" t="str">
        <f>'Berechnung-Freizeit'!G284</f>
        <v/>
      </c>
      <c r="G296" s="184" t="str">
        <f>'Berechnung-Freizeit'!I284</f>
        <v/>
      </c>
      <c r="H296" s="192" t="str">
        <f>'Berechnung-Freizeit'!J284</f>
        <v/>
      </c>
      <c r="I296" s="195" t="str">
        <f>'Berechnung-Freizeit'!N284</f>
        <v/>
      </c>
      <c r="J296" s="186" t="str">
        <f>'Berechnung-Freizeit'!O284</f>
        <v/>
      </c>
      <c r="K296" s="184" t="str">
        <f>'Berechnung-Freizeit'!V284</f>
        <v/>
      </c>
      <c r="L296" s="197" t="str">
        <f>'Berechnung-Freizeit'!W284</f>
        <v/>
      </c>
      <c r="M296" s="195" t="str">
        <f>'Berechnung-Freizeit'!AB284</f>
        <v/>
      </c>
      <c r="N296" s="186" t="str">
        <f>'Berechnung-Freizeit'!AC284</f>
        <v/>
      </c>
      <c r="O296" s="195" t="str">
        <f>'Berechnung-Freizeit'!AH284</f>
        <v/>
      </c>
      <c r="P296" s="186" t="str">
        <f>'Berechnung-Freizeit'!AI284</f>
        <v/>
      </c>
      <c r="Q296" s="355" t="str">
        <f>'Berechnung-Freizeit'!AN284</f>
        <v/>
      </c>
      <c r="R296" s="186" t="str">
        <f>'Berechnung-Freizeit'!AO284</f>
        <v/>
      </c>
      <c r="S296" s="184" t="str">
        <f>'Berechnung-Freizeit'!AT284</f>
        <v/>
      </c>
      <c r="T296" s="186" t="str">
        <f>'Berechnung-Freizeit'!AU284</f>
        <v/>
      </c>
      <c r="U296" s="184" t="str">
        <f>'Berechnung-Freizeit'!AZ284</f>
        <v/>
      </c>
      <c r="V296" s="197" t="str">
        <f>'Berechnung-Freizeit'!BA284</f>
        <v/>
      </c>
      <c r="W296" s="184">
        <f>'Berechnung-Freizeit'!BB284</f>
        <v>0</v>
      </c>
      <c r="X296" s="197">
        <f>'Berechnung-Freizeit'!BC284</f>
        <v>0</v>
      </c>
      <c r="Y296" s="205">
        <f t="shared" si="14"/>
        <v>0</v>
      </c>
      <c r="Z296" s="216">
        <f t="shared" si="15"/>
        <v>0</v>
      </c>
      <c r="AA296" s="361">
        <f>'Berechnung-Freizeit'!BI284</f>
        <v>0</v>
      </c>
      <c r="AB296" s="362">
        <f t="shared" si="16"/>
        <v>0</v>
      </c>
    </row>
    <row r="297" spans="1:28">
      <c r="A297" s="184">
        <f>'Berechnung-Freizeit'!A285</f>
        <v>0</v>
      </c>
      <c r="B297" s="185">
        <f>'Berechnung-Freizeit'!B285</f>
        <v>0</v>
      </c>
      <c r="C297" s="185">
        <f>'Berechnung-Freizeit'!C285</f>
        <v>0</v>
      </c>
      <c r="D297" s="184" t="str">
        <f>'Berechnung-Freizeit'!D285</f>
        <v/>
      </c>
      <c r="E297" s="192">
        <f>'Berechnung-Freizeit'!E285</f>
        <v>0</v>
      </c>
      <c r="F297" s="195" t="str">
        <f>'Berechnung-Freizeit'!G285</f>
        <v/>
      </c>
      <c r="G297" s="184" t="str">
        <f>'Berechnung-Freizeit'!I285</f>
        <v/>
      </c>
      <c r="H297" s="192" t="str">
        <f>'Berechnung-Freizeit'!J285</f>
        <v/>
      </c>
      <c r="I297" s="195" t="str">
        <f>'Berechnung-Freizeit'!N285</f>
        <v/>
      </c>
      <c r="J297" s="186" t="str">
        <f>'Berechnung-Freizeit'!O285</f>
        <v/>
      </c>
      <c r="K297" s="184" t="str">
        <f>'Berechnung-Freizeit'!V285</f>
        <v/>
      </c>
      <c r="L297" s="197" t="str">
        <f>'Berechnung-Freizeit'!W285</f>
        <v/>
      </c>
      <c r="M297" s="195" t="str">
        <f>'Berechnung-Freizeit'!AB285</f>
        <v/>
      </c>
      <c r="N297" s="186" t="str">
        <f>'Berechnung-Freizeit'!AC285</f>
        <v/>
      </c>
      <c r="O297" s="195" t="str">
        <f>'Berechnung-Freizeit'!AH285</f>
        <v/>
      </c>
      <c r="P297" s="186" t="str">
        <f>'Berechnung-Freizeit'!AI285</f>
        <v/>
      </c>
      <c r="Q297" s="355" t="str">
        <f>'Berechnung-Freizeit'!AN285</f>
        <v/>
      </c>
      <c r="R297" s="186" t="str">
        <f>'Berechnung-Freizeit'!AO285</f>
        <v/>
      </c>
      <c r="S297" s="184" t="str">
        <f>'Berechnung-Freizeit'!AT285</f>
        <v/>
      </c>
      <c r="T297" s="186" t="str">
        <f>'Berechnung-Freizeit'!AU285</f>
        <v/>
      </c>
      <c r="U297" s="184" t="str">
        <f>'Berechnung-Freizeit'!AZ285</f>
        <v/>
      </c>
      <c r="V297" s="197" t="str">
        <f>'Berechnung-Freizeit'!BA285</f>
        <v/>
      </c>
      <c r="W297" s="184">
        <f>'Berechnung-Freizeit'!BB285</f>
        <v>0</v>
      </c>
      <c r="X297" s="197">
        <f>'Berechnung-Freizeit'!BC285</f>
        <v>0</v>
      </c>
      <c r="Y297" s="205">
        <f t="shared" si="14"/>
        <v>0</v>
      </c>
      <c r="Z297" s="216">
        <f t="shared" si="15"/>
        <v>0</v>
      </c>
      <c r="AA297" s="361">
        <f>'Berechnung-Freizeit'!BI285</f>
        <v>0</v>
      </c>
      <c r="AB297" s="362">
        <f t="shared" si="16"/>
        <v>0</v>
      </c>
    </row>
    <row r="298" spans="1:28">
      <c r="A298" s="184">
        <f>'Berechnung-Freizeit'!A286</f>
        <v>0</v>
      </c>
      <c r="B298" s="185">
        <f>'Berechnung-Freizeit'!B286</f>
        <v>0</v>
      </c>
      <c r="C298" s="185">
        <f>'Berechnung-Freizeit'!C286</f>
        <v>0</v>
      </c>
      <c r="D298" s="184" t="str">
        <f>'Berechnung-Freizeit'!D286</f>
        <v/>
      </c>
      <c r="E298" s="192">
        <f>'Berechnung-Freizeit'!E286</f>
        <v>0</v>
      </c>
      <c r="F298" s="195" t="str">
        <f>'Berechnung-Freizeit'!G286</f>
        <v/>
      </c>
      <c r="G298" s="184" t="str">
        <f>'Berechnung-Freizeit'!I286</f>
        <v/>
      </c>
      <c r="H298" s="192" t="str">
        <f>'Berechnung-Freizeit'!J286</f>
        <v/>
      </c>
      <c r="I298" s="195" t="str">
        <f>'Berechnung-Freizeit'!N286</f>
        <v/>
      </c>
      <c r="J298" s="186" t="str">
        <f>'Berechnung-Freizeit'!O286</f>
        <v/>
      </c>
      <c r="K298" s="184" t="str">
        <f>'Berechnung-Freizeit'!V286</f>
        <v/>
      </c>
      <c r="L298" s="197" t="str">
        <f>'Berechnung-Freizeit'!W286</f>
        <v/>
      </c>
      <c r="M298" s="195" t="str">
        <f>'Berechnung-Freizeit'!AB286</f>
        <v/>
      </c>
      <c r="N298" s="186" t="str">
        <f>'Berechnung-Freizeit'!AC286</f>
        <v/>
      </c>
      <c r="O298" s="195" t="str">
        <f>'Berechnung-Freizeit'!AH286</f>
        <v/>
      </c>
      <c r="P298" s="186" t="str">
        <f>'Berechnung-Freizeit'!AI286</f>
        <v/>
      </c>
      <c r="Q298" s="355" t="str">
        <f>'Berechnung-Freizeit'!AN286</f>
        <v/>
      </c>
      <c r="R298" s="186" t="str">
        <f>'Berechnung-Freizeit'!AO286</f>
        <v/>
      </c>
      <c r="S298" s="184" t="str">
        <f>'Berechnung-Freizeit'!AT286</f>
        <v/>
      </c>
      <c r="T298" s="186" t="str">
        <f>'Berechnung-Freizeit'!AU286</f>
        <v/>
      </c>
      <c r="U298" s="184" t="str">
        <f>'Berechnung-Freizeit'!AZ286</f>
        <v/>
      </c>
      <c r="V298" s="197" t="str">
        <f>'Berechnung-Freizeit'!BA286</f>
        <v/>
      </c>
      <c r="W298" s="184">
        <f>'Berechnung-Freizeit'!BB286</f>
        <v>0</v>
      </c>
      <c r="X298" s="197">
        <f>'Berechnung-Freizeit'!BC286</f>
        <v>0</v>
      </c>
      <c r="Y298" s="205">
        <f t="shared" si="14"/>
        <v>0</v>
      </c>
      <c r="Z298" s="216">
        <f t="shared" si="15"/>
        <v>0</v>
      </c>
      <c r="AA298" s="361">
        <f>'Berechnung-Freizeit'!BI286</f>
        <v>0</v>
      </c>
      <c r="AB298" s="362">
        <f t="shared" si="16"/>
        <v>0</v>
      </c>
    </row>
    <row r="299" spans="1:28">
      <c r="A299" s="184">
        <f>'Berechnung-Freizeit'!A287</f>
        <v>0</v>
      </c>
      <c r="B299" s="185">
        <f>'Berechnung-Freizeit'!B287</f>
        <v>0</v>
      </c>
      <c r="C299" s="185">
        <f>'Berechnung-Freizeit'!C287</f>
        <v>0</v>
      </c>
      <c r="D299" s="184" t="str">
        <f>'Berechnung-Freizeit'!D287</f>
        <v/>
      </c>
      <c r="E299" s="192">
        <f>'Berechnung-Freizeit'!E287</f>
        <v>0</v>
      </c>
      <c r="F299" s="195" t="str">
        <f>'Berechnung-Freizeit'!G287</f>
        <v/>
      </c>
      <c r="G299" s="184" t="str">
        <f>'Berechnung-Freizeit'!I287</f>
        <v/>
      </c>
      <c r="H299" s="192" t="str">
        <f>'Berechnung-Freizeit'!J287</f>
        <v/>
      </c>
      <c r="I299" s="195" t="str">
        <f>'Berechnung-Freizeit'!N287</f>
        <v/>
      </c>
      <c r="J299" s="186" t="str">
        <f>'Berechnung-Freizeit'!O287</f>
        <v/>
      </c>
      <c r="K299" s="184" t="str">
        <f>'Berechnung-Freizeit'!V287</f>
        <v/>
      </c>
      <c r="L299" s="197" t="str">
        <f>'Berechnung-Freizeit'!W287</f>
        <v/>
      </c>
      <c r="M299" s="195" t="str">
        <f>'Berechnung-Freizeit'!AB287</f>
        <v/>
      </c>
      <c r="N299" s="186" t="str">
        <f>'Berechnung-Freizeit'!AC287</f>
        <v/>
      </c>
      <c r="O299" s="195" t="str">
        <f>'Berechnung-Freizeit'!AH287</f>
        <v/>
      </c>
      <c r="P299" s="186" t="str">
        <f>'Berechnung-Freizeit'!AI287</f>
        <v/>
      </c>
      <c r="Q299" s="355" t="str">
        <f>'Berechnung-Freizeit'!AN287</f>
        <v/>
      </c>
      <c r="R299" s="186" t="str">
        <f>'Berechnung-Freizeit'!AO287</f>
        <v/>
      </c>
      <c r="S299" s="184" t="str">
        <f>'Berechnung-Freizeit'!AT287</f>
        <v/>
      </c>
      <c r="T299" s="186" t="str">
        <f>'Berechnung-Freizeit'!AU287</f>
        <v/>
      </c>
      <c r="U299" s="184" t="str">
        <f>'Berechnung-Freizeit'!AZ287</f>
        <v/>
      </c>
      <c r="V299" s="197" t="str">
        <f>'Berechnung-Freizeit'!BA287</f>
        <v/>
      </c>
      <c r="W299" s="184">
        <f>'Berechnung-Freizeit'!BB287</f>
        <v>0</v>
      </c>
      <c r="X299" s="197">
        <f>'Berechnung-Freizeit'!BC287</f>
        <v>0</v>
      </c>
      <c r="Y299" s="205">
        <f t="shared" si="14"/>
        <v>0</v>
      </c>
      <c r="Z299" s="216">
        <f t="shared" si="15"/>
        <v>0</v>
      </c>
      <c r="AA299" s="361">
        <f>'Berechnung-Freizeit'!BI287</f>
        <v>0</v>
      </c>
      <c r="AB299" s="362">
        <f t="shared" si="16"/>
        <v>0</v>
      </c>
    </row>
    <row r="300" spans="1:28">
      <c r="A300" s="184">
        <f>'Berechnung-Freizeit'!A288</f>
        <v>0</v>
      </c>
      <c r="B300" s="185">
        <f>'Berechnung-Freizeit'!B288</f>
        <v>0</v>
      </c>
      <c r="C300" s="185">
        <f>'Berechnung-Freizeit'!C288</f>
        <v>0</v>
      </c>
      <c r="D300" s="184" t="str">
        <f>'Berechnung-Freizeit'!D288</f>
        <v/>
      </c>
      <c r="E300" s="192">
        <f>'Berechnung-Freizeit'!E288</f>
        <v>0</v>
      </c>
      <c r="F300" s="195" t="str">
        <f>'Berechnung-Freizeit'!G288</f>
        <v/>
      </c>
      <c r="G300" s="184" t="str">
        <f>'Berechnung-Freizeit'!I288</f>
        <v/>
      </c>
      <c r="H300" s="192" t="str">
        <f>'Berechnung-Freizeit'!J288</f>
        <v/>
      </c>
      <c r="I300" s="195" t="str">
        <f>'Berechnung-Freizeit'!N288</f>
        <v/>
      </c>
      <c r="J300" s="186" t="str">
        <f>'Berechnung-Freizeit'!O288</f>
        <v/>
      </c>
      <c r="K300" s="184" t="str">
        <f>'Berechnung-Freizeit'!V288</f>
        <v/>
      </c>
      <c r="L300" s="197" t="str">
        <f>'Berechnung-Freizeit'!W288</f>
        <v/>
      </c>
      <c r="M300" s="195" t="str">
        <f>'Berechnung-Freizeit'!AB288</f>
        <v/>
      </c>
      <c r="N300" s="186" t="str">
        <f>'Berechnung-Freizeit'!AC288</f>
        <v/>
      </c>
      <c r="O300" s="195" t="str">
        <f>'Berechnung-Freizeit'!AH288</f>
        <v/>
      </c>
      <c r="P300" s="186" t="str">
        <f>'Berechnung-Freizeit'!AI288</f>
        <v/>
      </c>
      <c r="Q300" s="355" t="str">
        <f>'Berechnung-Freizeit'!AN288</f>
        <v/>
      </c>
      <c r="R300" s="186" t="str">
        <f>'Berechnung-Freizeit'!AO288</f>
        <v/>
      </c>
      <c r="S300" s="184" t="str">
        <f>'Berechnung-Freizeit'!AT288</f>
        <v/>
      </c>
      <c r="T300" s="186" t="str">
        <f>'Berechnung-Freizeit'!AU288</f>
        <v/>
      </c>
      <c r="U300" s="184" t="str">
        <f>'Berechnung-Freizeit'!AZ288</f>
        <v/>
      </c>
      <c r="V300" s="197" t="str">
        <f>'Berechnung-Freizeit'!BA288</f>
        <v/>
      </c>
      <c r="W300" s="184">
        <f>'Berechnung-Freizeit'!BB288</f>
        <v>0</v>
      </c>
      <c r="X300" s="197">
        <f>'Berechnung-Freizeit'!BC288</f>
        <v>0</v>
      </c>
      <c r="Y300" s="205">
        <f t="shared" si="14"/>
        <v>0</v>
      </c>
      <c r="Z300" s="216">
        <f t="shared" si="15"/>
        <v>0</v>
      </c>
      <c r="AA300" s="361">
        <f>'Berechnung-Freizeit'!BI288</f>
        <v>0</v>
      </c>
      <c r="AB300" s="362">
        <f t="shared" si="16"/>
        <v>0</v>
      </c>
    </row>
    <row r="301" spans="1:28">
      <c r="A301" s="184">
        <f>'Berechnung-Freizeit'!A289</f>
        <v>0</v>
      </c>
      <c r="B301" s="185">
        <f>'Berechnung-Freizeit'!B289</f>
        <v>0</v>
      </c>
      <c r="C301" s="185">
        <f>'Berechnung-Freizeit'!C289</f>
        <v>0</v>
      </c>
      <c r="D301" s="184" t="str">
        <f>'Berechnung-Freizeit'!D289</f>
        <v/>
      </c>
      <c r="E301" s="192">
        <f>'Berechnung-Freizeit'!E289</f>
        <v>0</v>
      </c>
      <c r="F301" s="195" t="str">
        <f>'Berechnung-Freizeit'!G289</f>
        <v/>
      </c>
      <c r="G301" s="184" t="str">
        <f>'Berechnung-Freizeit'!I289</f>
        <v/>
      </c>
      <c r="H301" s="192" t="str">
        <f>'Berechnung-Freizeit'!J289</f>
        <v/>
      </c>
      <c r="I301" s="195" t="str">
        <f>'Berechnung-Freizeit'!N289</f>
        <v/>
      </c>
      <c r="J301" s="186" t="str">
        <f>'Berechnung-Freizeit'!O289</f>
        <v/>
      </c>
      <c r="K301" s="184" t="str">
        <f>'Berechnung-Freizeit'!V289</f>
        <v/>
      </c>
      <c r="L301" s="197" t="str">
        <f>'Berechnung-Freizeit'!W289</f>
        <v/>
      </c>
      <c r="M301" s="195" t="str">
        <f>'Berechnung-Freizeit'!AB289</f>
        <v/>
      </c>
      <c r="N301" s="186" t="str">
        <f>'Berechnung-Freizeit'!AC289</f>
        <v/>
      </c>
      <c r="O301" s="195" t="str">
        <f>'Berechnung-Freizeit'!AH289</f>
        <v/>
      </c>
      <c r="P301" s="186" t="str">
        <f>'Berechnung-Freizeit'!AI289</f>
        <v/>
      </c>
      <c r="Q301" s="355" t="str">
        <f>'Berechnung-Freizeit'!AN289</f>
        <v/>
      </c>
      <c r="R301" s="186" t="str">
        <f>'Berechnung-Freizeit'!AO289</f>
        <v/>
      </c>
      <c r="S301" s="184" t="str">
        <f>'Berechnung-Freizeit'!AT289</f>
        <v/>
      </c>
      <c r="T301" s="186" t="str">
        <f>'Berechnung-Freizeit'!AU289</f>
        <v/>
      </c>
      <c r="U301" s="184" t="str">
        <f>'Berechnung-Freizeit'!AZ289</f>
        <v/>
      </c>
      <c r="V301" s="197" t="str">
        <f>'Berechnung-Freizeit'!BA289</f>
        <v/>
      </c>
      <c r="W301" s="184">
        <f>'Berechnung-Freizeit'!BB289</f>
        <v>0</v>
      </c>
      <c r="X301" s="197">
        <f>'Berechnung-Freizeit'!BC289</f>
        <v>0</v>
      </c>
      <c r="Y301" s="205">
        <f t="shared" si="14"/>
        <v>0</v>
      </c>
      <c r="Z301" s="216">
        <f t="shared" si="15"/>
        <v>0</v>
      </c>
      <c r="AA301" s="361">
        <f>'Berechnung-Freizeit'!BI289</f>
        <v>0</v>
      </c>
      <c r="AB301" s="362">
        <f t="shared" si="16"/>
        <v>0</v>
      </c>
    </row>
    <row r="302" spans="1:28">
      <c r="A302" s="184">
        <f>'Berechnung-Freizeit'!A290</f>
        <v>0</v>
      </c>
      <c r="B302" s="185">
        <f>'Berechnung-Freizeit'!B290</f>
        <v>0</v>
      </c>
      <c r="C302" s="185">
        <f>'Berechnung-Freizeit'!C290</f>
        <v>0</v>
      </c>
      <c r="D302" s="184" t="str">
        <f>'Berechnung-Freizeit'!D290</f>
        <v/>
      </c>
      <c r="E302" s="192">
        <f>'Berechnung-Freizeit'!E290</f>
        <v>0</v>
      </c>
      <c r="F302" s="195" t="str">
        <f>'Berechnung-Freizeit'!G290</f>
        <v/>
      </c>
      <c r="G302" s="184" t="str">
        <f>'Berechnung-Freizeit'!I290</f>
        <v/>
      </c>
      <c r="H302" s="192" t="str">
        <f>'Berechnung-Freizeit'!J290</f>
        <v/>
      </c>
      <c r="I302" s="195" t="str">
        <f>'Berechnung-Freizeit'!N290</f>
        <v/>
      </c>
      <c r="J302" s="186" t="str">
        <f>'Berechnung-Freizeit'!O290</f>
        <v/>
      </c>
      <c r="K302" s="184" t="str">
        <f>'Berechnung-Freizeit'!V290</f>
        <v/>
      </c>
      <c r="L302" s="197" t="str">
        <f>'Berechnung-Freizeit'!W290</f>
        <v/>
      </c>
      <c r="M302" s="195" t="str">
        <f>'Berechnung-Freizeit'!AB290</f>
        <v/>
      </c>
      <c r="N302" s="186" t="str">
        <f>'Berechnung-Freizeit'!AC290</f>
        <v/>
      </c>
      <c r="O302" s="195" t="str">
        <f>'Berechnung-Freizeit'!AH290</f>
        <v/>
      </c>
      <c r="P302" s="186" t="str">
        <f>'Berechnung-Freizeit'!AI290</f>
        <v/>
      </c>
      <c r="Q302" s="355" t="str">
        <f>'Berechnung-Freizeit'!AN290</f>
        <v/>
      </c>
      <c r="R302" s="186" t="str">
        <f>'Berechnung-Freizeit'!AO290</f>
        <v/>
      </c>
      <c r="S302" s="184" t="str">
        <f>'Berechnung-Freizeit'!AT290</f>
        <v/>
      </c>
      <c r="T302" s="186" t="str">
        <f>'Berechnung-Freizeit'!AU290</f>
        <v/>
      </c>
      <c r="U302" s="184" t="str">
        <f>'Berechnung-Freizeit'!AZ290</f>
        <v/>
      </c>
      <c r="V302" s="197" t="str">
        <f>'Berechnung-Freizeit'!BA290</f>
        <v/>
      </c>
      <c r="W302" s="184">
        <f>'Berechnung-Freizeit'!BB290</f>
        <v>0</v>
      </c>
      <c r="X302" s="197">
        <f>'Berechnung-Freizeit'!BC290</f>
        <v>0</v>
      </c>
      <c r="Y302" s="205">
        <f t="shared" si="14"/>
        <v>0</v>
      </c>
      <c r="Z302" s="216">
        <f t="shared" si="15"/>
        <v>0</v>
      </c>
      <c r="AA302" s="361">
        <f>'Berechnung-Freizeit'!BI290</f>
        <v>0</v>
      </c>
      <c r="AB302" s="362">
        <f t="shared" si="16"/>
        <v>0</v>
      </c>
    </row>
    <row r="303" spans="1:28">
      <c r="A303" s="184">
        <f>'Berechnung-Freizeit'!A291</f>
        <v>0</v>
      </c>
      <c r="B303" s="185">
        <f>'Berechnung-Freizeit'!B291</f>
        <v>0</v>
      </c>
      <c r="C303" s="185">
        <f>'Berechnung-Freizeit'!C291</f>
        <v>0</v>
      </c>
      <c r="D303" s="184" t="str">
        <f>'Berechnung-Freizeit'!D291</f>
        <v/>
      </c>
      <c r="E303" s="192">
        <f>'Berechnung-Freizeit'!E291</f>
        <v>0</v>
      </c>
      <c r="F303" s="195" t="str">
        <f>'Berechnung-Freizeit'!G291</f>
        <v/>
      </c>
      <c r="G303" s="184" t="str">
        <f>'Berechnung-Freizeit'!I291</f>
        <v/>
      </c>
      <c r="H303" s="192" t="str">
        <f>'Berechnung-Freizeit'!J291</f>
        <v/>
      </c>
      <c r="I303" s="195" t="str">
        <f>'Berechnung-Freizeit'!N291</f>
        <v/>
      </c>
      <c r="J303" s="186" t="str">
        <f>'Berechnung-Freizeit'!O291</f>
        <v/>
      </c>
      <c r="K303" s="184" t="str">
        <f>'Berechnung-Freizeit'!V291</f>
        <v/>
      </c>
      <c r="L303" s="197" t="str">
        <f>'Berechnung-Freizeit'!W291</f>
        <v/>
      </c>
      <c r="M303" s="195" t="str">
        <f>'Berechnung-Freizeit'!AB291</f>
        <v/>
      </c>
      <c r="N303" s="186" t="str">
        <f>'Berechnung-Freizeit'!AC291</f>
        <v/>
      </c>
      <c r="O303" s="195" t="str">
        <f>'Berechnung-Freizeit'!AH291</f>
        <v/>
      </c>
      <c r="P303" s="186" t="str">
        <f>'Berechnung-Freizeit'!AI291</f>
        <v/>
      </c>
      <c r="Q303" s="355" t="str">
        <f>'Berechnung-Freizeit'!AN291</f>
        <v/>
      </c>
      <c r="R303" s="186" t="str">
        <f>'Berechnung-Freizeit'!AO291</f>
        <v/>
      </c>
      <c r="S303" s="184" t="str">
        <f>'Berechnung-Freizeit'!AT291</f>
        <v/>
      </c>
      <c r="T303" s="186" t="str">
        <f>'Berechnung-Freizeit'!AU291</f>
        <v/>
      </c>
      <c r="U303" s="184" t="str">
        <f>'Berechnung-Freizeit'!AZ291</f>
        <v/>
      </c>
      <c r="V303" s="197" t="str">
        <f>'Berechnung-Freizeit'!BA291</f>
        <v/>
      </c>
      <c r="W303" s="184">
        <f>'Berechnung-Freizeit'!BB291</f>
        <v>0</v>
      </c>
      <c r="X303" s="197">
        <f>'Berechnung-Freizeit'!BC291</f>
        <v>0</v>
      </c>
      <c r="Y303" s="205">
        <f t="shared" si="14"/>
        <v>0</v>
      </c>
      <c r="Z303" s="216">
        <f t="shared" si="15"/>
        <v>0</v>
      </c>
      <c r="AA303" s="361">
        <f>'Berechnung-Freizeit'!BI291</f>
        <v>0</v>
      </c>
      <c r="AB303" s="362">
        <f t="shared" si="16"/>
        <v>0</v>
      </c>
    </row>
    <row r="304" spans="1:28">
      <c r="A304" s="184">
        <f>'Berechnung-Freizeit'!A292</f>
        <v>0</v>
      </c>
      <c r="B304" s="185">
        <f>'Berechnung-Freizeit'!B292</f>
        <v>0</v>
      </c>
      <c r="C304" s="185">
        <f>'Berechnung-Freizeit'!C292</f>
        <v>0</v>
      </c>
      <c r="D304" s="184" t="str">
        <f>'Berechnung-Freizeit'!D292</f>
        <v/>
      </c>
      <c r="E304" s="192">
        <f>'Berechnung-Freizeit'!E292</f>
        <v>0</v>
      </c>
      <c r="F304" s="195" t="str">
        <f>'Berechnung-Freizeit'!G292</f>
        <v/>
      </c>
      <c r="G304" s="184" t="str">
        <f>'Berechnung-Freizeit'!I292</f>
        <v/>
      </c>
      <c r="H304" s="192" t="str">
        <f>'Berechnung-Freizeit'!J292</f>
        <v/>
      </c>
      <c r="I304" s="195" t="str">
        <f>'Berechnung-Freizeit'!N292</f>
        <v/>
      </c>
      <c r="J304" s="186" t="str">
        <f>'Berechnung-Freizeit'!O292</f>
        <v/>
      </c>
      <c r="K304" s="184" t="str">
        <f>'Berechnung-Freizeit'!V292</f>
        <v/>
      </c>
      <c r="L304" s="197" t="str">
        <f>'Berechnung-Freizeit'!W292</f>
        <v/>
      </c>
      <c r="M304" s="195" t="str">
        <f>'Berechnung-Freizeit'!AB292</f>
        <v/>
      </c>
      <c r="N304" s="186" t="str">
        <f>'Berechnung-Freizeit'!AC292</f>
        <v/>
      </c>
      <c r="O304" s="195" t="str">
        <f>'Berechnung-Freizeit'!AH292</f>
        <v/>
      </c>
      <c r="P304" s="186" t="str">
        <f>'Berechnung-Freizeit'!AI292</f>
        <v/>
      </c>
      <c r="Q304" s="355" t="str">
        <f>'Berechnung-Freizeit'!AN292</f>
        <v/>
      </c>
      <c r="R304" s="186" t="str">
        <f>'Berechnung-Freizeit'!AO292</f>
        <v/>
      </c>
      <c r="S304" s="184" t="str">
        <f>'Berechnung-Freizeit'!AT292</f>
        <v/>
      </c>
      <c r="T304" s="186" t="str">
        <f>'Berechnung-Freizeit'!AU292</f>
        <v/>
      </c>
      <c r="U304" s="184" t="str">
        <f>'Berechnung-Freizeit'!AZ292</f>
        <v/>
      </c>
      <c r="V304" s="197" t="str">
        <f>'Berechnung-Freizeit'!BA292</f>
        <v/>
      </c>
      <c r="W304" s="184">
        <f>'Berechnung-Freizeit'!BB292</f>
        <v>0</v>
      </c>
      <c r="X304" s="197">
        <f>'Berechnung-Freizeit'!BC292</f>
        <v>0</v>
      </c>
      <c r="Y304" s="205">
        <f t="shared" si="14"/>
        <v>0</v>
      </c>
      <c r="Z304" s="216">
        <f t="shared" si="15"/>
        <v>0</v>
      </c>
      <c r="AA304" s="361">
        <f>'Berechnung-Freizeit'!BI292</f>
        <v>0</v>
      </c>
      <c r="AB304" s="362">
        <f t="shared" si="16"/>
        <v>0</v>
      </c>
    </row>
    <row r="305" spans="1:28">
      <c r="A305" s="184">
        <f>'Berechnung-Freizeit'!A293</f>
        <v>0</v>
      </c>
      <c r="B305" s="185">
        <f>'Berechnung-Freizeit'!B293</f>
        <v>0</v>
      </c>
      <c r="C305" s="185">
        <f>'Berechnung-Freizeit'!C293</f>
        <v>0</v>
      </c>
      <c r="D305" s="184" t="str">
        <f>'Berechnung-Freizeit'!D293</f>
        <v/>
      </c>
      <c r="E305" s="192">
        <f>'Berechnung-Freizeit'!E293</f>
        <v>0</v>
      </c>
      <c r="F305" s="195" t="str">
        <f>'Berechnung-Freizeit'!G293</f>
        <v/>
      </c>
      <c r="G305" s="184" t="str">
        <f>'Berechnung-Freizeit'!I293</f>
        <v/>
      </c>
      <c r="H305" s="192" t="str">
        <f>'Berechnung-Freizeit'!J293</f>
        <v/>
      </c>
      <c r="I305" s="195" t="str">
        <f>'Berechnung-Freizeit'!N293</f>
        <v/>
      </c>
      <c r="J305" s="186" t="str">
        <f>'Berechnung-Freizeit'!O293</f>
        <v/>
      </c>
      <c r="K305" s="184" t="str">
        <f>'Berechnung-Freizeit'!V293</f>
        <v/>
      </c>
      <c r="L305" s="197" t="str">
        <f>'Berechnung-Freizeit'!W293</f>
        <v/>
      </c>
      <c r="M305" s="195" t="str">
        <f>'Berechnung-Freizeit'!AB293</f>
        <v/>
      </c>
      <c r="N305" s="186" t="str">
        <f>'Berechnung-Freizeit'!AC293</f>
        <v/>
      </c>
      <c r="O305" s="195" t="str">
        <f>'Berechnung-Freizeit'!AH293</f>
        <v/>
      </c>
      <c r="P305" s="186" t="str">
        <f>'Berechnung-Freizeit'!AI293</f>
        <v/>
      </c>
      <c r="Q305" s="355" t="str">
        <f>'Berechnung-Freizeit'!AN293</f>
        <v/>
      </c>
      <c r="R305" s="186" t="str">
        <f>'Berechnung-Freizeit'!AO293</f>
        <v/>
      </c>
      <c r="S305" s="184" t="str">
        <f>'Berechnung-Freizeit'!AT293</f>
        <v/>
      </c>
      <c r="T305" s="186" t="str">
        <f>'Berechnung-Freizeit'!AU293</f>
        <v/>
      </c>
      <c r="U305" s="184" t="str">
        <f>'Berechnung-Freizeit'!AZ293</f>
        <v/>
      </c>
      <c r="V305" s="197" t="str">
        <f>'Berechnung-Freizeit'!BA293</f>
        <v/>
      </c>
      <c r="W305" s="184">
        <f>'Berechnung-Freizeit'!BB293</f>
        <v>0</v>
      </c>
      <c r="X305" s="197">
        <f>'Berechnung-Freizeit'!BC293</f>
        <v>0</v>
      </c>
      <c r="Y305" s="205">
        <f t="shared" si="14"/>
        <v>0</v>
      </c>
      <c r="Z305" s="216">
        <f t="shared" si="15"/>
        <v>0</v>
      </c>
      <c r="AA305" s="361">
        <f>'Berechnung-Freizeit'!BI293</f>
        <v>0</v>
      </c>
      <c r="AB305" s="362">
        <f t="shared" si="16"/>
        <v>0</v>
      </c>
    </row>
    <row r="306" spans="1:28">
      <c r="A306" s="184">
        <f>'Berechnung-Freizeit'!A294</f>
        <v>0</v>
      </c>
      <c r="B306" s="185">
        <f>'Berechnung-Freizeit'!B294</f>
        <v>0</v>
      </c>
      <c r="C306" s="185">
        <f>'Berechnung-Freizeit'!C294</f>
        <v>0</v>
      </c>
      <c r="D306" s="184" t="str">
        <f>'Berechnung-Freizeit'!D294</f>
        <v/>
      </c>
      <c r="E306" s="192">
        <f>'Berechnung-Freizeit'!E294</f>
        <v>0</v>
      </c>
      <c r="F306" s="195" t="str">
        <f>'Berechnung-Freizeit'!G294</f>
        <v/>
      </c>
      <c r="G306" s="184" t="str">
        <f>'Berechnung-Freizeit'!I294</f>
        <v/>
      </c>
      <c r="H306" s="192" t="str">
        <f>'Berechnung-Freizeit'!J294</f>
        <v/>
      </c>
      <c r="I306" s="195" t="str">
        <f>'Berechnung-Freizeit'!N294</f>
        <v/>
      </c>
      <c r="J306" s="186" t="str">
        <f>'Berechnung-Freizeit'!O294</f>
        <v/>
      </c>
      <c r="K306" s="184" t="str">
        <f>'Berechnung-Freizeit'!V294</f>
        <v/>
      </c>
      <c r="L306" s="197" t="str">
        <f>'Berechnung-Freizeit'!W294</f>
        <v/>
      </c>
      <c r="M306" s="195" t="str">
        <f>'Berechnung-Freizeit'!AB294</f>
        <v/>
      </c>
      <c r="N306" s="186" t="str">
        <f>'Berechnung-Freizeit'!AC294</f>
        <v/>
      </c>
      <c r="O306" s="195" t="str">
        <f>'Berechnung-Freizeit'!AH294</f>
        <v/>
      </c>
      <c r="P306" s="186" t="str">
        <f>'Berechnung-Freizeit'!AI294</f>
        <v/>
      </c>
      <c r="Q306" s="355" t="str">
        <f>'Berechnung-Freizeit'!AN294</f>
        <v/>
      </c>
      <c r="R306" s="186" t="str">
        <f>'Berechnung-Freizeit'!AO294</f>
        <v/>
      </c>
      <c r="S306" s="184" t="str">
        <f>'Berechnung-Freizeit'!AT294</f>
        <v/>
      </c>
      <c r="T306" s="186" t="str">
        <f>'Berechnung-Freizeit'!AU294</f>
        <v/>
      </c>
      <c r="U306" s="184" t="str">
        <f>'Berechnung-Freizeit'!AZ294</f>
        <v/>
      </c>
      <c r="V306" s="197" t="str">
        <f>'Berechnung-Freizeit'!BA294</f>
        <v/>
      </c>
      <c r="W306" s="184">
        <f>'Berechnung-Freizeit'!BB294</f>
        <v>0</v>
      </c>
      <c r="X306" s="197">
        <f>'Berechnung-Freizeit'!BC294</f>
        <v>0</v>
      </c>
      <c r="Y306" s="205">
        <f t="shared" si="14"/>
        <v>0</v>
      </c>
      <c r="Z306" s="216">
        <f t="shared" si="15"/>
        <v>0</v>
      </c>
      <c r="AA306" s="361">
        <f>'Berechnung-Freizeit'!BI294</f>
        <v>0</v>
      </c>
      <c r="AB306" s="362">
        <f t="shared" si="16"/>
        <v>0</v>
      </c>
    </row>
    <row r="307" spans="1:28">
      <c r="A307" s="184">
        <f>'Berechnung-Freizeit'!A295</f>
        <v>0</v>
      </c>
      <c r="B307" s="185">
        <f>'Berechnung-Freizeit'!B295</f>
        <v>0</v>
      </c>
      <c r="C307" s="185">
        <f>'Berechnung-Freizeit'!C295</f>
        <v>0</v>
      </c>
      <c r="D307" s="184" t="str">
        <f>'Berechnung-Freizeit'!D295</f>
        <v/>
      </c>
      <c r="E307" s="192">
        <f>'Berechnung-Freizeit'!E295</f>
        <v>0</v>
      </c>
      <c r="F307" s="195" t="str">
        <f>'Berechnung-Freizeit'!G295</f>
        <v/>
      </c>
      <c r="G307" s="184" t="str">
        <f>'Berechnung-Freizeit'!I295</f>
        <v/>
      </c>
      <c r="H307" s="192" t="str">
        <f>'Berechnung-Freizeit'!J295</f>
        <v/>
      </c>
      <c r="I307" s="195" t="str">
        <f>'Berechnung-Freizeit'!N295</f>
        <v/>
      </c>
      <c r="J307" s="186" t="str">
        <f>'Berechnung-Freizeit'!O295</f>
        <v/>
      </c>
      <c r="K307" s="184" t="str">
        <f>'Berechnung-Freizeit'!V295</f>
        <v/>
      </c>
      <c r="L307" s="197" t="str">
        <f>'Berechnung-Freizeit'!W295</f>
        <v/>
      </c>
      <c r="M307" s="195" t="str">
        <f>'Berechnung-Freizeit'!AB295</f>
        <v/>
      </c>
      <c r="N307" s="186" t="str">
        <f>'Berechnung-Freizeit'!AC295</f>
        <v/>
      </c>
      <c r="O307" s="195" t="str">
        <f>'Berechnung-Freizeit'!AH295</f>
        <v/>
      </c>
      <c r="P307" s="186" t="str">
        <f>'Berechnung-Freizeit'!AI295</f>
        <v/>
      </c>
      <c r="Q307" s="355" t="str">
        <f>'Berechnung-Freizeit'!AN295</f>
        <v/>
      </c>
      <c r="R307" s="186" t="str">
        <f>'Berechnung-Freizeit'!AO295</f>
        <v/>
      </c>
      <c r="S307" s="184" t="str">
        <f>'Berechnung-Freizeit'!AT295</f>
        <v/>
      </c>
      <c r="T307" s="186" t="str">
        <f>'Berechnung-Freizeit'!AU295</f>
        <v/>
      </c>
      <c r="U307" s="184" t="str">
        <f>'Berechnung-Freizeit'!AZ295</f>
        <v/>
      </c>
      <c r="V307" s="197" t="str">
        <f>'Berechnung-Freizeit'!BA295</f>
        <v/>
      </c>
      <c r="W307" s="184">
        <f>'Berechnung-Freizeit'!BB295</f>
        <v>0</v>
      </c>
      <c r="X307" s="197">
        <f>'Berechnung-Freizeit'!BC295</f>
        <v>0</v>
      </c>
      <c r="Y307" s="205">
        <f t="shared" si="14"/>
        <v>0</v>
      </c>
      <c r="Z307" s="216">
        <f t="shared" si="15"/>
        <v>0</v>
      </c>
      <c r="AA307" s="361">
        <f>'Berechnung-Freizeit'!BI295</f>
        <v>0</v>
      </c>
      <c r="AB307" s="362">
        <f t="shared" si="16"/>
        <v>0</v>
      </c>
    </row>
    <row r="308" spans="1:28">
      <c r="A308" s="184">
        <f>'Berechnung-Freizeit'!A296</f>
        <v>0</v>
      </c>
      <c r="B308" s="185">
        <f>'Berechnung-Freizeit'!B296</f>
        <v>0</v>
      </c>
      <c r="C308" s="185">
        <f>'Berechnung-Freizeit'!C296</f>
        <v>0</v>
      </c>
      <c r="D308" s="184" t="str">
        <f>'Berechnung-Freizeit'!D296</f>
        <v/>
      </c>
      <c r="E308" s="192">
        <f>'Berechnung-Freizeit'!E296</f>
        <v>0</v>
      </c>
      <c r="F308" s="195" t="str">
        <f>'Berechnung-Freizeit'!G296</f>
        <v/>
      </c>
      <c r="G308" s="184" t="str">
        <f>'Berechnung-Freizeit'!I296</f>
        <v/>
      </c>
      <c r="H308" s="192" t="str">
        <f>'Berechnung-Freizeit'!J296</f>
        <v/>
      </c>
      <c r="I308" s="195" t="str">
        <f>'Berechnung-Freizeit'!N296</f>
        <v/>
      </c>
      <c r="J308" s="186" t="str">
        <f>'Berechnung-Freizeit'!O296</f>
        <v/>
      </c>
      <c r="K308" s="184" t="str">
        <f>'Berechnung-Freizeit'!V296</f>
        <v/>
      </c>
      <c r="L308" s="197" t="str">
        <f>'Berechnung-Freizeit'!W296</f>
        <v/>
      </c>
      <c r="M308" s="195" t="str">
        <f>'Berechnung-Freizeit'!AB296</f>
        <v/>
      </c>
      <c r="N308" s="186" t="str">
        <f>'Berechnung-Freizeit'!AC296</f>
        <v/>
      </c>
      <c r="O308" s="195" t="str">
        <f>'Berechnung-Freizeit'!AH296</f>
        <v/>
      </c>
      <c r="P308" s="186" t="str">
        <f>'Berechnung-Freizeit'!AI296</f>
        <v/>
      </c>
      <c r="Q308" s="355" t="str">
        <f>'Berechnung-Freizeit'!AN296</f>
        <v/>
      </c>
      <c r="R308" s="186" t="str">
        <f>'Berechnung-Freizeit'!AO296</f>
        <v/>
      </c>
      <c r="S308" s="184" t="str">
        <f>'Berechnung-Freizeit'!AT296</f>
        <v/>
      </c>
      <c r="T308" s="186" t="str">
        <f>'Berechnung-Freizeit'!AU296</f>
        <v/>
      </c>
      <c r="U308" s="184" t="str">
        <f>'Berechnung-Freizeit'!AZ296</f>
        <v/>
      </c>
      <c r="V308" s="197" t="str">
        <f>'Berechnung-Freizeit'!BA296</f>
        <v/>
      </c>
      <c r="W308" s="184">
        <f>'Berechnung-Freizeit'!BB296</f>
        <v>0</v>
      </c>
      <c r="X308" s="197">
        <f>'Berechnung-Freizeit'!BC296</f>
        <v>0</v>
      </c>
      <c r="Y308" s="205">
        <f t="shared" si="14"/>
        <v>0</v>
      </c>
      <c r="Z308" s="216">
        <f t="shared" si="15"/>
        <v>0</v>
      </c>
      <c r="AA308" s="361">
        <f>'Berechnung-Freizeit'!BI296</f>
        <v>0</v>
      </c>
      <c r="AB308" s="362">
        <f t="shared" si="16"/>
        <v>0</v>
      </c>
    </row>
    <row r="309" spans="1:28">
      <c r="A309" s="184">
        <f>'Berechnung-Freizeit'!A297</f>
        <v>0</v>
      </c>
      <c r="B309" s="185">
        <f>'Berechnung-Freizeit'!B297</f>
        <v>0</v>
      </c>
      <c r="C309" s="185">
        <f>'Berechnung-Freizeit'!C297</f>
        <v>0</v>
      </c>
      <c r="D309" s="184" t="str">
        <f>'Berechnung-Freizeit'!D297</f>
        <v/>
      </c>
      <c r="E309" s="192">
        <f>'Berechnung-Freizeit'!E297</f>
        <v>0</v>
      </c>
      <c r="F309" s="195" t="str">
        <f>'Berechnung-Freizeit'!G297</f>
        <v/>
      </c>
      <c r="G309" s="184" t="str">
        <f>'Berechnung-Freizeit'!I297</f>
        <v/>
      </c>
      <c r="H309" s="192" t="str">
        <f>'Berechnung-Freizeit'!J297</f>
        <v/>
      </c>
      <c r="I309" s="195" t="str">
        <f>'Berechnung-Freizeit'!N297</f>
        <v/>
      </c>
      <c r="J309" s="186" t="str">
        <f>'Berechnung-Freizeit'!O297</f>
        <v/>
      </c>
      <c r="K309" s="184" t="str">
        <f>'Berechnung-Freizeit'!V297</f>
        <v/>
      </c>
      <c r="L309" s="197" t="str">
        <f>'Berechnung-Freizeit'!W297</f>
        <v/>
      </c>
      <c r="M309" s="195" t="str">
        <f>'Berechnung-Freizeit'!AB297</f>
        <v/>
      </c>
      <c r="N309" s="186" t="str">
        <f>'Berechnung-Freizeit'!AC297</f>
        <v/>
      </c>
      <c r="O309" s="195" t="str">
        <f>'Berechnung-Freizeit'!AH297</f>
        <v/>
      </c>
      <c r="P309" s="186" t="str">
        <f>'Berechnung-Freizeit'!AI297</f>
        <v/>
      </c>
      <c r="Q309" s="355" t="str">
        <f>'Berechnung-Freizeit'!AN297</f>
        <v/>
      </c>
      <c r="R309" s="186" t="str">
        <f>'Berechnung-Freizeit'!AO297</f>
        <v/>
      </c>
      <c r="S309" s="184" t="str">
        <f>'Berechnung-Freizeit'!AT297</f>
        <v/>
      </c>
      <c r="T309" s="186" t="str">
        <f>'Berechnung-Freizeit'!AU297</f>
        <v/>
      </c>
      <c r="U309" s="184" t="str">
        <f>'Berechnung-Freizeit'!AZ297</f>
        <v/>
      </c>
      <c r="V309" s="197" t="str">
        <f>'Berechnung-Freizeit'!BA297</f>
        <v/>
      </c>
      <c r="W309" s="184">
        <f>'Berechnung-Freizeit'!BB297</f>
        <v>0</v>
      </c>
      <c r="X309" s="197">
        <f>'Berechnung-Freizeit'!BC297</f>
        <v>0</v>
      </c>
      <c r="Y309" s="205">
        <f t="shared" si="14"/>
        <v>0</v>
      </c>
      <c r="Z309" s="216">
        <f t="shared" si="15"/>
        <v>0</v>
      </c>
      <c r="AA309" s="361">
        <f>'Berechnung-Freizeit'!BI297</f>
        <v>0</v>
      </c>
      <c r="AB309" s="362">
        <f t="shared" si="16"/>
        <v>0</v>
      </c>
    </row>
    <row r="310" spans="1:28">
      <c r="A310" s="184">
        <f>'Berechnung-Freizeit'!A298</f>
        <v>0</v>
      </c>
      <c r="B310" s="185">
        <f>'Berechnung-Freizeit'!B298</f>
        <v>0</v>
      </c>
      <c r="C310" s="185">
        <f>'Berechnung-Freizeit'!C298</f>
        <v>0</v>
      </c>
      <c r="D310" s="184" t="str">
        <f>'Berechnung-Freizeit'!D298</f>
        <v/>
      </c>
      <c r="E310" s="192">
        <f>'Berechnung-Freizeit'!E298</f>
        <v>0</v>
      </c>
      <c r="F310" s="195" t="str">
        <f>'Berechnung-Freizeit'!G298</f>
        <v/>
      </c>
      <c r="G310" s="184" t="str">
        <f>'Berechnung-Freizeit'!I298</f>
        <v/>
      </c>
      <c r="H310" s="192" t="str">
        <f>'Berechnung-Freizeit'!J298</f>
        <v/>
      </c>
      <c r="I310" s="195" t="str">
        <f>'Berechnung-Freizeit'!N298</f>
        <v/>
      </c>
      <c r="J310" s="186" t="str">
        <f>'Berechnung-Freizeit'!O298</f>
        <v/>
      </c>
      <c r="K310" s="184" t="str">
        <f>'Berechnung-Freizeit'!V298</f>
        <v/>
      </c>
      <c r="L310" s="197" t="str">
        <f>'Berechnung-Freizeit'!W298</f>
        <v/>
      </c>
      <c r="M310" s="195" t="str">
        <f>'Berechnung-Freizeit'!AB298</f>
        <v/>
      </c>
      <c r="N310" s="186" t="str">
        <f>'Berechnung-Freizeit'!AC298</f>
        <v/>
      </c>
      <c r="O310" s="195" t="str">
        <f>'Berechnung-Freizeit'!AH298</f>
        <v/>
      </c>
      <c r="P310" s="186" t="str">
        <f>'Berechnung-Freizeit'!AI298</f>
        <v/>
      </c>
      <c r="Q310" s="355" t="str">
        <f>'Berechnung-Freizeit'!AN298</f>
        <v/>
      </c>
      <c r="R310" s="186" t="str">
        <f>'Berechnung-Freizeit'!AO298</f>
        <v/>
      </c>
      <c r="S310" s="184" t="str">
        <f>'Berechnung-Freizeit'!AT298</f>
        <v/>
      </c>
      <c r="T310" s="186" t="str">
        <f>'Berechnung-Freizeit'!AU298</f>
        <v/>
      </c>
      <c r="U310" s="184" t="str">
        <f>'Berechnung-Freizeit'!AZ298</f>
        <v/>
      </c>
      <c r="V310" s="197" t="str">
        <f>'Berechnung-Freizeit'!BA298</f>
        <v/>
      </c>
      <c r="W310" s="184">
        <f>'Berechnung-Freizeit'!BB298</f>
        <v>0</v>
      </c>
      <c r="X310" s="197">
        <f>'Berechnung-Freizeit'!BC298</f>
        <v>0</v>
      </c>
      <c r="Y310" s="205">
        <f t="shared" si="14"/>
        <v>0</v>
      </c>
      <c r="Z310" s="216">
        <f t="shared" si="15"/>
        <v>0</v>
      </c>
      <c r="AA310" s="361">
        <f>'Berechnung-Freizeit'!BI298</f>
        <v>0</v>
      </c>
      <c r="AB310" s="362">
        <f t="shared" si="16"/>
        <v>0</v>
      </c>
    </row>
    <row r="311" spans="1:28">
      <c r="A311" s="184">
        <f>'Berechnung-Freizeit'!A299</f>
        <v>0</v>
      </c>
      <c r="B311" s="185">
        <f>'Berechnung-Freizeit'!B299</f>
        <v>0</v>
      </c>
      <c r="C311" s="185">
        <f>'Berechnung-Freizeit'!C299</f>
        <v>0</v>
      </c>
      <c r="D311" s="184" t="str">
        <f>'Berechnung-Freizeit'!D299</f>
        <v/>
      </c>
      <c r="E311" s="192">
        <f>'Berechnung-Freizeit'!E299</f>
        <v>0</v>
      </c>
      <c r="F311" s="195" t="str">
        <f>'Berechnung-Freizeit'!G299</f>
        <v/>
      </c>
      <c r="G311" s="184" t="str">
        <f>'Berechnung-Freizeit'!I299</f>
        <v/>
      </c>
      <c r="H311" s="192" t="str">
        <f>'Berechnung-Freizeit'!J299</f>
        <v/>
      </c>
      <c r="I311" s="195" t="str">
        <f>'Berechnung-Freizeit'!N299</f>
        <v/>
      </c>
      <c r="J311" s="186" t="str">
        <f>'Berechnung-Freizeit'!O299</f>
        <v/>
      </c>
      <c r="K311" s="184" t="str">
        <f>'Berechnung-Freizeit'!V299</f>
        <v/>
      </c>
      <c r="L311" s="197" t="str">
        <f>'Berechnung-Freizeit'!W299</f>
        <v/>
      </c>
      <c r="M311" s="195" t="str">
        <f>'Berechnung-Freizeit'!AB299</f>
        <v/>
      </c>
      <c r="N311" s="186" t="str">
        <f>'Berechnung-Freizeit'!AC299</f>
        <v/>
      </c>
      <c r="O311" s="195" t="str">
        <f>'Berechnung-Freizeit'!AH299</f>
        <v/>
      </c>
      <c r="P311" s="186" t="str">
        <f>'Berechnung-Freizeit'!AI299</f>
        <v/>
      </c>
      <c r="Q311" s="355" t="str">
        <f>'Berechnung-Freizeit'!AN299</f>
        <v/>
      </c>
      <c r="R311" s="186" t="str">
        <f>'Berechnung-Freizeit'!AO299</f>
        <v/>
      </c>
      <c r="S311" s="184" t="str">
        <f>'Berechnung-Freizeit'!AT299</f>
        <v/>
      </c>
      <c r="T311" s="186" t="str">
        <f>'Berechnung-Freizeit'!AU299</f>
        <v/>
      </c>
      <c r="U311" s="184" t="str">
        <f>'Berechnung-Freizeit'!AZ299</f>
        <v/>
      </c>
      <c r="V311" s="197" t="str">
        <f>'Berechnung-Freizeit'!BA299</f>
        <v/>
      </c>
      <c r="W311" s="184">
        <f>'Berechnung-Freizeit'!BB299</f>
        <v>0</v>
      </c>
      <c r="X311" s="197">
        <f>'Berechnung-Freizeit'!BC299</f>
        <v>0</v>
      </c>
      <c r="Y311" s="205">
        <f t="shared" si="14"/>
        <v>0</v>
      </c>
      <c r="Z311" s="216">
        <f t="shared" si="15"/>
        <v>0</v>
      </c>
      <c r="AA311" s="361">
        <f>'Berechnung-Freizeit'!BI299</f>
        <v>0</v>
      </c>
      <c r="AB311" s="362">
        <f t="shared" si="16"/>
        <v>0</v>
      </c>
    </row>
    <row r="312" spans="1:28">
      <c r="A312" s="184">
        <f>'Berechnung-Freizeit'!A300</f>
        <v>0</v>
      </c>
      <c r="B312" s="185">
        <f>'Berechnung-Freizeit'!B300</f>
        <v>0</v>
      </c>
      <c r="C312" s="185">
        <f>'Berechnung-Freizeit'!C300</f>
        <v>0</v>
      </c>
      <c r="D312" s="184" t="str">
        <f>'Berechnung-Freizeit'!D300</f>
        <v/>
      </c>
      <c r="E312" s="192">
        <f>'Berechnung-Freizeit'!E300</f>
        <v>0</v>
      </c>
      <c r="F312" s="195" t="str">
        <f>'Berechnung-Freizeit'!G300</f>
        <v/>
      </c>
      <c r="G312" s="184" t="str">
        <f>'Berechnung-Freizeit'!I300</f>
        <v/>
      </c>
      <c r="H312" s="192" t="str">
        <f>'Berechnung-Freizeit'!J300</f>
        <v/>
      </c>
      <c r="I312" s="195" t="str">
        <f>'Berechnung-Freizeit'!N300</f>
        <v/>
      </c>
      <c r="J312" s="186" t="str">
        <f>'Berechnung-Freizeit'!O300</f>
        <v/>
      </c>
      <c r="K312" s="184" t="str">
        <f>'Berechnung-Freizeit'!V300</f>
        <v/>
      </c>
      <c r="L312" s="197" t="str">
        <f>'Berechnung-Freizeit'!W300</f>
        <v/>
      </c>
      <c r="M312" s="195" t="str">
        <f>'Berechnung-Freizeit'!AB300</f>
        <v/>
      </c>
      <c r="N312" s="186" t="str">
        <f>'Berechnung-Freizeit'!AC300</f>
        <v/>
      </c>
      <c r="O312" s="195" t="str">
        <f>'Berechnung-Freizeit'!AH300</f>
        <v/>
      </c>
      <c r="P312" s="186" t="str">
        <f>'Berechnung-Freizeit'!AI300</f>
        <v/>
      </c>
      <c r="Q312" s="355" t="str">
        <f>'Berechnung-Freizeit'!AN300</f>
        <v/>
      </c>
      <c r="R312" s="186" t="str">
        <f>'Berechnung-Freizeit'!AO300</f>
        <v/>
      </c>
      <c r="S312" s="184" t="str">
        <f>'Berechnung-Freizeit'!AT300</f>
        <v/>
      </c>
      <c r="T312" s="186" t="str">
        <f>'Berechnung-Freizeit'!AU300</f>
        <v/>
      </c>
      <c r="U312" s="184" t="str">
        <f>'Berechnung-Freizeit'!AZ300</f>
        <v/>
      </c>
      <c r="V312" s="197" t="str">
        <f>'Berechnung-Freizeit'!BA300</f>
        <v/>
      </c>
      <c r="W312" s="184">
        <f>'Berechnung-Freizeit'!BB300</f>
        <v>0</v>
      </c>
      <c r="X312" s="197">
        <f>'Berechnung-Freizeit'!BC300</f>
        <v>0</v>
      </c>
      <c r="Y312" s="205">
        <f t="shared" si="14"/>
        <v>0</v>
      </c>
      <c r="Z312" s="216">
        <f t="shared" si="15"/>
        <v>0</v>
      </c>
      <c r="AA312" s="361">
        <f>'Berechnung-Freizeit'!BI300</f>
        <v>0</v>
      </c>
      <c r="AB312" s="362">
        <f t="shared" si="16"/>
        <v>0</v>
      </c>
    </row>
    <row r="313" spans="1:28">
      <c r="A313" s="184">
        <f>'Berechnung-Freizeit'!A301</f>
        <v>0</v>
      </c>
      <c r="B313" s="185">
        <f>'Berechnung-Freizeit'!B301</f>
        <v>0</v>
      </c>
      <c r="C313" s="185">
        <f>'Berechnung-Freizeit'!C301</f>
        <v>0</v>
      </c>
      <c r="D313" s="184" t="str">
        <f>'Berechnung-Freizeit'!D301</f>
        <v/>
      </c>
      <c r="E313" s="192">
        <f>'Berechnung-Freizeit'!E301</f>
        <v>0</v>
      </c>
      <c r="F313" s="195" t="str">
        <f>'Berechnung-Freizeit'!G301</f>
        <v/>
      </c>
      <c r="G313" s="184" t="str">
        <f>'Berechnung-Freizeit'!I301</f>
        <v/>
      </c>
      <c r="H313" s="192" t="str">
        <f>'Berechnung-Freizeit'!J301</f>
        <v/>
      </c>
      <c r="I313" s="195" t="str">
        <f>'Berechnung-Freizeit'!N301</f>
        <v/>
      </c>
      <c r="J313" s="186" t="str">
        <f>'Berechnung-Freizeit'!O301</f>
        <v/>
      </c>
      <c r="K313" s="184" t="str">
        <f>'Berechnung-Freizeit'!V301</f>
        <v/>
      </c>
      <c r="L313" s="197" t="str">
        <f>'Berechnung-Freizeit'!W301</f>
        <v/>
      </c>
      <c r="M313" s="195" t="str">
        <f>'Berechnung-Freizeit'!AB301</f>
        <v/>
      </c>
      <c r="N313" s="186" t="str">
        <f>'Berechnung-Freizeit'!AC301</f>
        <v/>
      </c>
      <c r="O313" s="195" t="str">
        <f>'Berechnung-Freizeit'!AH301</f>
        <v/>
      </c>
      <c r="P313" s="186" t="str">
        <f>'Berechnung-Freizeit'!AI301</f>
        <v/>
      </c>
      <c r="Q313" s="355" t="str">
        <f>'Berechnung-Freizeit'!AN301</f>
        <v/>
      </c>
      <c r="R313" s="186" t="str">
        <f>'Berechnung-Freizeit'!AO301</f>
        <v/>
      </c>
      <c r="S313" s="184" t="str">
        <f>'Berechnung-Freizeit'!AT301</f>
        <v/>
      </c>
      <c r="T313" s="186" t="str">
        <f>'Berechnung-Freizeit'!AU301</f>
        <v/>
      </c>
      <c r="U313" s="184" t="str">
        <f>'Berechnung-Freizeit'!AZ301</f>
        <v/>
      </c>
      <c r="V313" s="197" t="str">
        <f>'Berechnung-Freizeit'!BA301</f>
        <v/>
      </c>
      <c r="W313" s="184">
        <f>'Berechnung-Freizeit'!BB301</f>
        <v>0</v>
      </c>
      <c r="X313" s="197">
        <f>'Berechnung-Freizeit'!BC301</f>
        <v>0</v>
      </c>
      <c r="Y313" s="205">
        <f t="shared" si="14"/>
        <v>0</v>
      </c>
      <c r="Z313" s="216">
        <f t="shared" si="15"/>
        <v>0</v>
      </c>
      <c r="AA313" s="361">
        <f>'Berechnung-Freizeit'!BI301</f>
        <v>0</v>
      </c>
      <c r="AB313" s="362">
        <f t="shared" si="16"/>
        <v>0</v>
      </c>
    </row>
    <row r="314" spans="1:28">
      <c r="A314" s="184">
        <f>'Berechnung-Freizeit'!A302</f>
        <v>0</v>
      </c>
      <c r="B314" s="185">
        <f>'Berechnung-Freizeit'!B302</f>
        <v>0</v>
      </c>
      <c r="C314" s="185">
        <f>'Berechnung-Freizeit'!C302</f>
        <v>0</v>
      </c>
      <c r="D314" s="184" t="str">
        <f>'Berechnung-Freizeit'!D302</f>
        <v/>
      </c>
      <c r="E314" s="192">
        <f>'Berechnung-Freizeit'!E302</f>
        <v>0</v>
      </c>
      <c r="F314" s="195" t="str">
        <f>'Berechnung-Freizeit'!G302</f>
        <v/>
      </c>
      <c r="G314" s="184" t="str">
        <f>'Berechnung-Freizeit'!I302</f>
        <v/>
      </c>
      <c r="H314" s="192" t="str">
        <f>'Berechnung-Freizeit'!J302</f>
        <v/>
      </c>
      <c r="I314" s="195" t="str">
        <f>'Berechnung-Freizeit'!N302</f>
        <v/>
      </c>
      <c r="J314" s="186" t="str">
        <f>'Berechnung-Freizeit'!O302</f>
        <v/>
      </c>
      <c r="K314" s="184" t="str">
        <f>'Berechnung-Freizeit'!V302</f>
        <v/>
      </c>
      <c r="L314" s="197" t="str">
        <f>'Berechnung-Freizeit'!W302</f>
        <v/>
      </c>
      <c r="M314" s="195" t="str">
        <f>'Berechnung-Freizeit'!AB302</f>
        <v/>
      </c>
      <c r="N314" s="186" t="str">
        <f>'Berechnung-Freizeit'!AC302</f>
        <v/>
      </c>
      <c r="O314" s="195" t="str">
        <f>'Berechnung-Freizeit'!AH302</f>
        <v/>
      </c>
      <c r="P314" s="186" t="str">
        <f>'Berechnung-Freizeit'!AI302</f>
        <v/>
      </c>
      <c r="Q314" s="355" t="str">
        <f>'Berechnung-Freizeit'!AN302</f>
        <v/>
      </c>
      <c r="R314" s="186" t="str">
        <f>'Berechnung-Freizeit'!AO302</f>
        <v/>
      </c>
      <c r="S314" s="184" t="str">
        <f>'Berechnung-Freizeit'!AT302</f>
        <v/>
      </c>
      <c r="T314" s="186" t="str">
        <f>'Berechnung-Freizeit'!AU302</f>
        <v/>
      </c>
      <c r="U314" s="184" t="str">
        <f>'Berechnung-Freizeit'!AZ302</f>
        <v/>
      </c>
      <c r="V314" s="197" t="str">
        <f>'Berechnung-Freizeit'!BA302</f>
        <v/>
      </c>
      <c r="W314" s="184">
        <f>'Berechnung-Freizeit'!BB302</f>
        <v>0</v>
      </c>
      <c r="X314" s="197">
        <f>'Berechnung-Freizeit'!BC302</f>
        <v>0</v>
      </c>
      <c r="Y314" s="205">
        <f t="shared" si="14"/>
        <v>0</v>
      </c>
      <c r="Z314" s="216">
        <f t="shared" si="15"/>
        <v>0</v>
      </c>
      <c r="AA314" s="361">
        <f>'Berechnung-Freizeit'!BI302</f>
        <v>0</v>
      </c>
      <c r="AB314" s="362">
        <f t="shared" si="16"/>
        <v>0</v>
      </c>
    </row>
    <row r="315" spans="1:28">
      <c r="A315" s="184">
        <f>'Berechnung-Freizeit'!A303</f>
        <v>0</v>
      </c>
      <c r="B315" s="185">
        <f>'Berechnung-Freizeit'!B303</f>
        <v>0</v>
      </c>
      <c r="C315" s="185">
        <f>'Berechnung-Freizeit'!C303</f>
        <v>0</v>
      </c>
      <c r="D315" s="184" t="str">
        <f>'Berechnung-Freizeit'!D303</f>
        <v/>
      </c>
      <c r="E315" s="192">
        <f>'Berechnung-Freizeit'!E303</f>
        <v>0</v>
      </c>
      <c r="F315" s="195" t="str">
        <f>'Berechnung-Freizeit'!G303</f>
        <v/>
      </c>
      <c r="G315" s="184" t="str">
        <f>'Berechnung-Freizeit'!I303</f>
        <v/>
      </c>
      <c r="H315" s="192" t="str">
        <f>'Berechnung-Freizeit'!J303</f>
        <v/>
      </c>
      <c r="I315" s="195" t="str">
        <f>'Berechnung-Freizeit'!N303</f>
        <v/>
      </c>
      <c r="J315" s="186" t="str">
        <f>'Berechnung-Freizeit'!O303</f>
        <v/>
      </c>
      <c r="K315" s="184" t="str">
        <f>'Berechnung-Freizeit'!V303</f>
        <v/>
      </c>
      <c r="L315" s="197" t="str">
        <f>'Berechnung-Freizeit'!W303</f>
        <v/>
      </c>
      <c r="M315" s="195" t="str">
        <f>'Berechnung-Freizeit'!AB303</f>
        <v/>
      </c>
      <c r="N315" s="186" t="str">
        <f>'Berechnung-Freizeit'!AC303</f>
        <v/>
      </c>
      <c r="O315" s="195" t="str">
        <f>'Berechnung-Freizeit'!AH303</f>
        <v/>
      </c>
      <c r="P315" s="186" t="str">
        <f>'Berechnung-Freizeit'!AI303</f>
        <v/>
      </c>
      <c r="Q315" s="355" t="str">
        <f>'Berechnung-Freizeit'!AN303</f>
        <v/>
      </c>
      <c r="R315" s="186" t="str">
        <f>'Berechnung-Freizeit'!AO303</f>
        <v/>
      </c>
      <c r="S315" s="184" t="str">
        <f>'Berechnung-Freizeit'!AT303</f>
        <v/>
      </c>
      <c r="T315" s="186" t="str">
        <f>'Berechnung-Freizeit'!AU303</f>
        <v/>
      </c>
      <c r="U315" s="184" t="str">
        <f>'Berechnung-Freizeit'!AZ303</f>
        <v/>
      </c>
      <c r="V315" s="197" t="str">
        <f>'Berechnung-Freizeit'!BA303</f>
        <v/>
      </c>
      <c r="W315" s="184">
        <f>'Berechnung-Freizeit'!BB303</f>
        <v>0</v>
      </c>
      <c r="X315" s="197">
        <f>'Berechnung-Freizeit'!BC303</f>
        <v>0</v>
      </c>
      <c r="Y315" s="205">
        <f t="shared" si="14"/>
        <v>0</v>
      </c>
      <c r="Z315" s="216">
        <f t="shared" si="15"/>
        <v>0</v>
      </c>
      <c r="AA315" s="361">
        <f>'Berechnung-Freizeit'!BI303</f>
        <v>0</v>
      </c>
      <c r="AB315" s="362">
        <f t="shared" si="16"/>
        <v>0</v>
      </c>
    </row>
    <row r="316" spans="1:28">
      <c r="A316" s="184">
        <f>'Berechnung-Freizeit'!A304</f>
        <v>0</v>
      </c>
      <c r="B316" s="185">
        <f>'Berechnung-Freizeit'!B304</f>
        <v>0</v>
      </c>
      <c r="C316" s="185">
        <f>'Berechnung-Freizeit'!C304</f>
        <v>0</v>
      </c>
      <c r="D316" s="184" t="str">
        <f>'Berechnung-Freizeit'!D304</f>
        <v/>
      </c>
      <c r="E316" s="192">
        <f>'Berechnung-Freizeit'!E304</f>
        <v>0</v>
      </c>
      <c r="F316" s="195" t="str">
        <f>'Berechnung-Freizeit'!G304</f>
        <v/>
      </c>
      <c r="G316" s="184" t="str">
        <f>'Berechnung-Freizeit'!I304</f>
        <v/>
      </c>
      <c r="H316" s="192" t="str">
        <f>'Berechnung-Freizeit'!J304</f>
        <v/>
      </c>
      <c r="I316" s="195" t="str">
        <f>'Berechnung-Freizeit'!N304</f>
        <v/>
      </c>
      <c r="J316" s="186" t="str">
        <f>'Berechnung-Freizeit'!O304</f>
        <v/>
      </c>
      <c r="K316" s="184" t="str">
        <f>'Berechnung-Freizeit'!V304</f>
        <v/>
      </c>
      <c r="L316" s="197" t="str">
        <f>'Berechnung-Freizeit'!W304</f>
        <v/>
      </c>
      <c r="M316" s="195" t="str">
        <f>'Berechnung-Freizeit'!AB304</f>
        <v/>
      </c>
      <c r="N316" s="186" t="str">
        <f>'Berechnung-Freizeit'!AC304</f>
        <v/>
      </c>
      <c r="O316" s="195" t="str">
        <f>'Berechnung-Freizeit'!AH304</f>
        <v/>
      </c>
      <c r="P316" s="186" t="str">
        <f>'Berechnung-Freizeit'!AI304</f>
        <v/>
      </c>
      <c r="Q316" s="355" t="str">
        <f>'Berechnung-Freizeit'!AN304</f>
        <v/>
      </c>
      <c r="R316" s="186" t="str">
        <f>'Berechnung-Freizeit'!AO304</f>
        <v/>
      </c>
      <c r="S316" s="184" t="str">
        <f>'Berechnung-Freizeit'!AT304</f>
        <v/>
      </c>
      <c r="T316" s="186" t="str">
        <f>'Berechnung-Freizeit'!AU304</f>
        <v/>
      </c>
      <c r="U316" s="184" t="str">
        <f>'Berechnung-Freizeit'!AZ304</f>
        <v/>
      </c>
      <c r="V316" s="197" t="str">
        <f>'Berechnung-Freizeit'!BA304</f>
        <v/>
      </c>
      <c r="W316" s="184">
        <f>'Berechnung-Freizeit'!BB304</f>
        <v>0</v>
      </c>
      <c r="X316" s="197">
        <f>'Berechnung-Freizeit'!BC304</f>
        <v>0</v>
      </c>
      <c r="Y316" s="205">
        <f t="shared" si="14"/>
        <v>0</v>
      </c>
      <c r="Z316" s="216">
        <f t="shared" si="15"/>
        <v>0</v>
      </c>
      <c r="AA316" s="361">
        <f>'Berechnung-Freizeit'!BI304</f>
        <v>0</v>
      </c>
      <c r="AB316" s="362">
        <f t="shared" si="16"/>
        <v>0</v>
      </c>
    </row>
    <row r="317" spans="1:28">
      <c r="A317" s="184">
        <f>'Berechnung-Freizeit'!A305</f>
        <v>0</v>
      </c>
      <c r="B317" s="185">
        <f>'Berechnung-Freizeit'!B305</f>
        <v>0</v>
      </c>
      <c r="C317" s="185">
        <f>'Berechnung-Freizeit'!C305</f>
        <v>0</v>
      </c>
      <c r="D317" s="184" t="str">
        <f>'Berechnung-Freizeit'!D305</f>
        <v/>
      </c>
      <c r="E317" s="192">
        <f>'Berechnung-Freizeit'!E305</f>
        <v>0</v>
      </c>
      <c r="F317" s="195" t="str">
        <f>'Berechnung-Freizeit'!G305</f>
        <v/>
      </c>
      <c r="G317" s="184" t="str">
        <f>'Berechnung-Freizeit'!I305</f>
        <v/>
      </c>
      <c r="H317" s="192" t="str">
        <f>'Berechnung-Freizeit'!J305</f>
        <v/>
      </c>
      <c r="I317" s="195" t="str">
        <f>'Berechnung-Freizeit'!N305</f>
        <v/>
      </c>
      <c r="J317" s="186" t="str">
        <f>'Berechnung-Freizeit'!O305</f>
        <v/>
      </c>
      <c r="K317" s="184" t="str">
        <f>'Berechnung-Freizeit'!V305</f>
        <v/>
      </c>
      <c r="L317" s="197" t="str">
        <f>'Berechnung-Freizeit'!W305</f>
        <v/>
      </c>
      <c r="M317" s="195" t="str">
        <f>'Berechnung-Freizeit'!AB305</f>
        <v/>
      </c>
      <c r="N317" s="186" t="str">
        <f>'Berechnung-Freizeit'!AC305</f>
        <v/>
      </c>
      <c r="O317" s="195" t="str">
        <f>'Berechnung-Freizeit'!AH305</f>
        <v/>
      </c>
      <c r="P317" s="186" t="str">
        <f>'Berechnung-Freizeit'!AI305</f>
        <v/>
      </c>
      <c r="Q317" s="355" t="str">
        <f>'Berechnung-Freizeit'!AN305</f>
        <v/>
      </c>
      <c r="R317" s="186" t="str">
        <f>'Berechnung-Freizeit'!AO305</f>
        <v/>
      </c>
      <c r="S317" s="184" t="str">
        <f>'Berechnung-Freizeit'!AT305</f>
        <v/>
      </c>
      <c r="T317" s="186" t="str">
        <f>'Berechnung-Freizeit'!AU305</f>
        <v/>
      </c>
      <c r="U317" s="184" t="str">
        <f>'Berechnung-Freizeit'!AZ305</f>
        <v/>
      </c>
      <c r="V317" s="197" t="str">
        <f>'Berechnung-Freizeit'!BA305</f>
        <v/>
      </c>
      <c r="W317" s="184">
        <f>'Berechnung-Freizeit'!BB305</f>
        <v>0</v>
      </c>
      <c r="X317" s="197">
        <f>'Berechnung-Freizeit'!BC305</f>
        <v>0</v>
      </c>
      <c r="Y317" s="205">
        <f t="shared" si="14"/>
        <v>0</v>
      </c>
      <c r="Z317" s="216">
        <f t="shared" si="15"/>
        <v>0</v>
      </c>
      <c r="AA317" s="361">
        <f>'Berechnung-Freizeit'!BI305</f>
        <v>0</v>
      </c>
      <c r="AB317" s="362">
        <f t="shared" si="16"/>
        <v>0</v>
      </c>
    </row>
    <row r="318" spans="1:28">
      <c r="A318" s="184">
        <f>'Berechnung-Freizeit'!A306</f>
        <v>0</v>
      </c>
      <c r="B318" s="185">
        <f>'Berechnung-Freizeit'!B306</f>
        <v>0</v>
      </c>
      <c r="C318" s="185">
        <f>'Berechnung-Freizeit'!C306</f>
        <v>0</v>
      </c>
      <c r="D318" s="184" t="str">
        <f>'Berechnung-Freizeit'!D306</f>
        <v/>
      </c>
      <c r="E318" s="192">
        <f>'Berechnung-Freizeit'!E306</f>
        <v>0</v>
      </c>
      <c r="F318" s="195" t="str">
        <f>'Berechnung-Freizeit'!G306</f>
        <v/>
      </c>
      <c r="G318" s="184" t="str">
        <f>'Berechnung-Freizeit'!I306</f>
        <v/>
      </c>
      <c r="H318" s="192" t="str">
        <f>'Berechnung-Freizeit'!J306</f>
        <v/>
      </c>
      <c r="I318" s="195" t="str">
        <f>'Berechnung-Freizeit'!N306</f>
        <v/>
      </c>
      <c r="J318" s="186" t="str">
        <f>'Berechnung-Freizeit'!O306</f>
        <v/>
      </c>
      <c r="K318" s="184" t="str">
        <f>'Berechnung-Freizeit'!V306</f>
        <v/>
      </c>
      <c r="L318" s="197" t="str">
        <f>'Berechnung-Freizeit'!W306</f>
        <v/>
      </c>
      <c r="M318" s="195" t="str">
        <f>'Berechnung-Freizeit'!AB306</f>
        <v/>
      </c>
      <c r="N318" s="186" t="str">
        <f>'Berechnung-Freizeit'!AC306</f>
        <v/>
      </c>
      <c r="O318" s="195" t="str">
        <f>'Berechnung-Freizeit'!AH306</f>
        <v/>
      </c>
      <c r="P318" s="186" t="str">
        <f>'Berechnung-Freizeit'!AI306</f>
        <v/>
      </c>
      <c r="Q318" s="355" t="str">
        <f>'Berechnung-Freizeit'!AN306</f>
        <v/>
      </c>
      <c r="R318" s="186" t="str">
        <f>'Berechnung-Freizeit'!AO306</f>
        <v/>
      </c>
      <c r="S318" s="184" t="str">
        <f>'Berechnung-Freizeit'!AT306</f>
        <v/>
      </c>
      <c r="T318" s="186" t="str">
        <f>'Berechnung-Freizeit'!AU306</f>
        <v/>
      </c>
      <c r="U318" s="184" t="str">
        <f>'Berechnung-Freizeit'!AZ306</f>
        <v/>
      </c>
      <c r="V318" s="197" t="str">
        <f>'Berechnung-Freizeit'!BA306</f>
        <v/>
      </c>
      <c r="W318" s="184">
        <f>'Berechnung-Freizeit'!BB306</f>
        <v>0</v>
      </c>
      <c r="X318" s="197">
        <f>'Berechnung-Freizeit'!BC306</f>
        <v>0</v>
      </c>
      <c r="Y318" s="205">
        <f t="shared" si="14"/>
        <v>0</v>
      </c>
      <c r="Z318" s="216">
        <f t="shared" si="15"/>
        <v>0</v>
      </c>
      <c r="AA318" s="361">
        <f>'Berechnung-Freizeit'!BI306</f>
        <v>0</v>
      </c>
      <c r="AB318" s="362">
        <f t="shared" si="16"/>
        <v>0</v>
      </c>
    </row>
    <row r="319" spans="1:28">
      <c r="A319" s="184">
        <f>'Berechnung-Freizeit'!A307</f>
        <v>0</v>
      </c>
      <c r="B319" s="185">
        <f>'Berechnung-Freizeit'!B307</f>
        <v>0</v>
      </c>
      <c r="C319" s="185">
        <f>'Berechnung-Freizeit'!C307</f>
        <v>0</v>
      </c>
      <c r="D319" s="184" t="str">
        <f>'Berechnung-Freizeit'!D307</f>
        <v/>
      </c>
      <c r="E319" s="192">
        <f>'Berechnung-Freizeit'!E307</f>
        <v>0</v>
      </c>
      <c r="F319" s="195" t="str">
        <f>'Berechnung-Freizeit'!G307</f>
        <v/>
      </c>
      <c r="G319" s="184" t="str">
        <f>'Berechnung-Freizeit'!I307</f>
        <v/>
      </c>
      <c r="H319" s="192" t="str">
        <f>'Berechnung-Freizeit'!J307</f>
        <v/>
      </c>
      <c r="I319" s="195" t="str">
        <f>'Berechnung-Freizeit'!N307</f>
        <v/>
      </c>
      <c r="J319" s="186" t="str">
        <f>'Berechnung-Freizeit'!O307</f>
        <v/>
      </c>
      <c r="K319" s="184" t="str">
        <f>'Berechnung-Freizeit'!V307</f>
        <v/>
      </c>
      <c r="L319" s="197" t="str">
        <f>'Berechnung-Freizeit'!W307</f>
        <v/>
      </c>
      <c r="M319" s="195" t="str">
        <f>'Berechnung-Freizeit'!AB307</f>
        <v/>
      </c>
      <c r="N319" s="186" t="str">
        <f>'Berechnung-Freizeit'!AC307</f>
        <v/>
      </c>
      <c r="O319" s="195" t="str">
        <f>'Berechnung-Freizeit'!AH307</f>
        <v/>
      </c>
      <c r="P319" s="186" t="str">
        <f>'Berechnung-Freizeit'!AI307</f>
        <v/>
      </c>
      <c r="Q319" s="355" t="str">
        <f>'Berechnung-Freizeit'!AN307</f>
        <v/>
      </c>
      <c r="R319" s="186" t="str">
        <f>'Berechnung-Freizeit'!AO307</f>
        <v/>
      </c>
      <c r="S319" s="184" t="str">
        <f>'Berechnung-Freizeit'!AT307</f>
        <v/>
      </c>
      <c r="T319" s="186" t="str">
        <f>'Berechnung-Freizeit'!AU307</f>
        <v/>
      </c>
      <c r="U319" s="184" t="str">
        <f>'Berechnung-Freizeit'!AZ307</f>
        <v/>
      </c>
      <c r="V319" s="197" t="str">
        <f>'Berechnung-Freizeit'!BA307</f>
        <v/>
      </c>
      <c r="W319" s="184">
        <f>'Berechnung-Freizeit'!BB307</f>
        <v>0</v>
      </c>
      <c r="X319" s="197">
        <f>'Berechnung-Freizeit'!BC307</f>
        <v>0</v>
      </c>
      <c r="Y319" s="205">
        <f t="shared" si="14"/>
        <v>0</v>
      </c>
      <c r="Z319" s="216">
        <f t="shared" si="15"/>
        <v>0</v>
      </c>
      <c r="AA319" s="361">
        <f>'Berechnung-Freizeit'!BI307</f>
        <v>0</v>
      </c>
      <c r="AB319" s="362">
        <f t="shared" si="16"/>
        <v>0</v>
      </c>
    </row>
    <row r="320" spans="1:28">
      <c r="A320" s="184">
        <f>'Berechnung-Freizeit'!A308</f>
        <v>0</v>
      </c>
      <c r="B320" s="185">
        <f>'Berechnung-Freizeit'!B308</f>
        <v>0</v>
      </c>
      <c r="C320" s="185">
        <f>'Berechnung-Freizeit'!C308</f>
        <v>0</v>
      </c>
      <c r="D320" s="184" t="str">
        <f>'Berechnung-Freizeit'!D308</f>
        <v/>
      </c>
      <c r="E320" s="192">
        <f>'Berechnung-Freizeit'!E308</f>
        <v>0</v>
      </c>
      <c r="F320" s="195" t="str">
        <f>'Berechnung-Freizeit'!G308</f>
        <v/>
      </c>
      <c r="G320" s="184" t="str">
        <f>'Berechnung-Freizeit'!I308</f>
        <v/>
      </c>
      <c r="H320" s="192" t="str">
        <f>'Berechnung-Freizeit'!J308</f>
        <v/>
      </c>
      <c r="I320" s="195" t="str">
        <f>'Berechnung-Freizeit'!N308</f>
        <v/>
      </c>
      <c r="J320" s="186" t="str">
        <f>'Berechnung-Freizeit'!O308</f>
        <v/>
      </c>
      <c r="K320" s="184" t="str">
        <f>'Berechnung-Freizeit'!V308</f>
        <v/>
      </c>
      <c r="L320" s="197" t="str">
        <f>'Berechnung-Freizeit'!W308</f>
        <v/>
      </c>
      <c r="M320" s="195" t="str">
        <f>'Berechnung-Freizeit'!AB308</f>
        <v/>
      </c>
      <c r="N320" s="186" t="str">
        <f>'Berechnung-Freizeit'!AC308</f>
        <v/>
      </c>
      <c r="O320" s="195" t="str">
        <f>'Berechnung-Freizeit'!AH308</f>
        <v/>
      </c>
      <c r="P320" s="186" t="str">
        <f>'Berechnung-Freizeit'!AI308</f>
        <v/>
      </c>
      <c r="Q320" s="355" t="str">
        <f>'Berechnung-Freizeit'!AN308</f>
        <v/>
      </c>
      <c r="R320" s="186" t="str">
        <f>'Berechnung-Freizeit'!AO308</f>
        <v/>
      </c>
      <c r="S320" s="184" t="str">
        <f>'Berechnung-Freizeit'!AT308</f>
        <v/>
      </c>
      <c r="T320" s="186" t="str">
        <f>'Berechnung-Freizeit'!AU308</f>
        <v/>
      </c>
      <c r="U320" s="184" t="str">
        <f>'Berechnung-Freizeit'!AZ308</f>
        <v/>
      </c>
      <c r="V320" s="197" t="str">
        <f>'Berechnung-Freizeit'!BA308</f>
        <v/>
      </c>
      <c r="W320" s="184">
        <f>'Berechnung-Freizeit'!BB308</f>
        <v>0</v>
      </c>
      <c r="X320" s="197">
        <f>'Berechnung-Freizeit'!BC308</f>
        <v>0</v>
      </c>
      <c r="Y320" s="205">
        <f t="shared" si="14"/>
        <v>0</v>
      </c>
      <c r="Z320" s="216">
        <f t="shared" si="15"/>
        <v>0</v>
      </c>
      <c r="AA320" s="361">
        <f>'Berechnung-Freizeit'!BI308</f>
        <v>0</v>
      </c>
      <c r="AB320" s="362">
        <f t="shared" si="16"/>
        <v>0</v>
      </c>
    </row>
    <row r="321" spans="1:28">
      <c r="A321" s="184">
        <f>'Berechnung-Freizeit'!A309</f>
        <v>0</v>
      </c>
      <c r="B321" s="185">
        <f>'Berechnung-Freizeit'!B309</f>
        <v>0</v>
      </c>
      <c r="C321" s="185">
        <f>'Berechnung-Freizeit'!C309</f>
        <v>0</v>
      </c>
      <c r="D321" s="184" t="str">
        <f>'Berechnung-Freizeit'!D309</f>
        <v/>
      </c>
      <c r="E321" s="192">
        <f>'Berechnung-Freizeit'!E309</f>
        <v>0</v>
      </c>
      <c r="F321" s="195" t="str">
        <f>'Berechnung-Freizeit'!G309</f>
        <v/>
      </c>
      <c r="G321" s="184" t="str">
        <f>'Berechnung-Freizeit'!I309</f>
        <v/>
      </c>
      <c r="H321" s="192" t="str">
        <f>'Berechnung-Freizeit'!J309</f>
        <v/>
      </c>
      <c r="I321" s="195" t="str">
        <f>'Berechnung-Freizeit'!N309</f>
        <v/>
      </c>
      <c r="J321" s="186" t="str">
        <f>'Berechnung-Freizeit'!O309</f>
        <v/>
      </c>
      <c r="K321" s="184" t="str">
        <f>'Berechnung-Freizeit'!V309</f>
        <v/>
      </c>
      <c r="L321" s="197" t="str">
        <f>'Berechnung-Freizeit'!W309</f>
        <v/>
      </c>
      <c r="M321" s="195" t="str">
        <f>'Berechnung-Freizeit'!AB309</f>
        <v/>
      </c>
      <c r="N321" s="186" t="str">
        <f>'Berechnung-Freizeit'!AC309</f>
        <v/>
      </c>
      <c r="O321" s="195" t="str">
        <f>'Berechnung-Freizeit'!AH309</f>
        <v/>
      </c>
      <c r="P321" s="186" t="str">
        <f>'Berechnung-Freizeit'!AI309</f>
        <v/>
      </c>
      <c r="Q321" s="355" t="str">
        <f>'Berechnung-Freizeit'!AN309</f>
        <v/>
      </c>
      <c r="R321" s="186" t="str">
        <f>'Berechnung-Freizeit'!AO309</f>
        <v/>
      </c>
      <c r="S321" s="184" t="str">
        <f>'Berechnung-Freizeit'!AT309</f>
        <v/>
      </c>
      <c r="T321" s="186" t="str">
        <f>'Berechnung-Freizeit'!AU309</f>
        <v/>
      </c>
      <c r="U321" s="184" t="str">
        <f>'Berechnung-Freizeit'!AZ309</f>
        <v/>
      </c>
      <c r="V321" s="197" t="str">
        <f>'Berechnung-Freizeit'!BA309</f>
        <v/>
      </c>
      <c r="W321" s="184">
        <f>'Berechnung-Freizeit'!BB309</f>
        <v>0</v>
      </c>
      <c r="X321" s="197">
        <f>'Berechnung-Freizeit'!BC309</f>
        <v>0</v>
      </c>
      <c r="Y321" s="205">
        <f t="shared" si="14"/>
        <v>0</v>
      </c>
      <c r="Z321" s="216">
        <f t="shared" si="15"/>
        <v>0</v>
      </c>
      <c r="AA321" s="361">
        <f>'Berechnung-Freizeit'!BI309</f>
        <v>0</v>
      </c>
      <c r="AB321" s="362">
        <f t="shared" si="16"/>
        <v>0</v>
      </c>
    </row>
    <row r="322" spans="1:28">
      <c r="A322" s="184">
        <f>'Berechnung-Freizeit'!A310</f>
        <v>0</v>
      </c>
      <c r="B322" s="185">
        <f>'Berechnung-Freizeit'!B310</f>
        <v>0</v>
      </c>
      <c r="C322" s="185">
        <f>'Berechnung-Freizeit'!C310</f>
        <v>0</v>
      </c>
      <c r="D322" s="184" t="str">
        <f>'Berechnung-Freizeit'!D310</f>
        <v/>
      </c>
      <c r="E322" s="192">
        <f>'Berechnung-Freizeit'!E310</f>
        <v>0</v>
      </c>
      <c r="F322" s="195" t="str">
        <f>'Berechnung-Freizeit'!G310</f>
        <v/>
      </c>
      <c r="G322" s="184" t="str">
        <f>'Berechnung-Freizeit'!I310</f>
        <v/>
      </c>
      <c r="H322" s="192" t="str">
        <f>'Berechnung-Freizeit'!J310</f>
        <v/>
      </c>
      <c r="I322" s="195" t="str">
        <f>'Berechnung-Freizeit'!N310</f>
        <v/>
      </c>
      <c r="J322" s="186" t="str">
        <f>'Berechnung-Freizeit'!O310</f>
        <v/>
      </c>
      <c r="K322" s="184" t="str">
        <f>'Berechnung-Freizeit'!V310</f>
        <v/>
      </c>
      <c r="L322" s="197" t="str">
        <f>'Berechnung-Freizeit'!W310</f>
        <v/>
      </c>
      <c r="M322" s="195" t="str">
        <f>'Berechnung-Freizeit'!AB310</f>
        <v/>
      </c>
      <c r="N322" s="186" t="str">
        <f>'Berechnung-Freizeit'!AC310</f>
        <v/>
      </c>
      <c r="O322" s="195" t="str">
        <f>'Berechnung-Freizeit'!AH310</f>
        <v/>
      </c>
      <c r="P322" s="186" t="str">
        <f>'Berechnung-Freizeit'!AI310</f>
        <v/>
      </c>
      <c r="Q322" s="355" t="str">
        <f>'Berechnung-Freizeit'!AN310</f>
        <v/>
      </c>
      <c r="R322" s="186" t="str">
        <f>'Berechnung-Freizeit'!AO310</f>
        <v/>
      </c>
      <c r="S322" s="184" t="str">
        <f>'Berechnung-Freizeit'!AT310</f>
        <v/>
      </c>
      <c r="T322" s="186" t="str">
        <f>'Berechnung-Freizeit'!AU310</f>
        <v/>
      </c>
      <c r="U322" s="184" t="str">
        <f>'Berechnung-Freizeit'!AZ310</f>
        <v/>
      </c>
      <c r="V322" s="197" t="str">
        <f>'Berechnung-Freizeit'!BA310</f>
        <v/>
      </c>
      <c r="W322" s="184">
        <f>'Berechnung-Freizeit'!BB310</f>
        <v>0</v>
      </c>
      <c r="X322" s="197">
        <f>'Berechnung-Freizeit'!BC310</f>
        <v>0</v>
      </c>
      <c r="Y322" s="205">
        <f t="shared" si="14"/>
        <v>0</v>
      </c>
      <c r="Z322" s="216">
        <f t="shared" si="15"/>
        <v>0</v>
      </c>
      <c r="AA322" s="361">
        <f>'Berechnung-Freizeit'!BI310</f>
        <v>0</v>
      </c>
      <c r="AB322" s="362">
        <f t="shared" si="16"/>
        <v>0</v>
      </c>
    </row>
    <row r="323" spans="1:28">
      <c r="A323" s="184">
        <f>'Berechnung-Freizeit'!A311</f>
        <v>0</v>
      </c>
      <c r="B323" s="185">
        <f>'Berechnung-Freizeit'!B311</f>
        <v>0</v>
      </c>
      <c r="C323" s="185">
        <f>'Berechnung-Freizeit'!C311</f>
        <v>0</v>
      </c>
      <c r="D323" s="184" t="str">
        <f>'Berechnung-Freizeit'!D311</f>
        <v/>
      </c>
      <c r="E323" s="192">
        <f>'Berechnung-Freizeit'!E311</f>
        <v>0</v>
      </c>
      <c r="F323" s="195" t="str">
        <f>'Berechnung-Freizeit'!G311</f>
        <v/>
      </c>
      <c r="G323" s="184" t="str">
        <f>'Berechnung-Freizeit'!I311</f>
        <v/>
      </c>
      <c r="H323" s="192" t="str">
        <f>'Berechnung-Freizeit'!J311</f>
        <v/>
      </c>
      <c r="I323" s="195" t="str">
        <f>'Berechnung-Freizeit'!N311</f>
        <v/>
      </c>
      <c r="J323" s="186" t="str">
        <f>'Berechnung-Freizeit'!O311</f>
        <v/>
      </c>
      <c r="K323" s="184" t="str">
        <f>'Berechnung-Freizeit'!V311</f>
        <v/>
      </c>
      <c r="L323" s="197" t="str">
        <f>'Berechnung-Freizeit'!W311</f>
        <v/>
      </c>
      <c r="M323" s="195" t="str">
        <f>'Berechnung-Freizeit'!AB311</f>
        <v/>
      </c>
      <c r="N323" s="186" t="str">
        <f>'Berechnung-Freizeit'!AC311</f>
        <v/>
      </c>
      <c r="O323" s="195" t="str">
        <f>'Berechnung-Freizeit'!AH311</f>
        <v/>
      </c>
      <c r="P323" s="186" t="str">
        <f>'Berechnung-Freizeit'!AI311</f>
        <v/>
      </c>
      <c r="Q323" s="355" t="str">
        <f>'Berechnung-Freizeit'!AN311</f>
        <v/>
      </c>
      <c r="R323" s="186" t="str">
        <f>'Berechnung-Freizeit'!AO311</f>
        <v/>
      </c>
      <c r="S323" s="184" t="str">
        <f>'Berechnung-Freizeit'!AT311</f>
        <v/>
      </c>
      <c r="T323" s="186" t="str">
        <f>'Berechnung-Freizeit'!AU311</f>
        <v/>
      </c>
      <c r="U323" s="184" t="str">
        <f>'Berechnung-Freizeit'!AZ311</f>
        <v/>
      </c>
      <c r="V323" s="197" t="str">
        <f>'Berechnung-Freizeit'!BA311</f>
        <v/>
      </c>
      <c r="W323" s="184">
        <f>'Berechnung-Freizeit'!BB311</f>
        <v>0</v>
      </c>
      <c r="X323" s="197">
        <f>'Berechnung-Freizeit'!BC311</f>
        <v>0</v>
      </c>
      <c r="Y323" s="205">
        <f t="shared" si="14"/>
        <v>0</v>
      </c>
      <c r="Z323" s="216">
        <f t="shared" si="15"/>
        <v>0</v>
      </c>
      <c r="AA323" s="361">
        <f>'Berechnung-Freizeit'!BI311</f>
        <v>0</v>
      </c>
      <c r="AB323" s="362">
        <f t="shared" si="16"/>
        <v>0</v>
      </c>
    </row>
    <row r="324" spans="1:28">
      <c r="A324" s="184">
        <f>'Berechnung-Freizeit'!A312</f>
        <v>0</v>
      </c>
      <c r="B324" s="185">
        <f>'Berechnung-Freizeit'!B312</f>
        <v>0</v>
      </c>
      <c r="C324" s="185">
        <f>'Berechnung-Freizeit'!C312</f>
        <v>0</v>
      </c>
      <c r="D324" s="184" t="str">
        <f>'Berechnung-Freizeit'!D312</f>
        <v/>
      </c>
      <c r="E324" s="192">
        <f>'Berechnung-Freizeit'!E312</f>
        <v>0</v>
      </c>
      <c r="F324" s="195" t="str">
        <f>'Berechnung-Freizeit'!G312</f>
        <v/>
      </c>
      <c r="G324" s="184" t="str">
        <f>'Berechnung-Freizeit'!I312</f>
        <v/>
      </c>
      <c r="H324" s="192" t="str">
        <f>'Berechnung-Freizeit'!J312</f>
        <v/>
      </c>
      <c r="I324" s="195" t="str">
        <f>'Berechnung-Freizeit'!N312</f>
        <v/>
      </c>
      <c r="J324" s="186" t="str">
        <f>'Berechnung-Freizeit'!O312</f>
        <v/>
      </c>
      <c r="K324" s="184" t="str">
        <f>'Berechnung-Freizeit'!V312</f>
        <v/>
      </c>
      <c r="L324" s="197" t="str">
        <f>'Berechnung-Freizeit'!W312</f>
        <v/>
      </c>
      <c r="M324" s="195" t="str">
        <f>'Berechnung-Freizeit'!AB312</f>
        <v/>
      </c>
      <c r="N324" s="186" t="str">
        <f>'Berechnung-Freizeit'!AC312</f>
        <v/>
      </c>
      <c r="O324" s="195" t="str">
        <f>'Berechnung-Freizeit'!AH312</f>
        <v/>
      </c>
      <c r="P324" s="186" t="str">
        <f>'Berechnung-Freizeit'!AI312</f>
        <v/>
      </c>
      <c r="Q324" s="355" t="str">
        <f>'Berechnung-Freizeit'!AN312</f>
        <v/>
      </c>
      <c r="R324" s="186" t="str">
        <f>'Berechnung-Freizeit'!AO312</f>
        <v/>
      </c>
      <c r="S324" s="184" t="str">
        <f>'Berechnung-Freizeit'!AT312</f>
        <v/>
      </c>
      <c r="T324" s="186" t="str">
        <f>'Berechnung-Freizeit'!AU312</f>
        <v/>
      </c>
      <c r="U324" s="184" t="str">
        <f>'Berechnung-Freizeit'!AZ312</f>
        <v/>
      </c>
      <c r="V324" s="197" t="str">
        <f>'Berechnung-Freizeit'!BA312</f>
        <v/>
      </c>
      <c r="W324" s="184">
        <f>'Berechnung-Freizeit'!BB312</f>
        <v>0</v>
      </c>
      <c r="X324" s="197">
        <f>'Berechnung-Freizeit'!BC312</f>
        <v>0</v>
      </c>
      <c r="Y324" s="205">
        <f t="shared" si="14"/>
        <v>0</v>
      </c>
      <c r="Z324" s="216">
        <f t="shared" si="15"/>
        <v>0</v>
      </c>
      <c r="AA324" s="361">
        <f>'Berechnung-Freizeit'!BI312</f>
        <v>0</v>
      </c>
      <c r="AB324" s="362">
        <f t="shared" si="16"/>
        <v>0</v>
      </c>
    </row>
    <row r="325" spans="1:28">
      <c r="A325" s="184">
        <f>'Berechnung-Freizeit'!A313</f>
        <v>0</v>
      </c>
      <c r="B325" s="185">
        <f>'Berechnung-Freizeit'!B313</f>
        <v>0</v>
      </c>
      <c r="C325" s="185">
        <f>'Berechnung-Freizeit'!C313</f>
        <v>0</v>
      </c>
      <c r="D325" s="184" t="str">
        <f>'Berechnung-Freizeit'!D313</f>
        <v/>
      </c>
      <c r="E325" s="192">
        <f>'Berechnung-Freizeit'!E313</f>
        <v>0</v>
      </c>
      <c r="F325" s="195" t="str">
        <f>'Berechnung-Freizeit'!G313</f>
        <v/>
      </c>
      <c r="G325" s="184" t="str">
        <f>'Berechnung-Freizeit'!I313</f>
        <v/>
      </c>
      <c r="H325" s="192" t="str">
        <f>'Berechnung-Freizeit'!J313</f>
        <v/>
      </c>
      <c r="I325" s="195" t="str">
        <f>'Berechnung-Freizeit'!N313</f>
        <v/>
      </c>
      <c r="J325" s="186" t="str">
        <f>'Berechnung-Freizeit'!O313</f>
        <v/>
      </c>
      <c r="K325" s="184" t="str">
        <f>'Berechnung-Freizeit'!V313</f>
        <v/>
      </c>
      <c r="L325" s="197" t="str">
        <f>'Berechnung-Freizeit'!W313</f>
        <v/>
      </c>
      <c r="M325" s="195" t="str">
        <f>'Berechnung-Freizeit'!AB313</f>
        <v/>
      </c>
      <c r="N325" s="186" t="str">
        <f>'Berechnung-Freizeit'!AC313</f>
        <v/>
      </c>
      <c r="O325" s="195" t="str">
        <f>'Berechnung-Freizeit'!AH313</f>
        <v/>
      </c>
      <c r="P325" s="186" t="str">
        <f>'Berechnung-Freizeit'!AI313</f>
        <v/>
      </c>
      <c r="Q325" s="355" t="str">
        <f>'Berechnung-Freizeit'!AN313</f>
        <v/>
      </c>
      <c r="R325" s="186" t="str">
        <f>'Berechnung-Freizeit'!AO313</f>
        <v/>
      </c>
      <c r="S325" s="184" t="str">
        <f>'Berechnung-Freizeit'!AT313</f>
        <v/>
      </c>
      <c r="T325" s="186" t="str">
        <f>'Berechnung-Freizeit'!AU313</f>
        <v/>
      </c>
      <c r="U325" s="184" t="str">
        <f>'Berechnung-Freizeit'!AZ313</f>
        <v/>
      </c>
      <c r="V325" s="197" t="str">
        <f>'Berechnung-Freizeit'!BA313</f>
        <v/>
      </c>
      <c r="W325" s="184">
        <f>'Berechnung-Freizeit'!BB313</f>
        <v>0</v>
      </c>
      <c r="X325" s="197">
        <f>'Berechnung-Freizeit'!BC313</f>
        <v>0</v>
      </c>
      <c r="Y325" s="205">
        <f t="shared" si="14"/>
        <v>0</v>
      </c>
      <c r="Z325" s="216">
        <f t="shared" si="15"/>
        <v>0</v>
      </c>
      <c r="AA325" s="361">
        <f>'Berechnung-Freizeit'!BI313</f>
        <v>0</v>
      </c>
      <c r="AB325" s="362">
        <f t="shared" si="16"/>
        <v>0</v>
      </c>
    </row>
    <row r="326" spans="1:28">
      <c r="A326" s="184">
        <f>'Berechnung-Freizeit'!A314</f>
        <v>0</v>
      </c>
      <c r="B326" s="185">
        <f>'Berechnung-Freizeit'!B314</f>
        <v>0</v>
      </c>
      <c r="C326" s="185">
        <f>'Berechnung-Freizeit'!C314</f>
        <v>0</v>
      </c>
      <c r="D326" s="184" t="str">
        <f>'Berechnung-Freizeit'!D314</f>
        <v/>
      </c>
      <c r="E326" s="192">
        <f>'Berechnung-Freizeit'!E314</f>
        <v>0</v>
      </c>
      <c r="F326" s="195" t="str">
        <f>'Berechnung-Freizeit'!G314</f>
        <v/>
      </c>
      <c r="G326" s="184" t="str">
        <f>'Berechnung-Freizeit'!I314</f>
        <v/>
      </c>
      <c r="H326" s="192" t="str">
        <f>'Berechnung-Freizeit'!J314</f>
        <v/>
      </c>
      <c r="I326" s="195" t="str">
        <f>'Berechnung-Freizeit'!N314</f>
        <v/>
      </c>
      <c r="J326" s="186" t="str">
        <f>'Berechnung-Freizeit'!O314</f>
        <v/>
      </c>
      <c r="K326" s="184" t="str">
        <f>'Berechnung-Freizeit'!V314</f>
        <v/>
      </c>
      <c r="L326" s="197" t="str">
        <f>'Berechnung-Freizeit'!W314</f>
        <v/>
      </c>
      <c r="M326" s="195" t="str">
        <f>'Berechnung-Freizeit'!AB314</f>
        <v/>
      </c>
      <c r="N326" s="186" t="str">
        <f>'Berechnung-Freizeit'!AC314</f>
        <v/>
      </c>
      <c r="O326" s="195" t="str">
        <f>'Berechnung-Freizeit'!AH314</f>
        <v/>
      </c>
      <c r="P326" s="186" t="str">
        <f>'Berechnung-Freizeit'!AI314</f>
        <v/>
      </c>
      <c r="Q326" s="355" t="str">
        <f>'Berechnung-Freizeit'!AN314</f>
        <v/>
      </c>
      <c r="R326" s="186" t="str">
        <f>'Berechnung-Freizeit'!AO314</f>
        <v/>
      </c>
      <c r="S326" s="184" t="str">
        <f>'Berechnung-Freizeit'!AT314</f>
        <v/>
      </c>
      <c r="T326" s="186" t="str">
        <f>'Berechnung-Freizeit'!AU314</f>
        <v/>
      </c>
      <c r="U326" s="184" t="str">
        <f>'Berechnung-Freizeit'!AZ314</f>
        <v/>
      </c>
      <c r="V326" s="197" t="str">
        <f>'Berechnung-Freizeit'!BA314</f>
        <v/>
      </c>
      <c r="W326" s="184">
        <f>'Berechnung-Freizeit'!BB314</f>
        <v>0</v>
      </c>
      <c r="X326" s="197">
        <f>'Berechnung-Freizeit'!BC314</f>
        <v>0</v>
      </c>
      <c r="Y326" s="205">
        <f t="shared" si="14"/>
        <v>0</v>
      </c>
      <c r="Z326" s="216">
        <f t="shared" si="15"/>
        <v>0</v>
      </c>
      <c r="AA326" s="361">
        <f>'Berechnung-Freizeit'!BI314</f>
        <v>0</v>
      </c>
      <c r="AB326" s="362">
        <f t="shared" si="16"/>
        <v>0</v>
      </c>
    </row>
    <row r="327" spans="1:28">
      <c r="A327" s="184">
        <f>'Berechnung-Freizeit'!A315</f>
        <v>0</v>
      </c>
      <c r="B327" s="185">
        <f>'Berechnung-Freizeit'!B315</f>
        <v>0</v>
      </c>
      <c r="C327" s="185">
        <f>'Berechnung-Freizeit'!C315</f>
        <v>0</v>
      </c>
      <c r="D327" s="184" t="str">
        <f>'Berechnung-Freizeit'!D315</f>
        <v/>
      </c>
      <c r="E327" s="192">
        <f>'Berechnung-Freizeit'!E315</f>
        <v>0</v>
      </c>
      <c r="F327" s="195" t="str">
        <f>'Berechnung-Freizeit'!G315</f>
        <v/>
      </c>
      <c r="G327" s="184" t="str">
        <f>'Berechnung-Freizeit'!I315</f>
        <v/>
      </c>
      <c r="H327" s="192" t="str">
        <f>'Berechnung-Freizeit'!J315</f>
        <v/>
      </c>
      <c r="I327" s="195" t="str">
        <f>'Berechnung-Freizeit'!N315</f>
        <v/>
      </c>
      <c r="J327" s="186" t="str">
        <f>'Berechnung-Freizeit'!O315</f>
        <v/>
      </c>
      <c r="K327" s="184" t="str">
        <f>'Berechnung-Freizeit'!V315</f>
        <v/>
      </c>
      <c r="L327" s="197" t="str">
        <f>'Berechnung-Freizeit'!W315</f>
        <v/>
      </c>
      <c r="M327" s="195" t="str">
        <f>'Berechnung-Freizeit'!AB315</f>
        <v/>
      </c>
      <c r="N327" s="186" t="str">
        <f>'Berechnung-Freizeit'!AC315</f>
        <v/>
      </c>
      <c r="O327" s="195" t="str">
        <f>'Berechnung-Freizeit'!AH315</f>
        <v/>
      </c>
      <c r="P327" s="186" t="str">
        <f>'Berechnung-Freizeit'!AI315</f>
        <v/>
      </c>
      <c r="Q327" s="355" t="str">
        <f>'Berechnung-Freizeit'!AN315</f>
        <v/>
      </c>
      <c r="R327" s="186" t="str">
        <f>'Berechnung-Freizeit'!AO315</f>
        <v/>
      </c>
      <c r="S327" s="184" t="str">
        <f>'Berechnung-Freizeit'!AT315</f>
        <v/>
      </c>
      <c r="T327" s="186" t="str">
        <f>'Berechnung-Freizeit'!AU315</f>
        <v/>
      </c>
      <c r="U327" s="184" t="str">
        <f>'Berechnung-Freizeit'!AZ315</f>
        <v/>
      </c>
      <c r="V327" s="197" t="str">
        <f>'Berechnung-Freizeit'!BA315</f>
        <v/>
      </c>
      <c r="W327" s="184">
        <f>'Berechnung-Freizeit'!BB315</f>
        <v>0</v>
      </c>
      <c r="X327" s="197">
        <f>'Berechnung-Freizeit'!BC315</f>
        <v>0</v>
      </c>
      <c r="Y327" s="205">
        <f t="shared" si="14"/>
        <v>0</v>
      </c>
      <c r="Z327" s="216">
        <f t="shared" si="15"/>
        <v>0</v>
      </c>
      <c r="AA327" s="361">
        <f>'Berechnung-Freizeit'!BI315</f>
        <v>0</v>
      </c>
      <c r="AB327" s="362">
        <f t="shared" si="16"/>
        <v>0</v>
      </c>
    </row>
    <row r="328" spans="1:28">
      <c r="A328" s="184">
        <f>'Berechnung-Freizeit'!A316</f>
        <v>0</v>
      </c>
      <c r="B328" s="185">
        <f>'Berechnung-Freizeit'!B316</f>
        <v>0</v>
      </c>
      <c r="C328" s="185">
        <f>'Berechnung-Freizeit'!C316</f>
        <v>0</v>
      </c>
      <c r="D328" s="184" t="str">
        <f>'Berechnung-Freizeit'!D316</f>
        <v/>
      </c>
      <c r="E328" s="192">
        <f>'Berechnung-Freizeit'!E316</f>
        <v>0</v>
      </c>
      <c r="F328" s="195" t="str">
        <f>'Berechnung-Freizeit'!G316</f>
        <v/>
      </c>
      <c r="G328" s="184" t="str">
        <f>'Berechnung-Freizeit'!I316</f>
        <v/>
      </c>
      <c r="H328" s="192" t="str">
        <f>'Berechnung-Freizeit'!J316</f>
        <v/>
      </c>
      <c r="I328" s="195" t="str">
        <f>'Berechnung-Freizeit'!N316</f>
        <v/>
      </c>
      <c r="J328" s="186" t="str">
        <f>'Berechnung-Freizeit'!O316</f>
        <v/>
      </c>
      <c r="K328" s="184" t="str">
        <f>'Berechnung-Freizeit'!V316</f>
        <v/>
      </c>
      <c r="L328" s="197" t="str">
        <f>'Berechnung-Freizeit'!W316</f>
        <v/>
      </c>
      <c r="M328" s="195" t="str">
        <f>'Berechnung-Freizeit'!AB316</f>
        <v/>
      </c>
      <c r="N328" s="186" t="str">
        <f>'Berechnung-Freizeit'!AC316</f>
        <v/>
      </c>
      <c r="O328" s="195" t="str">
        <f>'Berechnung-Freizeit'!AH316</f>
        <v/>
      </c>
      <c r="P328" s="186" t="str">
        <f>'Berechnung-Freizeit'!AI316</f>
        <v/>
      </c>
      <c r="Q328" s="355" t="str">
        <f>'Berechnung-Freizeit'!AN316</f>
        <v/>
      </c>
      <c r="R328" s="186" t="str">
        <f>'Berechnung-Freizeit'!AO316</f>
        <v/>
      </c>
      <c r="S328" s="184" t="str">
        <f>'Berechnung-Freizeit'!AT316</f>
        <v/>
      </c>
      <c r="T328" s="186" t="str">
        <f>'Berechnung-Freizeit'!AU316</f>
        <v/>
      </c>
      <c r="U328" s="184" t="str">
        <f>'Berechnung-Freizeit'!AZ316</f>
        <v/>
      </c>
      <c r="V328" s="197" t="str">
        <f>'Berechnung-Freizeit'!BA316</f>
        <v/>
      </c>
      <c r="W328" s="184">
        <f>'Berechnung-Freizeit'!BB316</f>
        <v>0</v>
      </c>
      <c r="X328" s="197">
        <f>'Berechnung-Freizeit'!BC316</f>
        <v>0</v>
      </c>
      <c r="Y328" s="205">
        <f t="shared" si="14"/>
        <v>0</v>
      </c>
      <c r="Z328" s="216">
        <f t="shared" si="15"/>
        <v>0</v>
      </c>
      <c r="AA328" s="361">
        <f>'Berechnung-Freizeit'!BI316</f>
        <v>0</v>
      </c>
      <c r="AB328" s="362">
        <f t="shared" si="16"/>
        <v>0</v>
      </c>
    </row>
    <row r="329" spans="1:28">
      <c r="A329" s="184">
        <f>'Berechnung-Freizeit'!A317</f>
        <v>0</v>
      </c>
      <c r="B329" s="185">
        <f>'Berechnung-Freizeit'!B317</f>
        <v>0</v>
      </c>
      <c r="C329" s="185">
        <f>'Berechnung-Freizeit'!C317</f>
        <v>0</v>
      </c>
      <c r="D329" s="184" t="str">
        <f>'Berechnung-Freizeit'!D317</f>
        <v/>
      </c>
      <c r="E329" s="192">
        <f>'Berechnung-Freizeit'!E317</f>
        <v>0</v>
      </c>
      <c r="F329" s="195" t="str">
        <f>'Berechnung-Freizeit'!G317</f>
        <v/>
      </c>
      <c r="G329" s="184" t="str">
        <f>'Berechnung-Freizeit'!I317</f>
        <v/>
      </c>
      <c r="H329" s="192" t="str">
        <f>'Berechnung-Freizeit'!J317</f>
        <v/>
      </c>
      <c r="I329" s="195" t="str">
        <f>'Berechnung-Freizeit'!N317</f>
        <v/>
      </c>
      <c r="J329" s="186" t="str">
        <f>'Berechnung-Freizeit'!O317</f>
        <v/>
      </c>
      <c r="K329" s="184" t="str">
        <f>'Berechnung-Freizeit'!V317</f>
        <v/>
      </c>
      <c r="L329" s="197" t="str">
        <f>'Berechnung-Freizeit'!W317</f>
        <v/>
      </c>
      <c r="M329" s="195" t="str">
        <f>'Berechnung-Freizeit'!AB317</f>
        <v/>
      </c>
      <c r="N329" s="186" t="str">
        <f>'Berechnung-Freizeit'!AC317</f>
        <v/>
      </c>
      <c r="O329" s="195" t="str">
        <f>'Berechnung-Freizeit'!AH317</f>
        <v/>
      </c>
      <c r="P329" s="186" t="str">
        <f>'Berechnung-Freizeit'!AI317</f>
        <v/>
      </c>
      <c r="Q329" s="355" t="str">
        <f>'Berechnung-Freizeit'!AN317</f>
        <v/>
      </c>
      <c r="R329" s="186" t="str">
        <f>'Berechnung-Freizeit'!AO317</f>
        <v/>
      </c>
      <c r="S329" s="184" t="str">
        <f>'Berechnung-Freizeit'!AT317</f>
        <v/>
      </c>
      <c r="T329" s="186" t="str">
        <f>'Berechnung-Freizeit'!AU317</f>
        <v/>
      </c>
      <c r="U329" s="184" t="str">
        <f>'Berechnung-Freizeit'!AZ317</f>
        <v/>
      </c>
      <c r="V329" s="197" t="str">
        <f>'Berechnung-Freizeit'!BA317</f>
        <v/>
      </c>
      <c r="W329" s="184">
        <f>'Berechnung-Freizeit'!BB317</f>
        <v>0</v>
      </c>
      <c r="X329" s="197">
        <f>'Berechnung-Freizeit'!BC317</f>
        <v>0</v>
      </c>
      <c r="Y329" s="205">
        <f t="shared" si="14"/>
        <v>0</v>
      </c>
      <c r="Z329" s="216">
        <f t="shared" si="15"/>
        <v>0</v>
      </c>
      <c r="AA329" s="361">
        <f>'Berechnung-Freizeit'!BI317</f>
        <v>0</v>
      </c>
      <c r="AB329" s="362">
        <f t="shared" si="16"/>
        <v>0</v>
      </c>
    </row>
    <row r="330" spans="1:28">
      <c r="A330" s="184">
        <f>'Berechnung-Freizeit'!A318</f>
        <v>0</v>
      </c>
      <c r="B330" s="185">
        <f>'Berechnung-Freizeit'!B318</f>
        <v>0</v>
      </c>
      <c r="C330" s="185">
        <f>'Berechnung-Freizeit'!C318</f>
        <v>0</v>
      </c>
      <c r="D330" s="184" t="str">
        <f>'Berechnung-Freizeit'!D318</f>
        <v/>
      </c>
      <c r="E330" s="192">
        <f>'Berechnung-Freizeit'!E318</f>
        <v>0</v>
      </c>
      <c r="F330" s="195" t="str">
        <f>'Berechnung-Freizeit'!G318</f>
        <v/>
      </c>
      <c r="G330" s="184" t="str">
        <f>'Berechnung-Freizeit'!I318</f>
        <v/>
      </c>
      <c r="H330" s="192" t="str">
        <f>'Berechnung-Freizeit'!J318</f>
        <v/>
      </c>
      <c r="I330" s="195" t="str">
        <f>'Berechnung-Freizeit'!N318</f>
        <v/>
      </c>
      <c r="J330" s="186" t="str">
        <f>'Berechnung-Freizeit'!O318</f>
        <v/>
      </c>
      <c r="K330" s="184" t="str">
        <f>'Berechnung-Freizeit'!V318</f>
        <v/>
      </c>
      <c r="L330" s="197" t="str">
        <f>'Berechnung-Freizeit'!W318</f>
        <v/>
      </c>
      <c r="M330" s="195" t="str">
        <f>'Berechnung-Freizeit'!AB318</f>
        <v/>
      </c>
      <c r="N330" s="186" t="str">
        <f>'Berechnung-Freizeit'!AC318</f>
        <v/>
      </c>
      <c r="O330" s="195" t="str">
        <f>'Berechnung-Freizeit'!AH318</f>
        <v/>
      </c>
      <c r="P330" s="186" t="str">
        <f>'Berechnung-Freizeit'!AI318</f>
        <v/>
      </c>
      <c r="Q330" s="355" t="str">
        <f>'Berechnung-Freizeit'!AN318</f>
        <v/>
      </c>
      <c r="R330" s="186" t="str">
        <f>'Berechnung-Freizeit'!AO318</f>
        <v/>
      </c>
      <c r="S330" s="184" t="str">
        <f>'Berechnung-Freizeit'!AT318</f>
        <v/>
      </c>
      <c r="T330" s="186" t="str">
        <f>'Berechnung-Freizeit'!AU318</f>
        <v/>
      </c>
      <c r="U330" s="184" t="str">
        <f>'Berechnung-Freizeit'!AZ318</f>
        <v/>
      </c>
      <c r="V330" s="197" t="str">
        <f>'Berechnung-Freizeit'!BA318</f>
        <v/>
      </c>
      <c r="W330" s="184">
        <f>'Berechnung-Freizeit'!BB318</f>
        <v>0</v>
      </c>
      <c r="X330" s="197">
        <f>'Berechnung-Freizeit'!BC318</f>
        <v>0</v>
      </c>
      <c r="Y330" s="205">
        <f t="shared" si="14"/>
        <v>0</v>
      </c>
      <c r="Z330" s="216">
        <f t="shared" si="15"/>
        <v>0</v>
      </c>
      <c r="AA330" s="361">
        <f>'Berechnung-Freizeit'!BI318</f>
        <v>0</v>
      </c>
      <c r="AB330" s="362">
        <f t="shared" si="16"/>
        <v>0</v>
      </c>
    </row>
    <row r="331" spans="1:28">
      <c r="A331" s="184">
        <f>'Berechnung-Freizeit'!A319</f>
        <v>0</v>
      </c>
      <c r="B331" s="185">
        <f>'Berechnung-Freizeit'!B319</f>
        <v>0</v>
      </c>
      <c r="C331" s="185">
        <f>'Berechnung-Freizeit'!C319</f>
        <v>0</v>
      </c>
      <c r="D331" s="184" t="str">
        <f>'Berechnung-Freizeit'!D319</f>
        <v/>
      </c>
      <c r="E331" s="192">
        <f>'Berechnung-Freizeit'!E319</f>
        <v>0</v>
      </c>
      <c r="F331" s="195" t="str">
        <f>'Berechnung-Freizeit'!G319</f>
        <v/>
      </c>
      <c r="G331" s="184" t="str">
        <f>'Berechnung-Freizeit'!I319</f>
        <v/>
      </c>
      <c r="H331" s="192" t="str">
        <f>'Berechnung-Freizeit'!J319</f>
        <v/>
      </c>
      <c r="I331" s="195" t="str">
        <f>'Berechnung-Freizeit'!N319</f>
        <v/>
      </c>
      <c r="J331" s="186" t="str">
        <f>'Berechnung-Freizeit'!O319</f>
        <v/>
      </c>
      <c r="K331" s="184" t="str">
        <f>'Berechnung-Freizeit'!V319</f>
        <v/>
      </c>
      <c r="L331" s="197" t="str">
        <f>'Berechnung-Freizeit'!W319</f>
        <v/>
      </c>
      <c r="M331" s="195" t="str">
        <f>'Berechnung-Freizeit'!AB319</f>
        <v/>
      </c>
      <c r="N331" s="186" t="str">
        <f>'Berechnung-Freizeit'!AC319</f>
        <v/>
      </c>
      <c r="O331" s="195" t="str">
        <f>'Berechnung-Freizeit'!AH319</f>
        <v/>
      </c>
      <c r="P331" s="186" t="str">
        <f>'Berechnung-Freizeit'!AI319</f>
        <v/>
      </c>
      <c r="Q331" s="355" t="str">
        <f>'Berechnung-Freizeit'!AN319</f>
        <v/>
      </c>
      <c r="R331" s="186" t="str">
        <f>'Berechnung-Freizeit'!AO319</f>
        <v/>
      </c>
      <c r="S331" s="184" t="str">
        <f>'Berechnung-Freizeit'!AT319</f>
        <v/>
      </c>
      <c r="T331" s="186" t="str">
        <f>'Berechnung-Freizeit'!AU319</f>
        <v/>
      </c>
      <c r="U331" s="184" t="str">
        <f>'Berechnung-Freizeit'!AZ319</f>
        <v/>
      </c>
      <c r="V331" s="197" t="str">
        <f>'Berechnung-Freizeit'!BA319</f>
        <v/>
      </c>
      <c r="W331" s="184">
        <f>'Berechnung-Freizeit'!BB319</f>
        <v>0</v>
      </c>
      <c r="X331" s="197">
        <f>'Berechnung-Freizeit'!BC319</f>
        <v>0</v>
      </c>
      <c r="Y331" s="205">
        <f t="shared" si="14"/>
        <v>0</v>
      </c>
      <c r="Z331" s="216">
        <f t="shared" si="15"/>
        <v>0</v>
      </c>
      <c r="AA331" s="361">
        <f>'Berechnung-Freizeit'!BI319</f>
        <v>0</v>
      </c>
      <c r="AB331" s="362">
        <f t="shared" si="16"/>
        <v>0</v>
      </c>
    </row>
    <row r="332" spans="1:28">
      <c r="A332" s="184">
        <f>'Berechnung-Freizeit'!A320</f>
        <v>0</v>
      </c>
      <c r="B332" s="185">
        <f>'Berechnung-Freizeit'!B320</f>
        <v>0</v>
      </c>
      <c r="C332" s="185">
        <f>'Berechnung-Freizeit'!C320</f>
        <v>0</v>
      </c>
      <c r="D332" s="184" t="str">
        <f>'Berechnung-Freizeit'!D320</f>
        <v/>
      </c>
      <c r="E332" s="192">
        <f>'Berechnung-Freizeit'!E320</f>
        <v>0</v>
      </c>
      <c r="F332" s="195" t="str">
        <f>'Berechnung-Freizeit'!G320</f>
        <v/>
      </c>
      <c r="G332" s="184" t="str">
        <f>'Berechnung-Freizeit'!I320</f>
        <v/>
      </c>
      <c r="H332" s="192" t="str">
        <f>'Berechnung-Freizeit'!J320</f>
        <v/>
      </c>
      <c r="I332" s="195" t="str">
        <f>'Berechnung-Freizeit'!N320</f>
        <v/>
      </c>
      <c r="J332" s="186" t="str">
        <f>'Berechnung-Freizeit'!O320</f>
        <v/>
      </c>
      <c r="K332" s="184" t="str">
        <f>'Berechnung-Freizeit'!V320</f>
        <v/>
      </c>
      <c r="L332" s="197" t="str">
        <f>'Berechnung-Freizeit'!W320</f>
        <v/>
      </c>
      <c r="M332" s="195" t="str">
        <f>'Berechnung-Freizeit'!AB320</f>
        <v/>
      </c>
      <c r="N332" s="186" t="str">
        <f>'Berechnung-Freizeit'!AC320</f>
        <v/>
      </c>
      <c r="O332" s="195" t="str">
        <f>'Berechnung-Freizeit'!AH320</f>
        <v/>
      </c>
      <c r="P332" s="186" t="str">
        <f>'Berechnung-Freizeit'!AI320</f>
        <v/>
      </c>
      <c r="Q332" s="355" t="str">
        <f>'Berechnung-Freizeit'!AN320</f>
        <v/>
      </c>
      <c r="R332" s="186" t="str">
        <f>'Berechnung-Freizeit'!AO320</f>
        <v/>
      </c>
      <c r="S332" s="184" t="str">
        <f>'Berechnung-Freizeit'!AT320</f>
        <v/>
      </c>
      <c r="T332" s="186" t="str">
        <f>'Berechnung-Freizeit'!AU320</f>
        <v/>
      </c>
      <c r="U332" s="184" t="str">
        <f>'Berechnung-Freizeit'!AZ320</f>
        <v/>
      </c>
      <c r="V332" s="197" t="str">
        <f>'Berechnung-Freizeit'!BA320</f>
        <v/>
      </c>
      <c r="W332" s="184">
        <f>'Berechnung-Freizeit'!BB320</f>
        <v>0</v>
      </c>
      <c r="X332" s="197">
        <f>'Berechnung-Freizeit'!BC320</f>
        <v>0</v>
      </c>
      <c r="Y332" s="205">
        <f t="shared" si="14"/>
        <v>0</v>
      </c>
      <c r="Z332" s="216">
        <f t="shared" si="15"/>
        <v>0</v>
      </c>
      <c r="AA332" s="361">
        <f>'Berechnung-Freizeit'!BI320</f>
        <v>0</v>
      </c>
      <c r="AB332" s="362">
        <f t="shared" si="16"/>
        <v>0</v>
      </c>
    </row>
    <row r="333" spans="1:28">
      <c r="A333" s="184">
        <f>'Berechnung-Freizeit'!A321</f>
        <v>0</v>
      </c>
      <c r="B333" s="185">
        <f>'Berechnung-Freizeit'!B321</f>
        <v>0</v>
      </c>
      <c r="C333" s="185">
        <f>'Berechnung-Freizeit'!C321</f>
        <v>0</v>
      </c>
      <c r="D333" s="184" t="str">
        <f>'Berechnung-Freizeit'!D321</f>
        <v/>
      </c>
      <c r="E333" s="192">
        <f>'Berechnung-Freizeit'!E321</f>
        <v>0</v>
      </c>
      <c r="F333" s="195" t="str">
        <f>'Berechnung-Freizeit'!G321</f>
        <v/>
      </c>
      <c r="G333" s="184" t="str">
        <f>'Berechnung-Freizeit'!I321</f>
        <v/>
      </c>
      <c r="H333" s="192" t="str">
        <f>'Berechnung-Freizeit'!J321</f>
        <v/>
      </c>
      <c r="I333" s="195" t="str">
        <f>'Berechnung-Freizeit'!N321</f>
        <v/>
      </c>
      <c r="J333" s="186" t="str">
        <f>'Berechnung-Freizeit'!O321</f>
        <v/>
      </c>
      <c r="K333" s="184" t="str">
        <f>'Berechnung-Freizeit'!V321</f>
        <v/>
      </c>
      <c r="L333" s="197" t="str">
        <f>'Berechnung-Freizeit'!W321</f>
        <v/>
      </c>
      <c r="M333" s="195" t="str">
        <f>'Berechnung-Freizeit'!AB321</f>
        <v/>
      </c>
      <c r="N333" s="186" t="str">
        <f>'Berechnung-Freizeit'!AC321</f>
        <v/>
      </c>
      <c r="O333" s="195" t="str">
        <f>'Berechnung-Freizeit'!AH321</f>
        <v/>
      </c>
      <c r="P333" s="186" t="str">
        <f>'Berechnung-Freizeit'!AI321</f>
        <v/>
      </c>
      <c r="Q333" s="355" t="str">
        <f>'Berechnung-Freizeit'!AN321</f>
        <v/>
      </c>
      <c r="R333" s="186" t="str">
        <f>'Berechnung-Freizeit'!AO321</f>
        <v/>
      </c>
      <c r="S333" s="184" t="str">
        <f>'Berechnung-Freizeit'!AT321</f>
        <v/>
      </c>
      <c r="T333" s="186" t="str">
        <f>'Berechnung-Freizeit'!AU321</f>
        <v/>
      </c>
      <c r="U333" s="184" t="str">
        <f>'Berechnung-Freizeit'!AZ321</f>
        <v/>
      </c>
      <c r="V333" s="197" t="str">
        <f>'Berechnung-Freizeit'!BA321</f>
        <v/>
      </c>
      <c r="W333" s="184">
        <f>'Berechnung-Freizeit'!BB321</f>
        <v>0</v>
      </c>
      <c r="X333" s="197">
        <f>'Berechnung-Freizeit'!BC321</f>
        <v>0</v>
      </c>
      <c r="Y333" s="205">
        <f t="shared" si="14"/>
        <v>0</v>
      </c>
      <c r="Z333" s="216">
        <f t="shared" si="15"/>
        <v>0</v>
      </c>
      <c r="AA333" s="361">
        <f>'Berechnung-Freizeit'!BI321</f>
        <v>0</v>
      </c>
      <c r="AB333" s="362">
        <f t="shared" si="16"/>
        <v>0</v>
      </c>
    </row>
    <row r="334" spans="1:28">
      <c r="A334" s="184">
        <f>'Berechnung-Freizeit'!A322</f>
        <v>0</v>
      </c>
      <c r="B334" s="185">
        <f>'Berechnung-Freizeit'!B322</f>
        <v>0</v>
      </c>
      <c r="C334" s="185">
        <f>'Berechnung-Freizeit'!C322</f>
        <v>0</v>
      </c>
      <c r="D334" s="184" t="str">
        <f>'Berechnung-Freizeit'!D322</f>
        <v/>
      </c>
      <c r="E334" s="192">
        <f>'Berechnung-Freizeit'!E322</f>
        <v>0</v>
      </c>
      <c r="F334" s="195" t="str">
        <f>'Berechnung-Freizeit'!G322</f>
        <v/>
      </c>
      <c r="G334" s="184" t="str">
        <f>'Berechnung-Freizeit'!I322</f>
        <v/>
      </c>
      <c r="H334" s="192" t="str">
        <f>'Berechnung-Freizeit'!J322</f>
        <v/>
      </c>
      <c r="I334" s="195" t="str">
        <f>'Berechnung-Freizeit'!N322</f>
        <v/>
      </c>
      <c r="J334" s="186" t="str">
        <f>'Berechnung-Freizeit'!O322</f>
        <v/>
      </c>
      <c r="K334" s="184" t="str">
        <f>'Berechnung-Freizeit'!V322</f>
        <v/>
      </c>
      <c r="L334" s="197" t="str">
        <f>'Berechnung-Freizeit'!W322</f>
        <v/>
      </c>
      <c r="M334" s="195" t="str">
        <f>'Berechnung-Freizeit'!AB322</f>
        <v/>
      </c>
      <c r="N334" s="186" t="str">
        <f>'Berechnung-Freizeit'!AC322</f>
        <v/>
      </c>
      <c r="O334" s="195" t="str">
        <f>'Berechnung-Freizeit'!AH322</f>
        <v/>
      </c>
      <c r="P334" s="186" t="str">
        <f>'Berechnung-Freizeit'!AI322</f>
        <v/>
      </c>
      <c r="Q334" s="355" t="str">
        <f>'Berechnung-Freizeit'!AN322</f>
        <v/>
      </c>
      <c r="R334" s="186" t="str">
        <f>'Berechnung-Freizeit'!AO322</f>
        <v/>
      </c>
      <c r="S334" s="184" t="str">
        <f>'Berechnung-Freizeit'!AT322</f>
        <v/>
      </c>
      <c r="T334" s="186" t="str">
        <f>'Berechnung-Freizeit'!AU322</f>
        <v/>
      </c>
      <c r="U334" s="184" t="str">
        <f>'Berechnung-Freizeit'!AZ322</f>
        <v/>
      </c>
      <c r="V334" s="197" t="str">
        <f>'Berechnung-Freizeit'!BA322</f>
        <v/>
      </c>
      <c r="W334" s="184">
        <f>'Berechnung-Freizeit'!BB322</f>
        <v>0</v>
      </c>
      <c r="X334" s="197">
        <f>'Berechnung-Freizeit'!BC322</f>
        <v>0</v>
      </c>
      <c r="Y334" s="205">
        <f t="shared" si="14"/>
        <v>0</v>
      </c>
      <c r="Z334" s="216">
        <f t="shared" si="15"/>
        <v>0</v>
      </c>
      <c r="AA334" s="361">
        <f>'Berechnung-Freizeit'!BI322</f>
        <v>0</v>
      </c>
      <c r="AB334" s="362">
        <f t="shared" si="16"/>
        <v>0</v>
      </c>
    </row>
    <row r="335" spans="1:28">
      <c r="A335" s="184">
        <f>'Berechnung-Freizeit'!A323</f>
        <v>0</v>
      </c>
      <c r="B335" s="185">
        <f>'Berechnung-Freizeit'!B323</f>
        <v>0</v>
      </c>
      <c r="C335" s="185">
        <f>'Berechnung-Freizeit'!C323</f>
        <v>0</v>
      </c>
      <c r="D335" s="184" t="str">
        <f>'Berechnung-Freizeit'!D323</f>
        <v/>
      </c>
      <c r="E335" s="192">
        <f>'Berechnung-Freizeit'!E323</f>
        <v>0</v>
      </c>
      <c r="F335" s="195" t="str">
        <f>'Berechnung-Freizeit'!G323</f>
        <v/>
      </c>
      <c r="G335" s="184" t="str">
        <f>'Berechnung-Freizeit'!I323</f>
        <v/>
      </c>
      <c r="H335" s="192" t="str">
        <f>'Berechnung-Freizeit'!J323</f>
        <v/>
      </c>
      <c r="I335" s="195" t="str">
        <f>'Berechnung-Freizeit'!N323</f>
        <v/>
      </c>
      <c r="J335" s="186" t="str">
        <f>'Berechnung-Freizeit'!O323</f>
        <v/>
      </c>
      <c r="K335" s="184" t="str">
        <f>'Berechnung-Freizeit'!V323</f>
        <v/>
      </c>
      <c r="L335" s="197" t="str">
        <f>'Berechnung-Freizeit'!W323</f>
        <v/>
      </c>
      <c r="M335" s="195" t="str">
        <f>'Berechnung-Freizeit'!AB323</f>
        <v/>
      </c>
      <c r="N335" s="186" t="str">
        <f>'Berechnung-Freizeit'!AC323</f>
        <v/>
      </c>
      <c r="O335" s="195" t="str">
        <f>'Berechnung-Freizeit'!AH323</f>
        <v/>
      </c>
      <c r="P335" s="186" t="str">
        <f>'Berechnung-Freizeit'!AI323</f>
        <v/>
      </c>
      <c r="Q335" s="355" t="str">
        <f>'Berechnung-Freizeit'!AN323</f>
        <v/>
      </c>
      <c r="R335" s="186" t="str">
        <f>'Berechnung-Freizeit'!AO323</f>
        <v/>
      </c>
      <c r="S335" s="184" t="str">
        <f>'Berechnung-Freizeit'!AT323</f>
        <v/>
      </c>
      <c r="T335" s="186" t="str">
        <f>'Berechnung-Freizeit'!AU323</f>
        <v/>
      </c>
      <c r="U335" s="184" t="str">
        <f>'Berechnung-Freizeit'!AZ323</f>
        <v/>
      </c>
      <c r="V335" s="197" t="str">
        <f>'Berechnung-Freizeit'!BA323</f>
        <v/>
      </c>
      <c r="W335" s="184">
        <f>'Berechnung-Freizeit'!BB323</f>
        <v>0</v>
      </c>
      <c r="X335" s="197">
        <f>'Berechnung-Freizeit'!BC323</f>
        <v>0</v>
      </c>
      <c r="Y335" s="205">
        <f t="shared" si="14"/>
        <v>0</v>
      </c>
      <c r="Z335" s="216">
        <f t="shared" si="15"/>
        <v>0</v>
      </c>
      <c r="AA335" s="361">
        <f>'Berechnung-Freizeit'!BI323</f>
        <v>0</v>
      </c>
      <c r="AB335" s="362">
        <f t="shared" si="16"/>
        <v>0</v>
      </c>
    </row>
    <row r="336" spans="1:28">
      <c r="A336" s="184">
        <f>'Berechnung-Freizeit'!A324</f>
        <v>0</v>
      </c>
      <c r="B336" s="185">
        <f>'Berechnung-Freizeit'!B324</f>
        <v>0</v>
      </c>
      <c r="C336" s="185">
        <f>'Berechnung-Freizeit'!C324</f>
        <v>0</v>
      </c>
      <c r="D336" s="184" t="str">
        <f>'Berechnung-Freizeit'!D324</f>
        <v/>
      </c>
      <c r="E336" s="192">
        <f>'Berechnung-Freizeit'!E324</f>
        <v>0</v>
      </c>
      <c r="F336" s="195" t="str">
        <f>'Berechnung-Freizeit'!G324</f>
        <v/>
      </c>
      <c r="G336" s="184" t="str">
        <f>'Berechnung-Freizeit'!I324</f>
        <v/>
      </c>
      <c r="H336" s="192" t="str">
        <f>'Berechnung-Freizeit'!J324</f>
        <v/>
      </c>
      <c r="I336" s="195" t="str">
        <f>'Berechnung-Freizeit'!N324</f>
        <v/>
      </c>
      <c r="J336" s="186" t="str">
        <f>'Berechnung-Freizeit'!O324</f>
        <v/>
      </c>
      <c r="K336" s="184" t="str">
        <f>'Berechnung-Freizeit'!V324</f>
        <v/>
      </c>
      <c r="L336" s="197" t="str">
        <f>'Berechnung-Freizeit'!W324</f>
        <v/>
      </c>
      <c r="M336" s="195" t="str">
        <f>'Berechnung-Freizeit'!AB324</f>
        <v/>
      </c>
      <c r="N336" s="186" t="str">
        <f>'Berechnung-Freizeit'!AC324</f>
        <v/>
      </c>
      <c r="O336" s="195" t="str">
        <f>'Berechnung-Freizeit'!AH324</f>
        <v/>
      </c>
      <c r="P336" s="186" t="str">
        <f>'Berechnung-Freizeit'!AI324</f>
        <v/>
      </c>
      <c r="Q336" s="355" t="str">
        <f>'Berechnung-Freizeit'!AN324</f>
        <v/>
      </c>
      <c r="R336" s="186" t="str">
        <f>'Berechnung-Freizeit'!AO324</f>
        <v/>
      </c>
      <c r="S336" s="184" t="str">
        <f>'Berechnung-Freizeit'!AT324</f>
        <v/>
      </c>
      <c r="T336" s="186" t="str">
        <f>'Berechnung-Freizeit'!AU324</f>
        <v/>
      </c>
      <c r="U336" s="184" t="str">
        <f>'Berechnung-Freizeit'!AZ324</f>
        <v/>
      </c>
      <c r="V336" s="197" t="str">
        <f>'Berechnung-Freizeit'!BA324</f>
        <v/>
      </c>
      <c r="W336" s="184">
        <f>'Berechnung-Freizeit'!BB324</f>
        <v>0</v>
      </c>
      <c r="X336" s="197">
        <f>'Berechnung-Freizeit'!BC324</f>
        <v>0</v>
      </c>
      <c r="Y336" s="205">
        <f t="shared" si="14"/>
        <v>0</v>
      </c>
      <c r="Z336" s="216">
        <f t="shared" si="15"/>
        <v>0</v>
      </c>
      <c r="AA336" s="361">
        <f>'Berechnung-Freizeit'!BI324</f>
        <v>0</v>
      </c>
      <c r="AB336" s="362">
        <f t="shared" si="16"/>
        <v>0</v>
      </c>
    </row>
    <row r="337" spans="1:28">
      <c r="A337" s="184">
        <f>'Berechnung-Freizeit'!A325</f>
        <v>0</v>
      </c>
      <c r="B337" s="185">
        <f>'Berechnung-Freizeit'!B325</f>
        <v>0</v>
      </c>
      <c r="C337" s="185">
        <f>'Berechnung-Freizeit'!C325</f>
        <v>0</v>
      </c>
      <c r="D337" s="184" t="str">
        <f>'Berechnung-Freizeit'!D325</f>
        <v/>
      </c>
      <c r="E337" s="192">
        <f>'Berechnung-Freizeit'!E325</f>
        <v>0</v>
      </c>
      <c r="F337" s="195" t="str">
        <f>'Berechnung-Freizeit'!G325</f>
        <v/>
      </c>
      <c r="G337" s="184" t="str">
        <f>'Berechnung-Freizeit'!I325</f>
        <v/>
      </c>
      <c r="H337" s="192" t="str">
        <f>'Berechnung-Freizeit'!J325</f>
        <v/>
      </c>
      <c r="I337" s="195" t="str">
        <f>'Berechnung-Freizeit'!N325</f>
        <v/>
      </c>
      <c r="J337" s="186" t="str">
        <f>'Berechnung-Freizeit'!O325</f>
        <v/>
      </c>
      <c r="K337" s="184" t="str">
        <f>'Berechnung-Freizeit'!V325</f>
        <v/>
      </c>
      <c r="L337" s="197" t="str">
        <f>'Berechnung-Freizeit'!W325</f>
        <v/>
      </c>
      <c r="M337" s="195" t="str">
        <f>'Berechnung-Freizeit'!AB325</f>
        <v/>
      </c>
      <c r="N337" s="186" t="str">
        <f>'Berechnung-Freizeit'!AC325</f>
        <v/>
      </c>
      <c r="O337" s="195" t="str">
        <f>'Berechnung-Freizeit'!AH325</f>
        <v/>
      </c>
      <c r="P337" s="186" t="str">
        <f>'Berechnung-Freizeit'!AI325</f>
        <v/>
      </c>
      <c r="Q337" s="355" t="str">
        <f>'Berechnung-Freizeit'!AN325</f>
        <v/>
      </c>
      <c r="R337" s="186" t="str">
        <f>'Berechnung-Freizeit'!AO325</f>
        <v/>
      </c>
      <c r="S337" s="184" t="str">
        <f>'Berechnung-Freizeit'!AT325</f>
        <v/>
      </c>
      <c r="T337" s="186" t="str">
        <f>'Berechnung-Freizeit'!AU325</f>
        <v/>
      </c>
      <c r="U337" s="184" t="str">
        <f>'Berechnung-Freizeit'!AZ325</f>
        <v/>
      </c>
      <c r="V337" s="197" t="str">
        <f>'Berechnung-Freizeit'!BA325</f>
        <v/>
      </c>
      <c r="W337" s="184">
        <f>'Berechnung-Freizeit'!BB325</f>
        <v>0</v>
      </c>
      <c r="X337" s="197">
        <f>'Berechnung-Freizeit'!BC325</f>
        <v>0</v>
      </c>
      <c r="Y337" s="205">
        <f t="shared" si="14"/>
        <v>0</v>
      </c>
      <c r="Z337" s="216">
        <f t="shared" si="15"/>
        <v>0</v>
      </c>
      <c r="AA337" s="361">
        <f>'Berechnung-Freizeit'!BI325</f>
        <v>0</v>
      </c>
      <c r="AB337" s="362">
        <f t="shared" si="16"/>
        <v>0</v>
      </c>
    </row>
    <row r="338" spans="1:28">
      <c r="A338" s="184">
        <f>'Berechnung-Freizeit'!A326</f>
        <v>0</v>
      </c>
      <c r="B338" s="185">
        <f>'Berechnung-Freizeit'!B326</f>
        <v>0</v>
      </c>
      <c r="C338" s="185">
        <f>'Berechnung-Freizeit'!C326</f>
        <v>0</v>
      </c>
      <c r="D338" s="184" t="str">
        <f>'Berechnung-Freizeit'!D326</f>
        <v/>
      </c>
      <c r="E338" s="192">
        <f>'Berechnung-Freizeit'!E326</f>
        <v>0</v>
      </c>
      <c r="F338" s="195" t="str">
        <f>'Berechnung-Freizeit'!G326</f>
        <v/>
      </c>
      <c r="G338" s="184" t="str">
        <f>'Berechnung-Freizeit'!I326</f>
        <v/>
      </c>
      <c r="H338" s="192" t="str">
        <f>'Berechnung-Freizeit'!J326</f>
        <v/>
      </c>
      <c r="I338" s="195" t="str">
        <f>'Berechnung-Freizeit'!N326</f>
        <v/>
      </c>
      <c r="J338" s="186" t="str">
        <f>'Berechnung-Freizeit'!O326</f>
        <v/>
      </c>
      <c r="K338" s="184" t="str">
        <f>'Berechnung-Freizeit'!V326</f>
        <v/>
      </c>
      <c r="L338" s="197" t="str">
        <f>'Berechnung-Freizeit'!W326</f>
        <v/>
      </c>
      <c r="M338" s="195" t="str">
        <f>'Berechnung-Freizeit'!AB326</f>
        <v/>
      </c>
      <c r="N338" s="186" t="str">
        <f>'Berechnung-Freizeit'!AC326</f>
        <v/>
      </c>
      <c r="O338" s="195" t="str">
        <f>'Berechnung-Freizeit'!AH326</f>
        <v/>
      </c>
      <c r="P338" s="186" t="str">
        <f>'Berechnung-Freizeit'!AI326</f>
        <v/>
      </c>
      <c r="Q338" s="355" t="str">
        <f>'Berechnung-Freizeit'!AN326</f>
        <v/>
      </c>
      <c r="R338" s="186" t="str">
        <f>'Berechnung-Freizeit'!AO326</f>
        <v/>
      </c>
      <c r="S338" s="184" t="str">
        <f>'Berechnung-Freizeit'!AT326</f>
        <v/>
      </c>
      <c r="T338" s="186" t="str">
        <f>'Berechnung-Freizeit'!AU326</f>
        <v/>
      </c>
      <c r="U338" s="184" t="str">
        <f>'Berechnung-Freizeit'!AZ326</f>
        <v/>
      </c>
      <c r="V338" s="197" t="str">
        <f>'Berechnung-Freizeit'!BA326</f>
        <v/>
      </c>
      <c r="W338" s="184">
        <f>'Berechnung-Freizeit'!BB326</f>
        <v>0</v>
      </c>
      <c r="X338" s="197">
        <f>'Berechnung-Freizeit'!BC326</f>
        <v>0</v>
      </c>
      <c r="Y338" s="205">
        <f t="shared" ref="Y338:Y401" si="17">SUM(IF(ISERROR(G338),0,G338),IF(ISERROR(I338),0,I338),IF(ISERROR(K338),0,K338),IF(ISERROR(M338),0,M338),IF(ISERROR(Q338),0,Q338),IF(ISERROR(S338),0,S338),IF(ISERROR(U338),0,U338))</f>
        <v>0</v>
      </c>
      <c r="Z338" s="216">
        <f t="shared" ref="Z338:Z401" si="18">SUM(IF(ISERROR(H338),0,H338),IF(ISERROR(J338),0,J338),IF(ISERROR(L338),0,L338),IF(ISERROR(N338),0,N338),IF(ISERROR(R338),0,R338),IF(ISERROR(T338),0,T338),IF(ISERROR(V338),0,V338))</f>
        <v>0</v>
      </c>
      <c r="AA338" s="361">
        <f>'Berechnung-Freizeit'!BI326</f>
        <v>0</v>
      </c>
      <c r="AB338" s="362">
        <f t="shared" si="16"/>
        <v>0</v>
      </c>
    </row>
    <row r="339" spans="1:28">
      <c r="A339" s="184">
        <f>'Berechnung-Freizeit'!A327</f>
        <v>0</v>
      </c>
      <c r="B339" s="185">
        <f>'Berechnung-Freizeit'!B327</f>
        <v>0</v>
      </c>
      <c r="C339" s="185">
        <f>'Berechnung-Freizeit'!C327</f>
        <v>0</v>
      </c>
      <c r="D339" s="184" t="str">
        <f>'Berechnung-Freizeit'!D327</f>
        <v/>
      </c>
      <c r="E339" s="192">
        <f>'Berechnung-Freizeit'!E327</f>
        <v>0</v>
      </c>
      <c r="F339" s="195" t="str">
        <f>'Berechnung-Freizeit'!G327</f>
        <v/>
      </c>
      <c r="G339" s="184" t="str">
        <f>'Berechnung-Freizeit'!I327</f>
        <v/>
      </c>
      <c r="H339" s="192" t="str">
        <f>'Berechnung-Freizeit'!J327</f>
        <v/>
      </c>
      <c r="I339" s="195" t="str">
        <f>'Berechnung-Freizeit'!N327</f>
        <v/>
      </c>
      <c r="J339" s="186" t="str">
        <f>'Berechnung-Freizeit'!O327</f>
        <v/>
      </c>
      <c r="K339" s="184" t="str">
        <f>'Berechnung-Freizeit'!V327</f>
        <v/>
      </c>
      <c r="L339" s="197" t="str">
        <f>'Berechnung-Freizeit'!W327</f>
        <v/>
      </c>
      <c r="M339" s="195" t="str">
        <f>'Berechnung-Freizeit'!AB327</f>
        <v/>
      </c>
      <c r="N339" s="186" t="str">
        <f>'Berechnung-Freizeit'!AC327</f>
        <v/>
      </c>
      <c r="O339" s="195" t="str">
        <f>'Berechnung-Freizeit'!AH327</f>
        <v/>
      </c>
      <c r="P339" s="186" t="str">
        <f>'Berechnung-Freizeit'!AI327</f>
        <v/>
      </c>
      <c r="Q339" s="355" t="str">
        <f>'Berechnung-Freizeit'!AN327</f>
        <v/>
      </c>
      <c r="R339" s="186" t="str">
        <f>'Berechnung-Freizeit'!AO327</f>
        <v/>
      </c>
      <c r="S339" s="184" t="str">
        <f>'Berechnung-Freizeit'!AT327</f>
        <v/>
      </c>
      <c r="T339" s="186" t="str">
        <f>'Berechnung-Freizeit'!AU327</f>
        <v/>
      </c>
      <c r="U339" s="184" t="str">
        <f>'Berechnung-Freizeit'!AZ327</f>
        <v/>
      </c>
      <c r="V339" s="197" t="str">
        <f>'Berechnung-Freizeit'!BA327</f>
        <v/>
      </c>
      <c r="W339" s="184">
        <f>'Berechnung-Freizeit'!BB327</f>
        <v>0</v>
      </c>
      <c r="X339" s="197">
        <f>'Berechnung-Freizeit'!BC327</f>
        <v>0</v>
      </c>
      <c r="Y339" s="205">
        <f t="shared" si="17"/>
        <v>0</v>
      </c>
      <c r="Z339" s="216">
        <f t="shared" si="18"/>
        <v>0</v>
      </c>
      <c r="AA339" s="361">
        <f>'Berechnung-Freizeit'!BI327</f>
        <v>0</v>
      </c>
      <c r="AB339" s="362">
        <f t="shared" ref="AB339:AB402" si="19">Z339+AA339</f>
        <v>0</v>
      </c>
    </row>
    <row r="340" spans="1:28">
      <c r="A340" s="184">
        <f>'Berechnung-Freizeit'!A328</f>
        <v>0</v>
      </c>
      <c r="B340" s="185">
        <f>'Berechnung-Freizeit'!B328</f>
        <v>0</v>
      </c>
      <c r="C340" s="185">
        <f>'Berechnung-Freizeit'!C328</f>
        <v>0</v>
      </c>
      <c r="D340" s="184" t="str">
        <f>'Berechnung-Freizeit'!D328</f>
        <v/>
      </c>
      <c r="E340" s="192">
        <f>'Berechnung-Freizeit'!E328</f>
        <v>0</v>
      </c>
      <c r="F340" s="195" t="str">
        <f>'Berechnung-Freizeit'!G328</f>
        <v/>
      </c>
      <c r="G340" s="184" t="str">
        <f>'Berechnung-Freizeit'!I328</f>
        <v/>
      </c>
      <c r="H340" s="192" t="str">
        <f>'Berechnung-Freizeit'!J328</f>
        <v/>
      </c>
      <c r="I340" s="195" t="str">
        <f>'Berechnung-Freizeit'!N328</f>
        <v/>
      </c>
      <c r="J340" s="186" t="str">
        <f>'Berechnung-Freizeit'!O328</f>
        <v/>
      </c>
      <c r="K340" s="184" t="str">
        <f>'Berechnung-Freizeit'!V328</f>
        <v/>
      </c>
      <c r="L340" s="197" t="str">
        <f>'Berechnung-Freizeit'!W328</f>
        <v/>
      </c>
      <c r="M340" s="195" t="str">
        <f>'Berechnung-Freizeit'!AB328</f>
        <v/>
      </c>
      <c r="N340" s="186" t="str">
        <f>'Berechnung-Freizeit'!AC328</f>
        <v/>
      </c>
      <c r="O340" s="195" t="str">
        <f>'Berechnung-Freizeit'!AH328</f>
        <v/>
      </c>
      <c r="P340" s="186" t="str">
        <f>'Berechnung-Freizeit'!AI328</f>
        <v/>
      </c>
      <c r="Q340" s="355" t="str">
        <f>'Berechnung-Freizeit'!AN328</f>
        <v/>
      </c>
      <c r="R340" s="186" t="str">
        <f>'Berechnung-Freizeit'!AO328</f>
        <v/>
      </c>
      <c r="S340" s="184" t="str">
        <f>'Berechnung-Freizeit'!AT328</f>
        <v/>
      </c>
      <c r="T340" s="186" t="str">
        <f>'Berechnung-Freizeit'!AU328</f>
        <v/>
      </c>
      <c r="U340" s="184" t="str">
        <f>'Berechnung-Freizeit'!AZ328</f>
        <v/>
      </c>
      <c r="V340" s="197" t="str">
        <f>'Berechnung-Freizeit'!BA328</f>
        <v/>
      </c>
      <c r="W340" s="184">
        <f>'Berechnung-Freizeit'!BB328</f>
        <v>0</v>
      </c>
      <c r="X340" s="197">
        <f>'Berechnung-Freizeit'!BC328</f>
        <v>0</v>
      </c>
      <c r="Y340" s="205">
        <f t="shared" si="17"/>
        <v>0</v>
      </c>
      <c r="Z340" s="216">
        <f t="shared" si="18"/>
        <v>0</v>
      </c>
      <c r="AA340" s="361">
        <f>'Berechnung-Freizeit'!BI328</f>
        <v>0</v>
      </c>
      <c r="AB340" s="362">
        <f t="shared" si="19"/>
        <v>0</v>
      </c>
    </row>
    <row r="341" spans="1:28">
      <c r="A341" s="184">
        <f>'Berechnung-Freizeit'!A329</f>
        <v>0</v>
      </c>
      <c r="B341" s="185">
        <f>'Berechnung-Freizeit'!B329</f>
        <v>0</v>
      </c>
      <c r="C341" s="185">
        <f>'Berechnung-Freizeit'!C329</f>
        <v>0</v>
      </c>
      <c r="D341" s="184" t="str">
        <f>'Berechnung-Freizeit'!D329</f>
        <v/>
      </c>
      <c r="E341" s="192">
        <f>'Berechnung-Freizeit'!E329</f>
        <v>0</v>
      </c>
      <c r="F341" s="195" t="str">
        <f>'Berechnung-Freizeit'!G329</f>
        <v/>
      </c>
      <c r="G341" s="184" t="str">
        <f>'Berechnung-Freizeit'!I329</f>
        <v/>
      </c>
      <c r="H341" s="192" t="str">
        <f>'Berechnung-Freizeit'!J329</f>
        <v/>
      </c>
      <c r="I341" s="195" t="str">
        <f>'Berechnung-Freizeit'!N329</f>
        <v/>
      </c>
      <c r="J341" s="186" t="str">
        <f>'Berechnung-Freizeit'!O329</f>
        <v/>
      </c>
      <c r="K341" s="184" t="str">
        <f>'Berechnung-Freizeit'!V329</f>
        <v/>
      </c>
      <c r="L341" s="197" t="str">
        <f>'Berechnung-Freizeit'!W329</f>
        <v/>
      </c>
      <c r="M341" s="195" t="str">
        <f>'Berechnung-Freizeit'!AB329</f>
        <v/>
      </c>
      <c r="N341" s="186" t="str">
        <f>'Berechnung-Freizeit'!AC329</f>
        <v/>
      </c>
      <c r="O341" s="195" t="str">
        <f>'Berechnung-Freizeit'!AH329</f>
        <v/>
      </c>
      <c r="P341" s="186" t="str">
        <f>'Berechnung-Freizeit'!AI329</f>
        <v/>
      </c>
      <c r="Q341" s="355" t="str">
        <f>'Berechnung-Freizeit'!AN329</f>
        <v/>
      </c>
      <c r="R341" s="186" t="str">
        <f>'Berechnung-Freizeit'!AO329</f>
        <v/>
      </c>
      <c r="S341" s="184" t="str">
        <f>'Berechnung-Freizeit'!AT329</f>
        <v/>
      </c>
      <c r="T341" s="186" t="str">
        <f>'Berechnung-Freizeit'!AU329</f>
        <v/>
      </c>
      <c r="U341" s="184" t="str">
        <f>'Berechnung-Freizeit'!AZ329</f>
        <v/>
      </c>
      <c r="V341" s="197" t="str">
        <f>'Berechnung-Freizeit'!BA329</f>
        <v/>
      </c>
      <c r="W341" s="184">
        <f>'Berechnung-Freizeit'!BB329</f>
        <v>0</v>
      </c>
      <c r="X341" s="197">
        <f>'Berechnung-Freizeit'!BC329</f>
        <v>0</v>
      </c>
      <c r="Y341" s="205">
        <f t="shared" si="17"/>
        <v>0</v>
      </c>
      <c r="Z341" s="216">
        <f t="shared" si="18"/>
        <v>0</v>
      </c>
      <c r="AA341" s="361">
        <f>'Berechnung-Freizeit'!BI329</f>
        <v>0</v>
      </c>
      <c r="AB341" s="362">
        <f t="shared" si="19"/>
        <v>0</v>
      </c>
    </row>
    <row r="342" spans="1:28">
      <c r="A342" s="184">
        <f>'Berechnung-Freizeit'!A330</f>
        <v>0</v>
      </c>
      <c r="B342" s="185">
        <f>'Berechnung-Freizeit'!B330</f>
        <v>0</v>
      </c>
      <c r="C342" s="185">
        <f>'Berechnung-Freizeit'!C330</f>
        <v>0</v>
      </c>
      <c r="D342" s="184" t="str">
        <f>'Berechnung-Freizeit'!D330</f>
        <v/>
      </c>
      <c r="E342" s="192">
        <f>'Berechnung-Freizeit'!E330</f>
        <v>0</v>
      </c>
      <c r="F342" s="195" t="str">
        <f>'Berechnung-Freizeit'!G330</f>
        <v/>
      </c>
      <c r="G342" s="184" t="str">
        <f>'Berechnung-Freizeit'!I330</f>
        <v/>
      </c>
      <c r="H342" s="192" t="str">
        <f>'Berechnung-Freizeit'!J330</f>
        <v/>
      </c>
      <c r="I342" s="195" t="str">
        <f>'Berechnung-Freizeit'!N330</f>
        <v/>
      </c>
      <c r="J342" s="186" t="str">
        <f>'Berechnung-Freizeit'!O330</f>
        <v/>
      </c>
      <c r="K342" s="184" t="str">
        <f>'Berechnung-Freizeit'!V330</f>
        <v/>
      </c>
      <c r="L342" s="197" t="str">
        <f>'Berechnung-Freizeit'!W330</f>
        <v/>
      </c>
      <c r="M342" s="195" t="str">
        <f>'Berechnung-Freizeit'!AB330</f>
        <v/>
      </c>
      <c r="N342" s="186" t="str">
        <f>'Berechnung-Freizeit'!AC330</f>
        <v/>
      </c>
      <c r="O342" s="195" t="str">
        <f>'Berechnung-Freizeit'!AH330</f>
        <v/>
      </c>
      <c r="P342" s="186" t="str">
        <f>'Berechnung-Freizeit'!AI330</f>
        <v/>
      </c>
      <c r="Q342" s="355" t="str">
        <f>'Berechnung-Freizeit'!AN330</f>
        <v/>
      </c>
      <c r="R342" s="186" t="str">
        <f>'Berechnung-Freizeit'!AO330</f>
        <v/>
      </c>
      <c r="S342" s="184" t="str">
        <f>'Berechnung-Freizeit'!AT330</f>
        <v/>
      </c>
      <c r="T342" s="186" t="str">
        <f>'Berechnung-Freizeit'!AU330</f>
        <v/>
      </c>
      <c r="U342" s="184" t="str">
        <f>'Berechnung-Freizeit'!AZ330</f>
        <v/>
      </c>
      <c r="V342" s="197" t="str">
        <f>'Berechnung-Freizeit'!BA330</f>
        <v/>
      </c>
      <c r="W342" s="184">
        <f>'Berechnung-Freizeit'!BB330</f>
        <v>0</v>
      </c>
      <c r="X342" s="197">
        <f>'Berechnung-Freizeit'!BC330</f>
        <v>0</v>
      </c>
      <c r="Y342" s="205">
        <f t="shared" si="17"/>
        <v>0</v>
      </c>
      <c r="Z342" s="216">
        <f t="shared" si="18"/>
        <v>0</v>
      </c>
      <c r="AA342" s="361">
        <f>'Berechnung-Freizeit'!BI330</f>
        <v>0</v>
      </c>
      <c r="AB342" s="362">
        <f t="shared" si="19"/>
        <v>0</v>
      </c>
    </row>
    <row r="343" spans="1:28">
      <c r="A343" s="184">
        <f>'Berechnung-Freizeit'!A331</f>
        <v>0</v>
      </c>
      <c r="B343" s="185">
        <f>'Berechnung-Freizeit'!B331</f>
        <v>0</v>
      </c>
      <c r="C343" s="185">
        <f>'Berechnung-Freizeit'!C331</f>
        <v>0</v>
      </c>
      <c r="D343" s="184" t="str">
        <f>'Berechnung-Freizeit'!D331</f>
        <v/>
      </c>
      <c r="E343" s="192">
        <f>'Berechnung-Freizeit'!E331</f>
        <v>0</v>
      </c>
      <c r="F343" s="195" t="str">
        <f>'Berechnung-Freizeit'!G331</f>
        <v/>
      </c>
      <c r="G343" s="184" t="str">
        <f>'Berechnung-Freizeit'!I331</f>
        <v/>
      </c>
      <c r="H343" s="192" t="str">
        <f>'Berechnung-Freizeit'!J331</f>
        <v/>
      </c>
      <c r="I343" s="195" t="str">
        <f>'Berechnung-Freizeit'!N331</f>
        <v/>
      </c>
      <c r="J343" s="186" t="str">
        <f>'Berechnung-Freizeit'!O331</f>
        <v/>
      </c>
      <c r="K343" s="184" t="str">
        <f>'Berechnung-Freizeit'!V331</f>
        <v/>
      </c>
      <c r="L343" s="197" t="str">
        <f>'Berechnung-Freizeit'!W331</f>
        <v/>
      </c>
      <c r="M343" s="195" t="str">
        <f>'Berechnung-Freizeit'!AB331</f>
        <v/>
      </c>
      <c r="N343" s="186" t="str">
        <f>'Berechnung-Freizeit'!AC331</f>
        <v/>
      </c>
      <c r="O343" s="195" t="str">
        <f>'Berechnung-Freizeit'!AH331</f>
        <v/>
      </c>
      <c r="P343" s="186" t="str">
        <f>'Berechnung-Freizeit'!AI331</f>
        <v/>
      </c>
      <c r="Q343" s="355" t="str">
        <f>'Berechnung-Freizeit'!AN331</f>
        <v/>
      </c>
      <c r="R343" s="186" t="str">
        <f>'Berechnung-Freizeit'!AO331</f>
        <v/>
      </c>
      <c r="S343" s="184" t="str">
        <f>'Berechnung-Freizeit'!AT331</f>
        <v/>
      </c>
      <c r="T343" s="186" t="str">
        <f>'Berechnung-Freizeit'!AU331</f>
        <v/>
      </c>
      <c r="U343" s="184" t="str">
        <f>'Berechnung-Freizeit'!AZ331</f>
        <v/>
      </c>
      <c r="V343" s="197" t="str">
        <f>'Berechnung-Freizeit'!BA331</f>
        <v/>
      </c>
      <c r="W343" s="184">
        <f>'Berechnung-Freizeit'!BB331</f>
        <v>0</v>
      </c>
      <c r="X343" s="197">
        <f>'Berechnung-Freizeit'!BC331</f>
        <v>0</v>
      </c>
      <c r="Y343" s="205">
        <f t="shared" si="17"/>
        <v>0</v>
      </c>
      <c r="Z343" s="216">
        <f t="shared" si="18"/>
        <v>0</v>
      </c>
      <c r="AA343" s="361">
        <f>'Berechnung-Freizeit'!BI331</f>
        <v>0</v>
      </c>
      <c r="AB343" s="362">
        <f t="shared" si="19"/>
        <v>0</v>
      </c>
    </row>
    <row r="344" spans="1:28">
      <c r="A344" s="184">
        <f>'Berechnung-Freizeit'!A332</f>
        <v>0</v>
      </c>
      <c r="B344" s="185">
        <f>'Berechnung-Freizeit'!B332</f>
        <v>0</v>
      </c>
      <c r="C344" s="185">
        <f>'Berechnung-Freizeit'!C332</f>
        <v>0</v>
      </c>
      <c r="D344" s="184" t="str">
        <f>'Berechnung-Freizeit'!D332</f>
        <v/>
      </c>
      <c r="E344" s="192">
        <f>'Berechnung-Freizeit'!E332</f>
        <v>0</v>
      </c>
      <c r="F344" s="195" t="str">
        <f>'Berechnung-Freizeit'!G332</f>
        <v/>
      </c>
      <c r="G344" s="184" t="str">
        <f>'Berechnung-Freizeit'!I332</f>
        <v/>
      </c>
      <c r="H344" s="192" t="str">
        <f>'Berechnung-Freizeit'!J332</f>
        <v/>
      </c>
      <c r="I344" s="195" t="str">
        <f>'Berechnung-Freizeit'!N332</f>
        <v/>
      </c>
      <c r="J344" s="186" t="str">
        <f>'Berechnung-Freizeit'!O332</f>
        <v/>
      </c>
      <c r="K344" s="184" t="str">
        <f>'Berechnung-Freizeit'!V332</f>
        <v/>
      </c>
      <c r="L344" s="197" t="str">
        <f>'Berechnung-Freizeit'!W332</f>
        <v/>
      </c>
      <c r="M344" s="195" t="str">
        <f>'Berechnung-Freizeit'!AB332</f>
        <v/>
      </c>
      <c r="N344" s="186" t="str">
        <f>'Berechnung-Freizeit'!AC332</f>
        <v/>
      </c>
      <c r="O344" s="195" t="str">
        <f>'Berechnung-Freizeit'!AH332</f>
        <v/>
      </c>
      <c r="P344" s="186" t="str">
        <f>'Berechnung-Freizeit'!AI332</f>
        <v/>
      </c>
      <c r="Q344" s="355" t="str">
        <f>'Berechnung-Freizeit'!AN332</f>
        <v/>
      </c>
      <c r="R344" s="186" t="str">
        <f>'Berechnung-Freizeit'!AO332</f>
        <v/>
      </c>
      <c r="S344" s="184" t="str">
        <f>'Berechnung-Freizeit'!AT332</f>
        <v/>
      </c>
      <c r="T344" s="186" t="str">
        <f>'Berechnung-Freizeit'!AU332</f>
        <v/>
      </c>
      <c r="U344" s="184" t="str">
        <f>'Berechnung-Freizeit'!AZ332</f>
        <v/>
      </c>
      <c r="V344" s="197" t="str">
        <f>'Berechnung-Freizeit'!BA332</f>
        <v/>
      </c>
      <c r="W344" s="184">
        <f>'Berechnung-Freizeit'!BB332</f>
        <v>0</v>
      </c>
      <c r="X344" s="197">
        <f>'Berechnung-Freizeit'!BC332</f>
        <v>0</v>
      </c>
      <c r="Y344" s="205">
        <f t="shared" si="17"/>
        <v>0</v>
      </c>
      <c r="Z344" s="216">
        <f t="shared" si="18"/>
        <v>0</v>
      </c>
      <c r="AA344" s="361">
        <f>'Berechnung-Freizeit'!BI332</f>
        <v>0</v>
      </c>
      <c r="AB344" s="362">
        <f t="shared" si="19"/>
        <v>0</v>
      </c>
    </row>
    <row r="345" spans="1:28">
      <c r="A345" s="184">
        <f>'Berechnung-Freizeit'!A333</f>
        <v>0</v>
      </c>
      <c r="B345" s="185">
        <f>'Berechnung-Freizeit'!B333</f>
        <v>0</v>
      </c>
      <c r="C345" s="185">
        <f>'Berechnung-Freizeit'!C333</f>
        <v>0</v>
      </c>
      <c r="D345" s="184" t="str">
        <f>'Berechnung-Freizeit'!D333</f>
        <v/>
      </c>
      <c r="E345" s="192">
        <f>'Berechnung-Freizeit'!E333</f>
        <v>0</v>
      </c>
      <c r="F345" s="195" t="str">
        <f>'Berechnung-Freizeit'!G333</f>
        <v/>
      </c>
      <c r="G345" s="184" t="str">
        <f>'Berechnung-Freizeit'!I333</f>
        <v/>
      </c>
      <c r="H345" s="192" t="str">
        <f>'Berechnung-Freizeit'!J333</f>
        <v/>
      </c>
      <c r="I345" s="195" t="str">
        <f>'Berechnung-Freizeit'!N333</f>
        <v/>
      </c>
      <c r="J345" s="186" t="str">
        <f>'Berechnung-Freizeit'!O333</f>
        <v/>
      </c>
      <c r="K345" s="184" t="str">
        <f>'Berechnung-Freizeit'!V333</f>
        <v/>
      </c>
      <c r="L345" s="197" t="str">
        <f>'Berechnung-Freizeit'!W333</f>
        <v/>
      </c>
      <c r="M345" s="195" t="str">
        <f>'Berechnung-Freizeit'!AB333</f>
        <v/>
      </c>
      <c r="N345" s="186" t="str">
        <f>'Berechnung-Freizeit'!AC333</f>
        <v/>
      </c>
      <c r="O345" s="195" t="str">
        <f>'Berechnung-Freizeit'!AH333</f>
        <v/>
      </c>
      <c r="P345" s="186" t="str">
        <f>'Berechnung-Freizeit'!AI333</f>
        <v/>
      </c>
      <c r="Q345" s="355" t="str">
        <f>'Berechnung-Freizeit'!AN333</f>
        <v/>
      </c>
      <c r="R345" s="186" t="str">
        <f>'Berechnung-Freizeit'!AO333</f>
        <v/>
      </c>
      <c r="S345" s="184" t="str">
        <f>'Berechnung-Freizeit'!AT333</f>
        <v/>
      </c>
      <c r="T345" s="186" t="str">
        <f>'Berechnung-Freizeit'!AU333</f>
        <v/>
      </c>
      <c r="U345" s="184" t="str">
        <f>'Berechnung-Freizeit'!AZ333</f>
        <v/>
      </c>
      <c r="V345" s="197" t="str">
        <f>'Berechnung-Freizeit'!BA333</f>
        <v/>
      </c>
      <c r="W345" s="184">
        <f>'Berechnung-Freizeit'!BB333</f>
        <v>0</v>
      </c>
      <c r="X345" s="197">
        <f>'Berechnung-Freizeit'!BC333</f>
        <v>0</v>
      </c>
      <c r="Y345" s="205">
        <f t="shared" si="17"/>
        <v>0</v>
      </c>
      <c r="Z345" s="216">
        <f t="shared" si="18"/>
        <v>0</v>
      </c>
      <c r="AA345" s="361">
        <f>'Berechnung-Freizeit'!BI333</f>
        <v>0</v>
      </c>
      <c r="AB345" s="362">
        <f t="shared" si="19"/>
        <v>0</v>
      </c>
    </row>
    <row r="346" spans="1:28">
      <c r="A346" s="184">
        <f>'Berechnung-Freizeit'!A334</f>
        <v>0</v>
      </c>
      <c r="B346" s="185">
        <f>'Berechnung-Freizeit'!B334</f>
        <v>0</v>
      </c>
      <c r="C346" s="185">
        <f>'Berechnung-Freizeit'!C334</f>
        <v>0</v>
      </c>
      <c r="D346" s="184" t="str">
        <f>'Berechnung-Freizeit'!D334</f>
        <v/>
      </c>
      <c r="E346" s="192">
        <f>'Berechnung-Freizeit'!E334</f>
        <v>0</v>
      </c>
      <c r="F346" s="195" t="str">
        <f>'Berechnung-Freizeit'!G334</f>
        <v/>
      </c>
      <c r="G346" s="184" t="str">
        <f>'Berechnung-Freizeit'!I334</f>
        <v/>
      </c>
      <c r="H346" s="192" t="str">
        <f>'Berechnung-Freizeit'!J334</f>
        <v/>
      </c>
      <c r="I346" s="195" t="str">
        <f>'Berechnung-Freizeit'!N334</f>
        <v/>
      </c>
      <c r="J346" s="186" t="str">
        <f>'Berechnung-Freizeit'!O334</f>
        <v/>
      </c>
      <c r="K346" s="184" t="str">
        <f>'Berechnung-Freizeit'!V334</f>
        <v/>
      </c>
      <c r="L346" s="197" t="str">
        <f>'Berechnung-Freizeit'!W334</f>
        <v/>
      </c>
      <c r="M346" s="195" t="str">
        <f>'Berechnung-Freizeit'!AB334</f>
        <v/>
      </c>
      <c r="N346" s="186" t="str">
        <f>'Berechnung-Freizeit'!AC334</f>
        <v/>
      </c>
      <c r="O346" s="195" t="str">
        <f>'Berechnung-Freizeit'!AH334</f>
        <v/>
      </c>
      <c r="P346" s="186" t="str">
        <f>'Berechnung-Freizeit'!AI334</f>
        <v/>
      </c>
      <c r="Q346" s="355" t="str">
        <f>'Berechnung-Freizeit'!AN334</f>
        <v/>
      </c>
      <c r="R346" s="186" t="str">
        <f>'Berechnung-Freizeit'!AO334</f>
        <v/>
      </c>
      <c r="S346" s="184" t="str">
        <f>'Berechnung-Freizeit'!AT334</f>
        <v/>
      </c>
      <c r="T346" s="186" t="str">
        <f>'Berechnung-Freizeit'!AU334</f>
        <v/>
      </c>
      <c r="U346" s="184" t="str">
        <f>'Berechnung-Freizeit'!AZ334</f>
        <v/>
      </c>
      <c r="V346" s="197" t="str">
        <f>'Berechnung-Freizeit'!BA334</f>
        <v/>
      </c>
      <c r="W346" s="184">
        <f>'Berechnung-Freizeit'!BB334</f>
        <v>0</v>
      </c>
      <c r="X346" s="197">
        <f>'Berechnung-Freizeit'!BC334</f>
        <v>0</v>
      </c>
      <c r="Y346" s="205">
        <f t="shared" si="17"/>
        <v>0</v>
      </c>
      <c r="Z346" s="216">
        <f t="shared" si="18"/>
        <v>0</v>
      </c>
      <c r="AA346" s="361">
        <f>'Berechnung-Freizeit'!BI334</f>
        <v>0</v>
      </c>
      <c r="AB346" s="362">
        <f t="shared" si="19"/>
        <v>0</v>
      </c>
    </row>
    <row r="347" spans="1:28">
      <c r="A347" s="184">
        <f>'Berechnung-Freizeit'!A335</f>
        <v>0</v>
      </c>
      <c r="B347" s="185">
        <f>'Berechnung-Freizeit'!B335</f>
        <v>0</v>
      </c>
      <c r="C347" s="185">
        <f>'Berechnung-Freizeit'!C335</f>
        <v>0</v>
      </c>
      <c r="D347" s="184" t="str">
        <f>'Berechnung-Freizeit'!D335</f>
        <v/>
      </c>
      <c r="E347" s="192">
        <f>'Berechnung-Freizeit'!E335</f>
        <v>0</v>
      </c>
      <c r="F347" s="195" t="str">
        <f>'Berechnung-Freizeit'!G335</f>
        <v/>
      </c>
      <c r="G347" s="184" t="str">
        <f>'Berechnung-Freizeit'!I335</f>
        <v/>
      </c>
      <c r="H347" s="192" t="str">
        <f>'Berechnung-Freizeit'!J335</f>
        <v/>
      </c>
      <c r="I347" s="195" t="str">
        <f>'Berechnung-Freizeit'!N335</f>
        <v/>
      </c>
      <c r="J347" s="186" t="str">
        <f>'Berechnung-Freizeit'!O335</f>
        <v/>
      </c>
      <c r="K347" s="184" t="str">
        <f>'Berechnung-Freizeit'!V335</f>
        <v/>
      </c>
      <c r="L347" s="197" t="str">
        <f>'Berechnung-Freizeit'!W335</f>
        <v/>
      </c>
      <c r="M347" s="195" t="str">
        <f>'Berechnung-Freizeit'!AB335</f>
        <v/>
      </c>
      <c r="N347" s="186" t="str">
        <f>'Berechnung-Freizeit'!AC335</f>
        <v/>
      </c>
      <c r="O347" s="195" t="str">
        <f>'Berechnung-Freizeit'!AH335</f>
        <v/>
      </c>
      <c r="P347" s="186" t="str">
        <f>'Berechnung-Freizeit'!AI335</f>
        <v/>
      </c>
      <c r="Q347" s="355" t="str">
        <f>'Berechnung-Freizeit'!AN335</f>
        <v/>
      </c>
      <c r="R347" s="186" t="str">
        <f>'Berechnung-Freizeit'!AO335</f>
        <v/>
      </c>
      <c r="S347" s="184" t="str">
        <f>'Berechnung-Freizeit'!AT335</f>
        <v/>
      </c>
      <c r="T347" s="186" t="str">
        <f>'Berechnung-Freizeit'!AU335</f>
        <v/>
      </c>
      <c r="U347" s="184" t="str">
        <f>'Berechnung-Freizeit'!AZ335</f>
        <v/>
      </c>
      <c r="V347" s="197" t="str">
        <f>'Berechnung-Freizeit'!BA335</f>
        <v/>
      </c>
      <c r="W347" s="184">
        <f>'Berechnung-Freizeit'!BB335</f>
        <v>0</v>
      </c>
      <c r="X347" s="197">
        <f>'Berechnung-Freizeit'!BC335</f>
        <v>0</v>
      </c>
      <c r="Y347" s="205">
        <f t="shared" si="17"/>
        <v>0</v>
      </c>
      <c r="Z347" s="216">
        <f t="shared" si="18"/>
        <v>0</v>
      </c>
      <c r="AA347" s="361">
        <f>'Berechnung-Freizeit'!BI335</f>
        <v>0</v>
      </c>
      <c r="AB347" s="362">
        <f t="shared" si="19"/>
        <v>0</v>
      </c>
    </row>
    <row r="348" spans="1:28">
      <c r="A348" s="184">
        <f>'Berechnung-Freizeit'!A336</f>
        <v>0</v>
      </c>
      <c r="B348" s="185">
        <f>'Berechnung-Freizeit'!B336</f>
        <v>0</v>
      </c>
      <c r="C348" s="185">
        <f>'Berechnung-Freizeit'!C336</f>
        <v>0</v>
      </c>
      <c r="D348" s="184" t="str">
        <f>'Berechnung-Freizeit'!D336</f>
        <v/>
      </c>
      <c r="E348" s="192">
        <f>'Berechnung-Freizeit'!E336</f>
        <v>0</v>
      </c>
      <c r="F348" s="195" t="str">
        <f>'Berechnung-Freizeit'!G336</f>
        <v/>
      </c>
      <c r="G348" s="184" t="str">
        <f>'Berechnung-Freizeit'!I336</f>
        <v/>
      </c>
      <c r="H348" s="192" t="str">
        <f>'Berechnung-Freizeit'!J336</f>
        <v/>
      </c>
      <c r="I348" s="195" t="str">
        <f>'Berechnung-Freizeit'!N336</f>
        <v/>
      </c>
      <c r="J348" s="186" t="str">
        <f>'Berechnung-Freizeit'!O336</f>
        <v/>
      </c>
      <c r="K348" s="184" t="str">
        <f>'Berechnung-Freizeit'!V336</f>
        <v/>
      </c>
      <c r="L348" s="197" t="str">
        <f>'Berechnung-Freizeit'!W336</f>
        <v/>
      </c>
      <c r="M348" s="195" t="str">
        <f>'Berechnung-Freizeit'!AB336</f>
        <v/>
      </c>
      <c r="N348" s="186" t="str">
        <f>'Berechnung-Freizeit'!AC336</f>
        <v/>
      </c>
      <c r="O348" s="195" t="str">
        <f>'Berechnung-Freizeit'!AH336</f>
        <v/>
      </c>
      <c r="P348" s="186" t="str">
        <f>'Berechnung-Freizeit'!AI336</f>
        <v/>
      </c>
      <c r="Q348" s="355" t="str">
        <f>'Berechnung-Freizeit'!AN336</f>
        <v/>
      </c>
      <c r="R348" s="186" t="str">
        <f>'Berechnung-Freizeit'!AO336</f>
        <v/>
      </c>
      <c r="S348" s="184" t="str">
        <f>'Berechnung-Freizeit'!AT336</f>
        <v/>
      </c>
      <c r="T348" s="186" t="str">
        <f>'Berechnung-Freizeit'!AU336</f>
        <v/>
      </c>
      <c r="U348" s="184" t="str">
        <f>'Berechnung-Freizeit'!AZ336</f>
        <v/>
      </c>
      <c r="V348" s="197" t="str">
        <f>'Berechnung-Freizeit'!BA336</f>
        <v/>
      </c>
      <c r="W348" s="184">
        <f>'Berechnung-Freizeit'!BB336</f>
        <v>0</v>
      </c>
      <c r="X348" s="197">
        <f>'Berechnung-Freizeit'!BC336</f>
        <v>0</v>
      </c>
      <c r="Y348" s="205">
        <f t="shared" si="17"/>
        <v>0</v>
      </c>
      <c r="Z348" s="216">
        <f t="shared" si="18"/>
        <v>0</v>
      </c>
      <c r="AA348" s="361">
        <f>'Berechnung-Freizeit'!BI336</f>
        <v>0</v>
      </c>
      <c r="AB348" s="362">
        <f t="shared" si="19"/>
        <v>0</v>
      </c>
    </row>
    <row r="349" spans="1:28">
      <c r="A349" s="184">
        <f>'Berechnung-Freizeit'!A337</f>
        <v>0</v>
      </c>
      <c r="B349" s="185">
        <f>'Berechnung-Freizeit'!B337</f>
        <v>0</v>
      </c>
      <c r="C349" s="185">
        <f>'Berechnung-Freizeit'!C337</f>
        <v>0</v>
      </c>
      <c r="D349" s="184" t="str">
        <f>'Berechnung-Freizeit'!D337</f>
        <v/>
      </c>
      <c r="E349" s="192">
        <f>'Berechnung-Freizeit'!E337</f>
        <v>0</v>
      </c>
      <c r="F349" s="195" t="str">
        <f>'Berechnung-Freizeit'!G337</f>
        <v/>
      </c>
      <c r="G349" s="184" t="str">
        <f>'Berechnung-Freizeit'!I337</f>
        <v/>
      </c>
      <c r="H349" s="192" t="str">
        <f>'Berechnung-Freizeit'!J337</f>
        <v/>
      </c>
      <c r="I349" s="195" t="str">
        <f>'Berechnung-Freizeit'!N337</f>
        <v/>
      </c>
      <c r="J349" s="186" t="str">
        <f>'Berechnung-Freizeit'!O337</f>
        <v/>
      </c>
      <c r="K349" s="184" t="str">
        <f>'Berechnung-Freizeit'!V337</f>
        <v/>
      </c>
      <c r="L349" s="197" t="str">
        <f>'Berechnung-Freizeit'!W337</f>
        <v/>
      </c>
      <c r="M349" s="195" t="str">
        <f>'Berechnung-Freizeit'!AB337</f>
        <v/>
      </c>
      <c r="N349" s="186" t="str">
        <f>'Berechnung-Freizeit'!AC337</f>
        <v/>
      </c>
      <c r="O349" s="195" t="str">
        <f>'Berechnung-Freizeit'!AH337</f>
        <v/>
      </c>
      <c r="P349" s="186" t="str">
        <f>'Berechnung-Freizeit'!AI337</f>
        <v/>
      </c>
      <c r="Q349" s="355" t="str">
        <f>'Berechnung-Freizeit'!AN337</f>
        <v/>
      </c>
      <c r="R349" s="186" t="str">
        <f>'Berechnung-Freizeit'!AO337</f>
        <v/>
      </c>
      <c r="S349" s="184" t="str">
        <f>'Berechnung-Freizeit'!AT337</f>
        <v/>
      </c>
      <c r="T349" s="186" t="str">
        <f>'Berechnung-Freizeit'!AU337</f>
        <v/>
      </c>
      <c r="U349" s="184" t="str">
        <f>'Berechnung-Freizeit'!AZ337</f>
        <v/>
      </c>
      <c r="V349" s="197" t="str">
        <f>'Berechnung-Freizeit'!BA337</f>
        <v/>
      </c>
      <c r="W349" s="184">
        <f>'Berechnung-Freizeit'!BB337</f>
        <v>0</v>
      </c>
      <c r="X349" s="197">
        <f>'Berechnung-Freizeit'!BC337</f>
        <v>0</v>
      </c>
      <c r="Y349" s="205">
        <f t="shared" si="17"/>
        <v>0</v>
      </c>
      <c r="Z349" s="216">
        <f t="shared" si="18"/>
        <v>0</v>
      </c>
      <c r="AA349" s="361">
        <f>'Berechnung-Freizeit'!BI337</f>
        <v>0</v>
      </c>
      <c r="AB349" s="362">
        <f t="shared" si="19"/>
        <v>0</v>
      </c>
    </row>
    <row r="350" spans="1:28">
      <c r="A350" s="184">
        <f>'Berechnung-Freizeit'!A338</f>
        <v>0</v>
      </c>
      <c r="B350" s="185">
        <f>'Berechnung-Freizeit'!B338</f>
        <v>0</v>
      </c>
      <c r="C350" s="185">
        <f>'Berechnung-Freizeit'!C338</f>
        <v>0</v>
      </c>
      <c r="D350" s="184" t="str">
        <f>'Berechnung-Freizeit'!D338</f>
        <v/>
      </c>
      <c r="E350" s="192">
        <f>'Berechnung-Freizeit'!E338</f>
        <v>0</v>
      </c>
      <c r="F350" s="195" t="str">
        <f>'Berechnung-Freizeit'!G338</f>
        <v/>
      </c>
      <c r="G350" s="184" t="str">
        <f>'Berechnung-Freizeit'!I338</f>
        <v/>
      </c>
      <c r="H350" s="192" t="str">
        <f>'Berechnung-Freizeit'!J338</f>
        <v/>
      </c>
      <c r="I350" s="195" t="str">
        <f>'Berechnung-Freizeit'!N338</f>
        <v/>
      </c>
      <c r="J350" s="186" t="str">
        <f>'Berechnung-Freizeit'!O338</f>
        <v/>
      </c>
      <c r="K350" s="184" t="str">
        <f>'Berechnung-Freizeit'!V338</f>
        <v/>
      </c>
      <c r="L350" s="197" t="str">
        <f>'Berechnung-Freizeit'!W338</f>
        <v/>
      </c>
      <c r="M350" s="195" t="str">
        <f>'Berechnung-Freizeit'!AB338</f>
        <v/>
      </c>
      <c r="N350" s="186" t="str">
        <f>'Berechnung-Freizeit'!AC338</f>
        <v/>
      </c>
      <c r="O350" s="195" t="str">
        <f>'Berechnung-Freizeit'!AH338</f>
        <v/>
      </c>
      <c r="P350" s="186" t="str">
        <f>'Berechnung-Freizeit'!AI338</f>
        <v/>
      </c>
      <c r="Q350" s="355" t="str">
        <f>'Berechnung-Freizeit'!AN338</f>
        <v/>
      </c>
      <c r="R350" s="186" t="str">
        <f>'Berechnung-Freizeit'!AO338</f>
        <v/>
      </c>
      <c r="S350" s="184" t="str">
        <f>'Berechnung-Freizeit'!AT338</f>
        <v/>
      </c>
      <c r="T350" s="186" t="str">
        <f>'Berechnung-Freizeit'!AU338</f>
        <v/>
      </c>
      <c r="U350" s="184" t="str">
        <f>'Berechnung-Freizeit'!AZ338</f>
        <v/>
      </c>
      <c r="V350" s="197" t="str">
        <f>'Berechnung-Freizeit'!BA338</f>
        <v/>
      </c>
      <c r="W350" s="184">
        <f>'Berechnung-Freizeit'!BB338</f>
        <v>0</v>
      </c>
      <c r="X350" s="197">
        <f>'Berechnung-Freizeit'!BC338</f>
        <v>0</v>
      </c>
      <c r="Y350" s="205">
        <f t="shared" si="17"/>
        <v>0</v>
      </c>
      <c r="Z350" s="216">
        <f t="shared" si="18"/>
        <v>0</v>
      </c>
      <c r="AA350" s="361">
        <f>'Berechnung-Freizeit'!BI338</f>
        <v>0</v>
      </c>
      <c r="AB350" s="362">
        <f t="shared" si="19"/>
        <v>0</v>
      </c>
    </row>
    <row r="351" spans="1:28">
      <c r="A351" s="184">
        <f>'Berechnung-Freizeit'!A339</f>
        <v>0</v>
      </c>
      <c r="B351" s="185">
        <f>'Berechnung-Freizeit'!B339</f>
        <v>0</v>
      </c>
      <c r="C351" s="185">
        <f>'Berechnung-Freizeit'!C339</f>
        <v>0</v>
      </c>
      <c r="D351" s="184" t="str">
        <f>'Berechnung-Freizeit'!D339</f>
        <v/>
      </c>
      <c r="E351" s="192">
        <f>'Berechnung-Freizeit'!E339</f>
        <v>0</v>
      </c>
      <c r="F351" s="195" t="str">
        <f>'Berechnung-Freizeit'!G339</f>
        <v/>
      </c>
      <c r="G351" s="184" t="str">
        <f>'Berechnung-Freizeit'!I339</f>
        <v/>
      </c>
      <c r="H351" s="192" t="str">
        <f>'Berechnung-Freizeit'!J339</f>
        <v/>
      </c>
      <c r="I351" s="195" t="str">
        <f>'Berechnung-Freizeit'!N339</f>
        <v/>
      </c>
      <c r="J351" s="186" t="str">
        <f>'Berechnung-Freizeit'!O339</f>
        <v/>
      </c>
      <c r="K351" s="184" t="str">
        <f>'Berechnung-Freizeit'!V339</f>
        <v/>
      </c>
      <c r="L351" s="197" t="str">
        <f>'Berechnung-Freizeit'!W339</f>
        <v/>
      </c>
      <c r="M351" s="195" t="str">
        <f>'Berechnung-Freizeit'!AB339</f>
        <v/>
      </c>
      <c r="N351" s="186" t="str">
        <f>'Berechnung-Freizeit'!AC339</f>
        <v/>
      </c>
      <c r="O351" s="195" t="str">
        <f>'Berechnung-Freizeit'!AH339</f>
        <v/>
      </c>
      <c r="P351" s="186" t="str">
        <f>'Berechnung-Freizeit'!AI339</f>
        <v/>
      </c>
      <c r="Q351" s="355" t="str">
        <f>'Berechnung-Freizeit'!AN339</f>
        <v/>
      </c>
      <c r="R351" s="186" t="str">
        <f>'Berechnung-Freizeit'!AO339</f>
        <v/>
      </c>
      <c r="S351" s="184" t="str">
        <f>'Berechnung-Freizeit'!AT339</f>
        <v/>
      </c>
      <c r="T351" s="186" t="str">
        <f>'Berechnung-Freizeit'!AU339</f>
        <v/>
      </c>
      <c r="U351" s="184" t="str">
        <f>'Berechnung-Freizeit'!AZ339</f>
        <v/>
      </c>
      <c r="V351" s="197" t="str">
        <f>'Berechnung-Freizeit'!BA339</f>
        <v/>
      </c>
      <c r="W351" s="184">
        <f>'Berechnung-Freizeit'!BB339</f>
        <v>0</v>
      </c>
      <c r="X351" s="197">
        <f>'Berechnung-Freizeit'!BC339</f>
        <v>0</v>
      </c>
      <c r="Y351" s="205">
        <f t="shared" si="17"/>
        <v>0</v>
      </c>
      <c r="Z351" s="216">
        <f t="shared" si="18"/>
        <v>0</v>
      </c>
      <c r="AA351" s="361">
        <f>'Berechnung-Freizeit'!BI339</f>
        <v>0</v>
      </c>
      <c r="AB351" s="362">
        <f t="shared" si="19"/>
        <v>0</v>
      </c>
    </row>
    <row r="352" spans="1:28">
      <c r="A352" s="184">
        <f>'Berechnung-Freizeit'!A340</f>
        <v>0</v>
      </c>
      <c r="B352" s="185">
        <f>'Berechnung-Freizeit'!B340</f>
        <v>0</v>
      </c>
      <c r="C352" s="185">
        <f>'Berechnung-Freizeit'!C340</f>
        <v>0</v>
      </c>
      <c r="D352" s="184" t="str">
        <f>'Berechnung-Freizeit'!D340</f>
        <v/>
      </c>
      <c r="E352" s="192">
        <f>'Berechnung-Freizeit'!E340</f>
        <v>0</v>
      </c>
      <c r="F352" s="195" t="str">
        <f>'Berechnung-Freizeit'!G340</f>
        <v/>
      </c>
      <c r="G352" s="184" t="str">
        <f>'Berechnung-Freizeit'!I340</f>
        <v/>
      </c>
      <c r="H352" s="192" t="str">
        <f>'Berechnung-Freizeit'!J340</f>
        <v/>
      </c>
      <c r="I352" s="195" t="str">
        <f>'Berechnung-Freizeit'!N340</f>
        <v/>
      </c>
      <c r="J352" s="186" t="str">
        <f>'Berechnung-Freizeit'!O340</f>
        <v/>
      </c>
      <c r="K352" s="184" t="str">
        <f>'Berechnung-Freizeit'!V340</f>
        <v/>
      </c>
      <c r="L352" s="197" t="str">
        <f>'Berechnung-Freizeit'!W340</f>
        <v/>
      </c>
      <c r="M352" s="195" t="str">
        <f>'Berechnung-Freizeit'!AB340</f>
        <v/>
      </c>
      <c r="N352" s="186" t="str">
        <f>'Berechnung-Freizeit'!AC340</f>
        <v/>
      </c>
      <c r="O352" s="195" t="str">
        <f>'Berechnung-Freizeit'!AH340</f>
        <v/>
      </c>
      <c r="P352" s="186" t="str">
        <f>'Berechnung-Freizeit'!AI340</f>
        <v/>
      </c>
      <c r="Q352" s="355" t="str">
        <f>'Berechnung-Freizeit'!AN340</f>
        <v/>
      </c>
      <c r="R352" s="186" t="str">
        <f>'Berechnung-Freizeit'!AO340</f>
        <v/>
      </c>
      <c r="S352" s="184" t="str">
        <f>'Berechnung-Freizeit'!AT340</f>
        <v/>
      </c>
      <c r="T352" s="186" t="str">
        <f>'Berechnung-Freizeit'!AU340</f>
        <v/>
      </c>
      <c r="U352" s="184" t="str">
        <f>'Berechnung-Freizeit'!AZ340</f>
        <v/>
      </c>
      <c r="V352" s="197" t="str">
        <f>'Berechnung-Freizeit'!BA340</f>
        <v/>
      </c>
      <c r="W352" s="184">
        <f>'Berechnung-Freizeit'!BB340</f>
        <v>0</v>
      </c>
      <c r="X352" s="197">
        <f>'Berechnung-Freizeit'!BC340</f>
        <v>0</v>
      </c>
      <c r="Y352" s="205">
        <f t="shared" si="17"/>
        <v>0</v>
      </c>
      <c r="Z352" s="216">
        <f t="shared" si="18"/>
        <v>0</v>
      </c>
      <c r="AA352" s="361">
        <f>'Berechnung-Freizeit'!BI340</f>
        <v>0</v>
      </c>
      <c r="AB352" s="362">
        <f t="shared" si="19"/>
        <v>0</v>
      </c>
    </row>
    <row r="353" spans="1:28">
      <c r="A353" s="184">
        <f>'Berechnung-Freizeit'!A341</f>
        <v>0</v>
      </c>
      <c r="B353" s="185">
        <f>'Berechnung-Freizeit'!B341</f>
        <v>0</v>
      </c>
      <c r="C353" s="185">
        <f>'Berechnung-Freizeit'!C341</f>
        <v>0</v>
      </c>
      <c r="D353" s="184" t="str">
        <f>'Berechnung-Freizeit'!D341</f>
        <v/>
      </c>
      <c r="E353" s="192">
        <f>'Berechnung-Freizeit'!E341</f>
        <v>0</v>
      </c>
      <c r="F353" s="195" t="str">
        <f>'Berechnung-Freizeit'!G341</f>
        <v/>
      </c>
      <c r="G353" s="184" t="str">
        <f>'Berechnung-Freizeit'!I341</f>
        <v/>
      </c>
      <c r="H353" s="192" t="str">
        <f>'Berechnung-Freizeit'!J341</f>
        <v/>
      </c>
      <c r="I353" s="195" t="str">
        <f>'Berechnung-Freizeit'!N341</f>
        <v/>
      </c>
      <c r="J353" s="186" t="str">
        <f>'Berechnung-Freizeit'!O341</f>
        <v/>
      </c>
      <c r="K353" s="184" t="str">
        <f>'Berechnung-Freizeit'!V341</f>
        <v/>
      </c>
      <c r="L353" s="197" t="str">
        <f>'Berechnung-Freizeit'!W341</f>
        <v/>
      </c>
      <c r="M353" s="195" t="str">
        <f>'Berechnung-Freizeit'!AB341</f>
        <v/>
      </c>
      <c r="N353" s="186" t="str">
        <f>'Berechnung-Freizeit'!AC341</f>
        <v/>
      </c>
      <c r="O353" s="195" t="str">
        <f>'Berechnung-Freizeit'!AH341</f>
        <v/>
      </c>
      <c r="P353" s="186" t="str">
        <f>'Berechnung-Freizeit'!AI341</f>
        <v/>
      </c>
      <c r="Q353" s="355" t="str">
        <f>'Berechnung-Freizeit'!AN341</f>
        <v/>
      </c>
      <c r="R353" s="186" t="str">
        <f>'Berechnung-Freizeit'!AO341</f>
        <v/>
      </c>
      <c r="S353" s="184" t="str">
        <f>'Berechnung-Freizeit'!AT341</f>
        <v/>
      </c>
      <c r="T353" s="186" t="str">
        <f>'Berechnung-Freizeit'!AU341</f>
        <v/>
      </c>
      <c r="U353" s="184" t="str">
        <f>'Berechnung-Freizeit'!AZ341</f>
        <v/>
      </c>
      <c r="V353" s="197" t="str">
        <f>'Berechnung-Freizeit'!BA341</f>
        <v/>
      </c>
      <c r="W353" s="184">
        <f>'Berechnung-Freizeit'!BB341</f>
        <v>0</v>
      </c>
      <c r="X353" s="197">
        <f>'Berechnung-Freizeit'!BC341</f>
        <v>0</v>
      </c>
      <c r="Y353" s="205">
        <f t="shared" si="17"/>
        <v>0</v>
      </c>
      <c r="Z353" s="216">
        <f t="shared" si="18"/>
        <v>0</v>
      </c>
      <c r="AA353" s="361">
        <f>'Berechnung-Freizeit'!BI341</f>
        <v>0</v>
      </c>
      <c r="AB353" s="362">
        <f t="shared" si="19"/>
        <v>0</v>
      </c>
    </row>
    <row r="354" spans="1:28">
      <c r="A354" s="184">
        <f>'Berechnung-Freizeit'!A342</f>
        <v>0</v>
      </c>
      <c r="B354" s="185">
        <f>'Berechnung-Freizeit'!B342</f>
        <v>0</v>
      </c>
      <c r="C354" s="185">
        <f>'Berechnung-Freizeit'!C342</f>
        <v>0</v>
      </c>
      <c r="D354" s="184" t="str">
        <f>'Berechnung-Freizeit'!D342</f>
        <v/>
      </c>
      <c r="E354" s="192">
        <f>'Berechnung-Freizeit'!E342</f>
        <v>0</v>
      </c>
      <c r="F354" s="195" t="str">
        <f>'Berechnung-Freizeit'!G342</f>
        <v/>
      </c>
      <c r="G354" s="184" t="str">
        <f>'Berechnung-Freizeit'!I342</f>
        <v/>
      </c>
      <c r="H354" s="192" t="str">
        <f>'Berechnung-Freizeit'!J342</f>
        <v/>
      </c>
      <c r="I354" s="195" t="str">
        <f>'Berechnung-Freizeit'!N342</f>
        <v/>
      </c>
      <c r="J354" s="186" t="str">
        <f>'Berechnung-Freizeit'!O342</f>
        <v/>
      </c>
      <c r="K354" s="184" t="str">
        <f>'Berechnung-Freizeit'!V342</f>
        <v/>
      </c>
      <c r="L354" s="197" t="str">
        <f>'Berechnung-Freizeit'!W342</f>
        <v/>
      </c>
      <c r="M354" s="195" t="str">
        <f>'Berechnung-Freizeit'!AB342</f>
        <v/>
      </c>
      <c r="N354" s="186" t="str">
        <f>'Berechnung-Freizeit'!AC342</f>
        <v/>
      </c>
      <c r="O354" s="195" t="str">
        <f>'Berechnung-Freizeit'!AH342</f>
        <v/>
      </c>
      <c r="P354" s="186" t="str">
        <f>'Berechnung-Freizeit'!AI342</f>
        <v/>
      </c>
      <c r="Q354" s="355" t="str">
        <f>'Berechnung-Freizeit'!AN342</f>
        <v/>
      </c>
      <c r="R354" s="186" t="str">
        <f>'Berechnung-Freizeit'!AO342</f>
        <v/>
      </c>
      <c r="S354" s="184" t="str">
        <f>'Berechnung-Freizeit'!AT342</f>
        <v/>
      </c>
      <c r="T354" s="186" t="str">
        <f>'Berechnung-Freizeit'!AU342</f>
        <v/>
      </c>
      <c r="U354" s="184" t="str">
        <f>'Berechnung-Freizeit'!AZ342</f>
        <v/>
      </c>
      <c r="V354" s="197" t="str">
        <f>'Berechnung-Freizeit'!BA342</f>
        <v/>
      </c>
      <c r="W354" s="184">
        <f>'Berechnung-Freizeit'!BB342</f>
        <v>0</v>
      </c>
      <c r="X354" s="197">
        <f>'Berechnung-Freizeit'!BC342</f>
        <v>0</v>
      </c>
      <c r="Y354" s="205">
        <f t="shared" si="17"/>
        <v>0</v>
      </c>
      <c r="Z354" s="216">
        <f t="shared" si="18"/>
        <v>0</v>
      </c>
      <c r="AA354" s="361">
        <f>'Berechnung-Freizeit'!BI342</f>
        <v>0</v>
      </c>
      <c r="AB354" s="362">
        <f t="shared" si="19"/>
        <v>0</v>
      </c>
    </row>
    <row r="355" spans="1:28">
      <c r="A355" s="184">
        <f>'Berechnung-Freizeit'!A343</f>
        <v>0</v>
      </c>
      <c r="B355" s="185">
        <f>'Berechnung-Freizeit'!B343</f>
        <v>0</v>
      </c>
      <c r="C355" s="185">
        <f>'Berechnung-Freizeit'!C343</f>
        <v>0</v>
      </c>
      <c r="D355" s="184" t="str">
        <f>'Berechnung-Freizeit'!D343</f>
        <v/>
      </c>
      <c r="E355" s="192">
        <f>'Berechnung-Freizeit'!E343</f>
        <v>0</v>
      </c>
      <c r="F355" s="195" t="str">
        <f>'Berechnung-Freizeit'!G343</f>
        <v/>
      </c>
      <c r="G355" s="184" t="str">
        <f>'Berechnung-Freizeit'!I343</f>
        <v/>
      </c>
      <c r="H355" s="192" t="str">
        <f>'Berechnung-Freizeit'!J343</f>
        <v/>
      </c>
      <c r="I355" s="195" t="str">
        <f>'Berechnung-Freizeit'!N343</f>
        <v/>
      </c>
      <c r="J355" s="186" t="str">
        <f>'Berechnung-Freizeit'!O343</f>
        <v/>
      </c>
      <c r="K355" s="184" t="str">
        <f>'Berechnung-Freizeit'!V343</f>
        <v/>
      </c>
      <c r="L355" s="197" t="str">
        <f>'Berechnung-Freizeit'!W343</f>
        <v/>
      </c>
      <c r="M355" s="195" t="str">
        <f>'Berechnung-Freizeit'!AB343</f>
        <v/>
      </c>
      <c r="N355" s="186" t="str">
        <f>'Berechnung-Freizeit'!AC343</f>
        <v/>
      </c>
      <c r="O355" s="195" t="str">
        <f>'Berechnung-Freizeit'!AH343</f>
        <v/>
      </c>
      <c r="P355" s="186" t="str">
        <f>'Berechnung-Freizeit'!AI343</f>
        <v/>
      </c>
      <c r="Q355" s="355" t="str">
        <f>'Berechnung-Freizeit'!AN343</f>
        <v/>
      </c>
      <c r="R355" s="186" t="str">
        <f>'Berechnung-Freizeit'!AO343</f>
        <v/>
      </c>
      <c r="S355" s="184" t="str">
        <f>'Berechnung-Freizeit'!AT343</f>
        <v/>
      </c>
      <c r="T355" s="186" t="str">
        <f>'Berechnung-Freizeit'!AU343</f>
        <v/>
      </c>
      <c r="U355" s="184" t="str">
        <f>'Berechnung-Freizeit'!AZ343</f>
        <v/>
      </c>
      <c r="V355" s="197" t="str">
        <f>'Berechnung-Freizeit'!BA343</f>
        <v/>
      </c>
      <c r="W355" s="184">
        <f>'Berechnung-Freizeit'!BB343</f>
        <v>0</v>
      </c>
      <c r="X355" s="197">
        <f>'Berechnung-Freizeit'!BC343</f>
        <v>0</v>
      </c>
      <c r="Y355" s="205">
        <f t="shared" si="17"/>
        <v>0</v>
      </c>
      <c r="Z355" s="216">
        <f t="shared" si="18"/>
        <v>0</v>
      </c>
      <c r="AA355" s="361">
        <f>'Berechnung-Freizeit'!BI343</f>
        <v>0</v>
      </c>
      <c r="AB355" s="362">
        <f t="shared" si="19"/>
        <v>0</v>
      </c>
    </row>
    <row r="356" spans="1:28">
      <c r="A356" s="184">
        <f>'Berechnung-Freizeit'!A344</f>
        <v>0</v>
      </c>
      <c r="B356" s="185">
        <f>'Berechnung-Freizeit'!B344</f>
        <v>0</v>
      </c>
      <c r="C356" s="185">
        <f>'Berechnung-Freizeit'!C344</f>
        <v>0</v>
      </c>
      <c r="D356" s="184" t="str">
        <f>'Berechnung-Freizeit'!D344</f>
        <v/>
      </c>
      <c r="E356" s="192">
        <f>'Berechnung-Freizeit'!E344</f>
        <v>0</v>
      </c>
      <c r="F356" s="195" t="str">
        <f>'Berechnung-Freizeit'!G344</f>
        <v/>
      </c>
      <c r="G356" s="184" t="str">
        <f>'Berechnung-Freizeit'!I344</f>
        <v/>
      </c>
      <c r="H356" s="192" t="str">
        <f>'Berechnung-Freizeit'!J344</f>
        <v/>
      </c>
      <c r="I356" s="195" t="str">
        <f>'Berechnung-Freizeit'!N344</f>
        <v/>
      </c>
      <c r="J356" s="186" t="str">
        <f>'Berechnung-Freizeit'!O344</f>
        <v/>
      </c>
      <c r="K356" s="184" t="str">
        <f>'Berechnung-Freizeit'!V344</f>
        <v/>
      </c>
      <c r="L356" s="197" t="str">
        <f>'Berechnung-Freizeit'!W344</f>
        <v/>
      </c>
      <c r="M356" s="195" t="str">
        <f>'Berechnung-Freizeit'!AB344</f>
        <v/>
      </c>
      <c r="N356" s="186" t="str">
        <f>'Berechnung-Freizeit'!AC344</f>
        <v/>
      </c>
      <c r="O356" s="195" t="str">
        <f>'Berechnung-Freizeit'!AH344</f>
        <v/>
      </c>
      <c r="P356" s="186" t="str">
        <f>'Berechnung-Freizeit'!AI344</f>
        <v/>
      </c>
      <c r="Q356" s="355" t="str">
        <f>'Berechnung-Freizeit'!AN344</f>
        <v/>
      </c>
      <c r="R356" s="186" t="str">
        <f>'Berechnung-Freizeit'!AO344</f>
        <v/>
      </c>
      <c r="S356" s="184" t="str">
        <f>'Berechnung-Freizeit'!AT344</f>
        <v/>
      </c>
      <c r="T356" s="186" t="str">
        <f>'Berechnung-Freizeit'!AU344</f>
        <v/>
      </c>
      <c r="U356" s="184" t="str">
        <f>'Berechnung-Freizeit'!AZ344</f>
        <v/>
      </c>
      <c r="V356" s="197" t="str">
        <f>'Berechnung-Freizeit'!BA344</f>
        <v/>
      </c>
      <c r="W356" s="184">
        <f>'Berechnung-Freizeit'!BB344</f>
        <v>0</v>
      </c>
      <c r="X356" s="197">
        <f>'Berechnung-Freizeit'!BC344</f>
        <v>0</v>
      </c>
      <c r="Y356" s="205">
        <f t="shared" si="17"/>
        <v>0</v>
      </c>
      <c r="Z356" s="216">
        <f t="shared" si="18"/>
        <v>0</v>
      </c>
      <c r="AA356" s="361">
        <f>'Berechnung-Freizeit'!BI344</f>
        <v>0</v>
      </c>
      <c r="AB356" s="362">
        <f t="shared" si="19"/>
        <v>0</v>
      </c>
    </row>
    <row r="357" spans="1:28">
      <c r="A357" s="184">
        <f>'Berechnung-Freizeit'!A345</f>
        <v>0</v>
      </c>
      <c r="B357" s="185">
        <f>'Berechnung-Freizeit'!B345</f>
        <v>0</v>
      </c>
      <c r="C357" s="185">
        <f>'Berechnung-Freizeit'!C345</f>
        <v>0</v>
      </c>
      <c r="D357" s="184" t="str">
        <f>'Berechnung-Freizeit'!D345</f>
        <v/>
      </c>
      <c r="E357" s="192">
        <f>'Berechnung-Freizeit'!E345</f>
        <v>0</v>
      </c>
      <c r="F357" s="195" t="str">
        <f>'Berechnung-Freizeit'!G345</f>
        <v/>
      </c>
      <c r="G357" s="184" t="str">
        <f>'Berechnung-Freizeit'!I345</f>
        <v/>
      </c>
      <c r="H357" s="192" t="str">
        <f>'Berechnung-Freizeit'!J345</f>
        <v/>
      </c>
      <c r="I357" s="195" t="str">
        <f>'Berechnung-Freizeit'!N345</f>
        <v/>
      </c>
      <c r="J357" s="186" t="str">
        <f>'Berechnung-Freizeit'!O345</f>
        <v/>
      </c>
      <c r="K357" s="184" t="str">
        <f>'Berechnung-Freizeit'!V345</f>
        <v/>
      </c>
      <c r="L357" s="197" t="str">
        <f>'Berechnung-Freizeit'!W345</f>
        <v/>
      </c>
      <c r="M357" s="195" t="str">
        <f>'Berechnung-Freizeit'!AB345</f>
        <v/>
      </c>
      <c r="N357" s="186" t="str">
        <f>'Berechnung-Freizeit'!AC345</f>
        <v/>
      </c>
      <c r="O357" s="195" t="str">
        <f>'Berechnung-Freizeit'!AH345</f>
        <v/>
      </c>
      <c r="P357" s="186" t="str">
        <f>'Berechnung-Freizeit'!AI345</f>
        <v/>
      </c>
      <c r="Q357" s="355" t="str">
        <f>'Berechnung-Freizeit'!AN345</f>
        <v/>
      </c>
      <c r="R357" s="186" t="str">
        <f>'Berechnung-Freizeit'!AO345</f>
        <v/>
      </c>
      <c r="S357" s="184" t="str">
        <f>'Berechnung-Freizeit'!AT345</f>
        <v/>
      </c>
      <c r="T357" s="186" t="str">
        <f>'Berechnung-Freizeit'!AU345</f>
        <v/>
      </c>
      <c r="U357" s="184" t="str">
        <f>'Berechnung-Freizeit'!AZ345</f>
        <v/>
      </c>
      <c r="V357" s="197" t="str">
        <f>'Berechnung-Freizeit'!BA345</f>
        <v/>
      </c>
      <c r="W357" s="184">
        <f>'Berechnung-Freizeit'!BB345</f>
        <v>0</v>
      </c>
      <c r="X357" s="197">
        <f>'Berechnung-Freizeit'!BC345</f>
        <v>0</v>
      </c>
      <c r="Y357" s="205">
        <f t="shared" si="17"/>
        <v>0</v>
      </c>
      <c r="Z357" s="216">
        <f t="shared" si="18"/>
        <v>0</v>
      </c>
      <c r="AA357" s="361">
        <f>'Berechnung-Freizeit'!BI345</f>
        <v>0</v>
      </c>
      <c r="AB357" s="362">
        <f t="shared" si="19"/>
        <v>0</v>
      </c>
    </row>
    <row r="358" spans="1:28">
      <c r="A358" s="184">
        <f>'Berechnung-Freizeit'!A346</f>
        <v>0</v>
      </c>
      <c r="B358" s="185">
        <f>'Berechnung-Freizeit'!B346</f>
        <v>0</v>
      </c>
      <c r="C358" s="185">
        <f>'Berechnung-Freizeit'!C346</f>
        <v>0</v>
      </c>
      <c r="D358" s="184" t="str">
        <f>'Berechnung-Freizeit'!D346</f>
        <v/>
      </c>
      <c r="E358" s="192">
        <f>'Berechnung-Freizeit'!E346</f>
        <v>0</v>
      </c>
      <c r="F358" s="195" t="str">
        <f>'Berechnung-Freizeit'!G346</f>
        <v/>
      </c>
      <c r="G358" s="184" t="str">
        <f>'Berechnung-Freizeit'!I346</f>
        <v/>
      </c>
      <c r="H358" s="192" t="str">
        <f>'Berechnung-Freizeit'!J346</f>
        <v/>
      </c>
      <c r="I358" s="195" t="str">
        <f>'Berechnung-Freizeit'!N346</f>
        <v/>
      </c>
      <c r="J358" s="186" t="str">
        <f>'Berechnung-Freizeit'!O346</f>
        <v/>
      </c>
      <c r="K358" s="184" t="str">
        <f>'Berechnung-Freizeit'!V346</f>
        <v/>
      </c>
      <c r="L358" s="197" t="str">
        <f>'Berechnung-Freizeit'!W346</f>
        <v/>
      </c>
      <c r="M358" s="195" t="str">
        <f>'Berechnung-Freizeit'!AB346</f>
        <v/>
      </c>
      <c r="N358" s="186" t="str">
        <f>'Berechnung-Freizeit'!AC346</f>
        <v/>
      </c>
      <c r="O358" s="195" t="str">
        <f>'Berechnung-Freizeit'!AH346</f>
        <v/>
      </c>
      <c r="P358" s="186" t="str">
        <f>'Berechnung-Freizeit'!AI346</f>
        <v/>
      </c>
      <c r="Q358" s="355" t="str">
        <f>'Berechnung-Freizeit'!AN346</f>
        <v/>
      </c>
      <c r="R358" s="186" t="str">
        <f>'Berechnung-Freizeit'!AO346</f>
        <v/>
      </c>
      <c r="S358" s="184" t="str">
        <f>'Berechnung-Freizeit'!AT346</f>
        <v/>
      </c>
      <c r="T358" s="186" t="str">
        <f>'Berechnung-Freizeit'!AU346</f>
        <v/>
      </c>
      <c r="U358" s="184" t="str">
        <f>'Berechnung-Freizeit'!AZ346</f>
        <v/>
      </c>
      <c r="V358" s="197" t="str">
        <f>'Berechnung-Freizeit'!BA346</f>
        <v/>
      </c>
      <c r="W358" s="184">
        <f>'Berechnung-Freizeit'!BB346</f>
        <v>0</v>
      </c>
      <c r="X358" s="197">
        <f>'Berechnung-Freizeit'!BC346</f>
        <v>0</v>
      </c>
      <c r="Y358" s="205">
        <f t="shared" si="17"/>
        <v>0</v>
      </c>
      <c r="Z358" s="216">
        <f t="shared" si="18"/>
        <v>0</v>
      </c>
      <c r="AA358" s="361">
        <f>'Berechnung-Freizeit'!BI346</f>
        <v>0</v>
      </c>
      <c r="AB358" s="362">
        <f t="shared" si="19"/>
        <v>0</v>
      </c>
    </row>
    <row r="359" spans="1:28">
      <c r="A359" s="184">
        <f>'Berechnung-Freizeit'!A347</f>
        <v>0</v>
      </c>
      <c r="B359" s="185">
        <f>'Berechnung-Freizeit'!B347</f>
        <v>0</v>
      </c>
      <c r="C359" s="185">
        <f>'Berechnung-Freizeit'!C347</f>
        <v>0</v>
      </c>
      <c r="D359" s="184" t="str">
        <f>'Berechnung-Freizeit'!D347</f>
        <v/>
      </c>
      <c r="E359" s="192">
        <f>'Berechnung-Freizeit'!E347</f>
        <v>0</v>
      </c>
      <c r="F359" s="195" t="str">
        <f>'Berechnung-Freizeit'!G347</f>
        <v/>
      </c>
      <c r="G359" s="184" t="str">
        <f>'Berechnung-Freizeit'!I347</f>
        <v/>
      </c>
      <c r="H359" s="192" t="str">
        <f>'Berechnung-Freizeit'!J347</f>
        <v/>
      </c>
      <c r="I359" s="195" t="str">
        <f>'Berechnung-Freizeit'!N347</f>
        <v/>
      </c>
      <c r="J359" s="186" t="str">
        <f>'Berechnung-Freizeit'!O347</f>
        <v/>
      </c>
      <c r="K359" s="184" t="str">
        <f>'Berechnung-Freizeit'!V347</f>
        <v/>
      </c>
      <c r="L359" s="197" t="str">
        <f>'Berechnung-Freizeit'!W347</f>
        <v/>
      </c>
      <c r="M359" s="195" t="str">
        <f>'Berechnung-Freizeit'!AB347</f>
        <v/>
      </c>
      <c r="N359" s="186" t="str">
        <f>'Berechnung-Freizeit'!AC347</f>
        <v/>
      </c>
      <c r="O359" s="195" t="str">
        <f>'Berechnung-Freizeit'!AH347</f>
        <v/>
      </c>
      <c r="P359" s="186" t="str">
        <f>'Berechnung-Freizeit'!AI347</f>
        <v/>
      </c>
      <c r="Q359" s="355" t="str">
        <f>'Berechnung-Freizeit'!AN347</f>
        <v/>
      </c>
      <c r="R359" s="186" t="str">
        <f>'Berechnung-Freizeit'!AO347</f>
        <v/>
      </c>
      <c r="S359" s="184" t="str">
        <f>'Berechnung-Freizeit'!AT347</f>
        <v/>
      </c>
      <c r="T359" s="186" t="str">
        <f>'Berechnung-Freizeit'!AU347</f>
        <v/>
      </c>
      <c r="U359" s="184" t="str">
        <f>'Berechnung-Freizeit'!AZ347</f>
        <v/>
      </c>
      <c r="V359" s="197" t="str">
        <f>'Berechnung-Freizeit'!BA347</f>
        <v/>
      </c>
      <c r="W359" s="184">
        <f>'Berechnung-Freizeit'!BB347</f>
        <v>0</v>
      </c>
      <c r="X359" s="197">
        <f>'Berechnung-Freizeit'!BC347</f>
        <v>0</v>
      </c>
      <c r="Y359" s="205">
        <f t="shared" si="17"/>
        <v>0</v>
      </c>
      <c r="Z359" s="216">
        <f t="shared" si="18"/>
        <v>0</v>
      </c>
      <c r="AA359" s="361">
        <f>'Berechnung-Freizeit'!BI347</f>
        <v>0</v>
      </c>
      <c r="AB359" s="362">
        <f t="shared" si="19"/>
        <v>0</v>
      </c>
    </row>
    <row r="360" spans="1:28">
      <c r="A360" s="184">
        <f>'Berechnung-Freizeit'!A348</f>
        <v>0</v>
      </c>
      <c r="B360" s="185">
        <f>'Berechnung-Freizeit'!B348</f>
        <v>0</v>
      </c>
      <c r="C360" s="185">
        <f>'Berechnung-Freizeit'!C348</f>
        <v>0</v>
      </c>
      <c r="D360" s="184" t="str">
        <f>'Berechnung-Freizeit'!D348</f>
        <v/>
      </c>
      <c r="E360" s="192">
        <f>'Berechnung-Freizeit'!E348</f>
        <v>0</v>
      </c>
      <c r="F360" s="195" t="str">
        <f>'Berechnung-Freizeit'!G348</f>
        <v/>
      </c>
      <c r="G360" s="184" t="str">
        <f>'Berechnung-Freizeit'!I348</f>
        <v/>
      </c>
      <c r="H360" s="192" t="str">
        <f>'Berechnung-Freizeit'!J348</f>
        <v/>
      </c>
      <c r="I360" s="195" t="str">
        <f>'Berechnung-Freizeit'!N348</f>
        <v/>
      </c>
      <c r="J360" s="186" t="str">
        <f>'Berechnung-Freizeit'!O348</f>
        <v/>
      </c>
      <c r="K360" s="184" t="str">
        <f>'Berechnung-Freizeit'!V348</f>
        <v/>
      </c>
      <c r="L360" s="197" t="str">
        <f>'Berechnung-Freizeit'!W348</f>
        <v/>
      </c>
      <c r="M360" s="195" t="str">
        <f>'Berechnung-Freizeit'!AB348</f>
        <v/>
      </c>
      <c r="N360" s="186" t="str">
        <f>'Berechnung-Freizeit'!AC348</f>
        <v/>
      </c>
      <c r="O360" s="195" t="str">
        <f>'Berechnung-Freizeit'!AH348</f>
        <v/>
      </c>
      <c r="P360" s="186" t="str">
        <f>'Berechnung-Freizeit'!AI348</f>
        <v/>
      </c>
      <c r="Q360" s="355" t="str">
        <f>'Berechnung-Freizeit'!AN348</f>
        <v/>
      </c>
      <c r="R360" s="186" t="str">
        <f>'Berechnung-Freizeit'!AO348</f>
        <v/>
      </c>
      <c r="S360" s="184" t="str">
        <f>'Berechnung-Freizeit'!AT348</f>
        <v/>
      </c>
      <c r="T360" s="186" t="str">
        <f>'Berechnung-Freizeit'!AU348</f>
        <v/>
      </c>
      <c r="U360" s="184" t="str">
        <f>'Berechnung-Freizeit'!AZ348</f>
        <v/>
      </c>
      <c r="V360" s="197" t="str">
        <f>'Berechnung-Freizeit'!BA348</f>
        <v/>
      </c>
      <c r="W360" s="184">
        <f>'Berechnung-Freizeit'!BB348</f>
        <v>0</v>
      </c>
      <c r="X360" s="197">
        <f>'Berechnung-Freizeit'!BC348</f>
        <v>0</v>
      </c>
      <c r="Y360" s="205">
        <f t="shared" si="17"/>
        <v>0</v>
      </c>
      <c r="Z360" s="216">
        <f t="shared" si="18"/>
        <v>0</v>
      </c>
      <c r="AA360" s="361">
        <f>'Berechnung-Freizeit'!BI348</f>
        <v>0</v>
      </c>
      <c r="AB360" s="362">
        <f t="shared" si="19"/>
        <v>0</v>
      </c>
    </row>
    <row r="361" spans="1:28">
      <c r="A361" s="184">
        <f>'Berechnung-Freizeit'!A349</f>
        <v>0</v>
      </c>
      <c r="B361" s="185">
        <f>'Berechnung-Freizeit'!B349</f>
        <v>0</v>
      </c>
      <c r="C361" s="185">
        <f>'Berechnung-Freizeit'!C349</f>
        <v>0</v>
      </c>
      <c r="D361" s="184" t="str">
        <f>'Berechnung-Freizeit'!D349</f>
        <v/>
      </c>
      <c r="E361" s="192">
        <f>'Berechnung-Freizeit'!E349</f>
        <v>0</v>
      </c>
      <c r="F361" s="195" t="str">
        <f>'Berechnung-Freizeit'!G349</f>
        <v/>
      </c>
      <c r="G361" s="184" t="str">
        <f>'Berechnung-Freizeit'!I349</f>
        <v/>
      </c>
      <c r="H361" s="192" t="str">
        <f>'Berechnung-Freizeit'!J349</f>
        <v/>
      </c>
      <c r="I361" s="195" t="str">
        <f>'Berechnung-Freizeit'!N349</f>
        <v/>
      </c>
      <c r="J361" s="186" t="str">
        <f>'Berechnung-Freizeit'!O349</f>
        <v/>
      </c>
      <c r="K361" s="184" t="str">
        <f>'Berechnung-Freizeit'!V349</f>
        <v/>
      </c>
      <c r="L361" s="197" t="str">
        <f>'Berechnung-Freizeit'!W349</f>
        <v/>
      </c>
      <c r="M361" s="195" t="str">
        <f>'Berechnung-Freizeit'!AB349</f>
        <v/>
      </c>
      <c r="N361" s="186" t="str">
        <f>'Berechnung-Freizeit'!AC349</f>
        <v/>
      </c>
      <c r="O361" s="195" t="str">
        <f>'Berechnung-Freizeit'!AH349</f>
        <v/>
      </c>
      <c r="P361" s="186" t="str">
        <f>'Berechnung-Freizeit'!AI349</f>
        <v/>
      </c>
      <c r="Q361" s="355" t="str">
        <f>'Berechnung-Freizeit'!AN349</f>
        <v/>
      </c>
      <c r="R361" s="186" t="str">
        <f>'Berechnung-Freizeit'!AO349</f>
        <v/>
      </c>
      <c r="S361" s="184" t="str">
        <f>'Berechnung-Freizeit'!AT349</f>
        <v/>
      </c>
      <c r="T361" s="186" t="str">
        <f>'Berechnung-Freizeit'!AU349</f>
        <v/>
      </c>
      <c r="U361" s="184" t="str">
        <f>'Berechnung-Freizeit'!AZ349</f>
        <v/>
      </c>
      <c r="V361" s="197" t="str">
        <f>'Berechnung-Freizeit'!BA349</f>
        <v/>
      </c>
      <c r="W361" s="184">
        <f>'Berechnung-Freizeit'!BB349</f>
        <v>0</v>
      </c>
      <c r="X361" s="197">
        <f>'Berechnung-Freizeit'!BC349</f>
        <v>0</v>
      </c>
      <c r="Y361" s="205">
        <f t="shared" si="17"/>
        <v>0</v>
      </c>
      <c r="Z361" s="216">
        <f t="shared" si="18"/>
        <v>0</v>
      </c>
      <c r="AA361" s="361">
        <f>'Berechnung-Freizeit'!BI349</f>
        <v>0</v>
      </c>
      <c r="AB361" s="362">
        <f t="shared" si="19"/>
        <v>0</v>
      </c>
    </row>
    <row r="362" spans="1:28">
      <c r="A362" s="184">
        <f>'Berechnung-Freizeit'!A350</f>
        <v>0</v>
      </c>
      <c r="B362" s="185">
        <f>'Berechnung-Freizeit'!B350</f>
        <v>0</v>
      </c>
      <c r="C362" s="185">
        <f>'Berechnung-Freizeit'!C350</f>
        <v>0</v>
      </c>
      <c r="D362" s="184" t="str">
        <f>'Berechnung-Freizeit'!D350</f>
        <v/>
      </c>
      <c r="E362" s="192">
        <f>'Berechnung-Freizeit'!E350</f>
        <v>0</v>
      </c>
      <c r="F362" s="195" t="str">
        <f>'Berechnung-Freizeit'!G350</f>
        <v/>
      </c>
      <c r="G362" s="184" t="str">
        <f>'Berechnung-Freizeit'!I350</f>
        <v/>
      </c>
      <c r="H362" s="192" t="str">
        <f>'Berechnung-Freizeit'!J350</f>
        <v/>
      </c>
      <c r="I362" s="195" t="str">
        <f>'Berechnung-Freizeit'!N350</f>
        <v/>
      </c>
      <c r="J362" s="186" t="str">
        <f>'Berechnung-Freizeit'!O350</f>
        <v/>
      </c>
      <c r="K362" s="184" t="str">
        <f>'Berechnung-Freizeit'!V350</f>
        <v/>
      </c>
      <c r="L362" s="197" t="str">
        <f>'Berechnung-Freizeit'!W350</f>
        <v/>
      </c>
      <c r="M362" s="195" t="str">
        <f>'Berechnung-Freizeit'!AB350</f>
        <v/>
      </c>
      <c r="N362" s="186" t="str">
        <f>'Berechnung-Freizeit'!AC350</f>
        <v/>
      </c>
      <c r="O362" s="195" t="str">
        <f>'Berechnung-Freizeit'!AH350</f>
        <v/>
      </c>
      <c r="P362" s="186" t="str">
        <f>'Berechnung-Freizeit'!AI350</f>
        <v/>
      </c>
      <c r="Q362" s="355" t="str">
        <f>'Berechnung-Freizeit'!AN350</f>
        <v/>
      </c>
      <c r="R362" s="186" t="str">
        <f>'Berechnung-Freizeit'!AO350</f>
        <v/>
      </c>
      <c r="S362" s="184" t="str">
        <f>'Berechnung-Freizeit'!AT350</f>
        <v/>
      </c>
      <c r="T362" s="186" t="str">
        <f>'Berechnung-Freizeit'!AU350</f>
        <v/>
      </c>
      <c r="U362" s="184" t="str">
        <f>'Berechnung-Freizeit'!AZ350</f>
        <v/>
      </c>
      <c r="V362" s="197" t="str">
        <f>'Berechnung-Freizeit'!BA350</f>
        <v/>
      </c>
      <c r="W362" s="184">
        <f>'Berechnung-Freizeit'!BB350</f>
        <v>0</v>
      </c>
      <c r="X362" s="197">
        <f>'Berechnung-Freizeit'!BC350</f>
        <v>0</v>
      </c>
      <c r="Y362" s="205">
        <f t="shared" si="17"/>
        <v>0</v>
      </c>
      <c r="Z362" s="216">
        <f t="shared" si="18"/>
        <v>0</v>
      </c>
      <c r="AA362" s="361">
        <f>'Berechnung-Freizeit'!BI350</f>
        <v>0</v>
      </c>
      <c r="AB362" s="362">
        <f t="shared" si="19"/>
        <v>0</v>
      </c>
    </row>
    <row r="363" spans="1:28">
      <c r="A363" s="184">
        <f>'Berechnung-Freizeit'!A351</f>
        <v>0</v>
      </c>
      <c r="B363" s="185">
        <f>'Berechnung-Freizeit'!B351</f>
        <v>0</v>
      </c>
      <c r="C363" s="185">
        <f>'Berechnung-Freizeit'!C351</f>
        <v>0</v>
      </c>
      <c r="D363" s="184" t="str">
        <f>'Berechnung-Freizeit'!D351</f>
        <v/>
      </c>
      <c r="E363" s="192">
        <f>'Berechnung-Freizeit'!E351</f>
        <v>0</v>
      </c>
      <c r="F363" s="195" t="str">
        <f>'Berechnung-Freizeit'!G351</f>
        <v/>
      </c>
      <c r="G363" s="184" t="str">
        <f>'Berechnung-Freizeit'!I351</f>
        <v/>
      </c>
      <c r="H363" s="192" t="str">
        <f>'Berechnung-Freizeit'!J351</f>
        <v/>
      </c>
      <c r="I363" s="195" t="str">
        <f>'Berechnung-Freizeit'!N351</f>
        <v/>
      </c>
      <c r="J363" s="186" t="str">
        <f>'Berechnung-Freizeit'!O351</f>
        <v/>
      </c>
      <c r="K363" s="184" t="str">
        <f>'Berechnung-Freizeit'!V351</f>
        <v/>
      </c>
      <c r="L363" s="197" t="str">
        <f>'Berechnung-Freizeit'!W351</f>
        <v/>
      </c>
      <c r="M363" s="195" t="str">
        <f>'Berechnung-Freizeit'!AB351</f>
        <v/>
      </c>
      <c r="N363" s="186" t="str">
        <f>'Berechnung-Freizeit'!AC351</f>
        <v/>
      </c>
      <c r="O363" s="195" t="str">
        <f>'Berechnung-Freizeit'!AH351</f>
        <v/>
      </c>
      <c r="P363" s="186" t="str">
        <f>'Berechnung-Freizeit'!AI351</f>
        <v/>
      </c>
      <c r="Q363" s="355" t="str">
        <f>'Berechnung-Freizeit'!AN351</f>
        <v/>
      </c>
      <c r="R363" s="186" t="str">
        <f>'Berechnung-Freizeit'!AO351</f>
        <v/>
      </c>
      <c r="S363" s="184" t="str">
        <f>'Berechnung-Freizeit'!AT351</f>
        <v/>
      </c>
      <c r="T363" s="186" t="str">
        <f>'Berechnung-Freizeit'!AU351</f>
        <v/>
      </c>
      <c r="U363" s="184" t="str">
        <f>'Berechnung-Freizeit'!AZ351</f>
        <v/>
      </c>
      <c r="V363" s="197" t="str">
        <f>'Berechnung-Freizeit'!BA351</f>
        <v/>
      </c>
      <c r="W363" s="184">
        <f>'Berechnung-Freizeit'!BB351</f>
        <v>0</v>
      </c>
      <c r="X363" s="197">
        <f>'Berechnung-Freizeit'!BC351</f>
        <v>0</v>
      </c>
      <c r="Y363" s="205">
        <f t="shared" si="17"/>
        <v>0</v>
      </c>
      <c r="Z363" s="216">
        <f t="shared" si="18"/>
        <v>0</v>
      </c>
      <c r="AA363" s="361">
        <f>'Berechnung-Freizeit'!BI351</f>
        <v>0</v>
      </c>
      <c r="AB363" s="362">
        <f t="shared" si="19"/>
        <v>0</v>
      </c>
    </row>
    <row r="364" spans="1:28">
      <c r="A364" s="184">
        <f>'Berechnung-Freizeit'!A352</f>
        <v>0</v>
      </c>
      <c r="B364" s="185">
        <f>'Berechnung-Freizeit'!B352</f>
        <v>0</v>
      </c>
      <c r="C364" s="185">
        <f>'Berechnung-Freizeit'!C352</f>
        <v>0</v>
      </c>
      <c r="D364" s="184" t="str">
        <f>'Berechnung-Freizeit'!D352</f>
        <v/>
      </c>
      <c r="E364" s="192">
        <f>'Berechnung-Freizeit'!E352</f>
        <v>0</v>
      </c>
      <c r="F364" s="195" t="str">
        <f>'Berechnung-Freizeit'!G352</f>
        <v/>
      </c>
      <c r="G364" s="184" t="str">
        <f>'Berechnung-Freizeit'!I352</f>
        <v/>
      </c>
      <c r="H364" s="192" t="str">
        <f>'Berechnung-Freizeit'!J352</f>
        <v/>
      </c>
      <c r="I364" s="195" t="str">
        <f>'Berechnung-Freizeit'!N352</f>
        <v/>
      </c>
      <c r="J364" s="186" t="str">
        <f>'Berechnung-Freizeit'!O352</f>
        <v/>
      </c>
      <c r="K364" s="184" t="str">
        <f>'Berechnung-Freizeit'!V352</f>
        <v/>
      </c>
      <c r="L364" s="197" t="str">
        <f>'Berechnung-Freizeit'!W352</f>
        <v/>
      </c>
      <c r="M364" s="195" t="str">
        <f>'Berechnung-Freizeit'!AB352</f>
        <v/>
      </c>
      <c r="N364" s="186" t="str">
        <f>'Berechnung-Freizeit'!AC352</f>
        <v/>
      </c>
      <c r="O364" s="195" t="str">
        <f>'Berechnung-Freizeit'!AH352</f>
        <v/>
      </c>
      <c r="P364" s="186" t="str">
        <f>'Berechnung-Freizeit'!AI352</f>
        <v/>
      </c>
      <c r="Q364" s="355" t="str">
        <f>'Berechnung-Freizeit'!AN352</f>
        <v/>
      </c>
      <c r="R364" s="186" t="str">
        <f>'Berechnung-Freizeit'!AO352</f>
        <v/>
      </c>
      <c r="S364" s="184" t="str">
        <f>'Berechnung-Freizeit'!AT352</f>
        <v/>
      </c>
      <c r="T364" s="186" t="str">
        <f>'Berechnung-Freizeit'!AU352</f>
        <v/>
      </c>
      <c r="U364" s="184" t="str">
        <f>'Berechnung-Freizeit'!AZ352</f>
        <v/>
      </c>
      <c r="V364" s="197" t="str">
        <f>'Berechnung-Freizeit'!BA352</f>
        <v/>
      </c>
      <c r="W364" s="184">
        <f>'Berechnung-Freizeit'!BB352</f>
        <v>0</v>
      </c>
      <c r="X364" s="197">
        <f>'Berechnung-Freizeit'!BC352</f>
        <v>0</v>
      </c>
      <c r="Y364" s="205">
        <f t="shared" si="17"/>
        <v>0</v>
      </c>
      <c r="Z364" s="216">
        <f t="shared" si="18"/>
        <v>0</v>
      </c>
      <c r="AA364" s="361">
        <f>'Berechnung-Freizeit'!BI352</f>
        <v>0</v>
      </c>
      <c r="AB364" s="362">
        <f t="shared" si="19"/>
        <v>0</v>
      </c>
    </row>
    <row r="365" spans="1:28">
      <c r="A365" s="184">
        <f>'Berechnung-Freizeit'!A353</f>
        <v>0</v>
      </c>
      <c r="B365" s="185">
        <f>'Berechnung-Freizeit'!B353</f>
        <v>0</v>
      </c>
      <c r="C365" s="185">
        <f>'Berechnung-Freizeit'!C353</f>
        <v>0</v>
      </c>
      <c r="D365" s="184" t="str">
        <f>'Berechnung-Freizeit'!D353</f>
        <v/>
      </c>
      <c r="E365" s="192">
        <f>'Berechnung-Freizeit'!E353</f>
        <v>0</v>
      </c>
      <c r="F365" s="195" t="str">
        <f>'Berechnung-Freizeit'!G353</f>
        <v/>
      </c>
      <c r="G365" s="184" t="str">
        <f>'Berechnung-Freizeit'!I353</f>
        <v/>
      </c>
      <c r="H365" s="192" t="str">
        <f>'Berechnung-Freizeit'!J353</f>
        <v/>
      </c>
      <c r="I365" s="195" t="str">
        <f>'Berechnung-Freizeit'!N353</f>
        <v/>
      </c>
      <c r="J365" s="186" t="str">
        <f>'Berechnung-Freizeit'!O353</f>
        <v/>
      </c>
      <c r="K365" s="184" t="str">
        <f>'Berechnung-Freizeit'!V353</f>
        <v/>
      </c>
      <c r="L365" s="197" t="str">
        <f>'Berechnung-Freizeit'!W353</f>
        <v/>
      </c>
      <c r="M365" s="195" t="str">
        <f>'Berechnung-Freizeit'!AB353</f>
        <v/>
      </c>
      <c r="N365" s="186" t="str">
        <f>'Berechnung-Freizeit'!AC353</f>
        <v/>
      </c>
      <c r="O365" s="195" t="str">
        <f>'Berechnung-Freizeit'!AH353</f>
        <v/>
      </c>
      <c r="P365" s="186" t="str">
        <f>'Berechnung-Freizeit'!AI353</f>
        <v/>
      </c>
      <c r="Q365" s="355" t="str">
        <f>'Berechnung-Freizeit'!AN353</f>
        <v/>
      </c>
      <c r="R365" s="186" t="str">
        <f>'Berechnung-Freizeit'!AO353</f>
        <v/>
      </c>
      <c r="S365" s="184" t="str">
        <f>'Berechnung-Freizeit'!AT353</f>
        <v/>
      </c>
      <c r="T365" s="186" t="str">
        <f>'Berechnung-Freizeit'!AU353</f>
        <v/>
      </c>
      <c r="U365" s="184" t="str">
        <f>'Berechnung-Freizeit'!AZ353</f>
        <v/>
      </c>
      <c r="V365" s="197" t="str">
        <f>'Berechnung-Freizeit'!BA353</f>
        <v/>
      </c>
      <c r="W365" s="184">
        <f>'Berechnung-Freizeit'!BB353</f>
        <v>0</v>
      </c>
      <c r="X365" s="197">
        <f>'Berechnung-Freizeit'!BC353</f>
        <v>0</v>
      </c>
      <c r="Y365" s="205">
        <f t="shared" si="17"/>
        <v>0</v>
      </c>
      <c r="Z365" s="216">
        <f t="shared" si="18"/>
        <v>0</v>
      </c>
      <c r="AA365" s="361">
        <f>'Berechnung-Freizeit'!BI353</f>
        <v>0</v>
      </c>
      <c r="AB365" s="362">
        <f t="shared" si="19"/>
        <v>0</v>
      </c>
    </row>
    <row r="366" spans="1:28">
      <c r="A366" s="184">
        <f>'Berechnung-Freizeit'!A354</f>
        <v>0</v>
      </c>
      <c r="B366" s="185">
        <f>'Berechnung-Freizeit'!B354</f>
        <v>0</v>
      </c>
      <c r="C366" s="185">
        <f>'Berechnung-Freizeit'!C354</f>
        <v>0</v>
      </c>
      <c r="D366" s="184" t="str">
        <f>'Berechnung-Freizeit'!D354</f>
        <v/>
      </c>
      <c r="E366" s="192">
        <f>'Berechnung-Freizeit'!E354</f>
        <v>0</v>
      </c>
      <c r="F366" s="195" t="str">
        <f>'Berechnung-Freizeit'!G354</f>
        <v/>
      </c>
      <c r="G366" s="184" t="str">
        <f>'Berechnung-Freizeit'!I354</f>
        <v/>
      </c>
      <c r="H366" s="192" t="str">
        <f>'Berechnung-Freizeit'!J354</f>
        <v/>
      </c>
      <c r="I366" s="195" t="str">
        <f>'Berechnung-Freizeit'!N354</f>
        <v/>
      </c>
      <c r="J366" s="186" t="str">
        <f>'Berechnung-Freizeit'!O354</f>
        <v/>
      </c>
      <c r="K366" s="184" t="str">
        <f>'Berechnung-Freizeit'!V354</f>
        <v/>
      </c>
      <c r="L366" s="197" t="str">
        <f>'Berechnung-Freizeit'!W354</f>
        <v/>
      </c>
      <c r="M366" s="195" t="str">
        <f>'Berechnung-Freizeit'!AB354</f>
        <v/>
      </c>
      <c r="N366" s="186" t="str">
        <f>'Berechnung-Freizeit'!AC354</f>
        <v/>
      </c>
      <c r="O366" s="195" t="str">
        <f>'Berechnung-Freizeit'!AH354</f>
        <v/>
      </c>
      <c r="P366" s="186" t="str">
        <f>'Berechnung-Freizeit'!AI354</f>
        <v/>
      </c>
      <c r="Q366" s="355" t="str">
        <f>'Berechnung-Freizeit'!AN354</f>
        <v/>
      </c>
      <c r="R366" s="186" t="str">
        <f>'Berechnung-Freizeit'!AO354</f>
        <v/>
      </c>
      <c r="S366" s="184" t="str">
        <f>'Berechnung-Freizeit'!AT354</f>
        <v/>
      </c>
      <c r="T366" s="186" t="str">
        <f>'Berechnung-Freizeit'!AU354</f>
        <v/>
      </c>
      <c r="U366" s="184" t="str">
        <f>'Berechnung-Freizeit'!AZ354</f>
        <v/>
      </c>
      <c r="V366" s="197" t="str">
        <f>'Berechnung-Freizeit'!BA354</f>
        <v/>
      </c>
      <c r="W366" s="184">
        <f>'Berechnung-Freizeit'!BB354</f>
        <v>0</v>
      </c>
      <c r="X366" s="197">
        <f>'Berechnung-Freizeit'!BC354</f>
        <v>0</v>
      </c>
      <c r="Y366" s="205">
        <f t="shared" si="17"/>
        <v>0</v>
      </c>
      <c r="Z366" s="216">
        <f t="shared" si="18"/>
        <v>0</v>
      </c>
      <c r="AA366" s="361">
        <f>'Berechnung-Freizeit'!BI354</f>
        <v>0</v>
      </c>
      <c r="AB366" s="362">
        <f t="shared" si="19"/>
        <v>0</v>
      </c>
    </row>
    <row r="367" spans="1:28">
      <c r="A367" s="184">
        <f>'Berechnung-Freizeit'!A355</f>
        <v>0</v>
      </c>
      <c r="B367" s="185">
        <f>'Berechnung-Freizeit'!B355</f>
        <v>0</v>
      </c>
      <c r="C367" s="185">
        <f>'Berechnung-Freizeit'!C355</f>
        <v>0</v>
      </c>
      <c r="D367" s="184" t="str">
        <f>'Berechnung-Freizeit'!D355</f>
        <v/>
      </c>
      <c r="E367" s="192">
        <f>'Berechnung-Freizeit'!E355</f>
        <v>0</v>
      </c>
      <c r="F367" s="195" t="str">
        <f>'Berechnung-Freizeit'!G355</f>
        <v/>
      </c>
      <c r="G367" s="184" t="str">
        <f>'Berechnung-Freizeit'!I355</f>
        <v/>
      </c>
      <c r="H367" s="192" t="str">
        <f>'Berechnung-Freizeit'!J355</f>
        <v/>
      </c>
      <c r="I367" s="195" t="str">
        <f>'Berechnung-Freizeit'!N355</f>
        <v/>
      </c>
      <c r="J367" s="186" t="str">
        <f>'Berechnung-Freizeit'!O355</f>
        <v/>
      </c>
      <c r="K367" s="184" t="str">
        <f>'Berechnung-Freizeit'!V355</f>
        <v/>
      </c>
      <c r="L367" s="197" t="str">
        <f>'Berechnung-Freizeit'!W355</f>
        <v/>
      </c>
      <c r="M367" s="195" t="str">
        <f>'Berechnung-Freizeit'!AB355</f>
        <v/>
      </c>
      <c r="N367" s="186" t="str">
        <f>'Berechnung-Freizeit'!AC355</f>
        <v/>
      </c>
      <c r="O367" s="195" t="str">
        <f>'Berechnung-Freizeit'!AH355</f>
        <v/>
      </c>
      <c r="P367" s="186" t="str">
        <f>'Berechnung-Freizeit'!AI355</f>
        <v/>
      </c>
      <c r="Q367" s="355" t="str">
        <f>'Berechnung-Freizeit'!AN355</f>
        <v/>
      </c>
      <c r="R367" s="186" t="str">
        <f>'Berechnung-Freizeit'!AO355</f>
        <v/>
      </c>
      <c r="S367" s="184" t="str">
        <f>'Berechnung-Freizeit'!AT355</f>
        <v/>
      </c>
      <c r="T367" s="186" t="str">
        <f>'Berechnung-Freizeit'!AU355</f>
        <v/>
      </c>
      <c r="U367" s="184" t="str">
        <f>'Berechnung-Freizeit'!AZ355</f>
        <v/>
      </c>
      <c r="V367" s="197" t="str">
        <f>'Berechnung-Freizeit'!BA355</f>
        <v/>
      </c>
      <c r="W367" s="184">
        <f>'Berechnung-Freizeit'!BB355</f>
        <v>0</v>
      </c>
      <c r="X367" s="197">
        <f>'Berechnung-Freizeit'!BC355</f>
        <v>0</v>
      </c>
      <c r="Y367" s="205">
        <f t="shared" si="17"/>
        <v>0</v>
      </c>
      <c r="Z367" s="216">
        <f t="shared" si="18"/>
        <v>0</v>
      </c>
      <c r="AA367" s="361">
        <f>'Berechnung-Freizeit'!BI355</f>
        <v>0</v>
      </c>
      <c r="AB367" s="362">
        <f t="shared" si="19"/>
        <v>0</v>
      </c>
    </row>
    <row r="368" spans="1:28">
      <c r="A368" s="184">
        <f>'Berechnung-Freizeit'!A356</f>
        <v>0</v>
      </c>
      <c r="B368" s="185">
        <f>'Berechnung-Freizeit'!B356</f>
        <v>0</v>
      </c>
      <c r="C368" s="185">
        <f>'Berechnung-Freizeit'!C356</f>
        <v>0</v>
      </c>
      <c r="D368" s="184" t="str">
        <f>'Berechnung-Freizeit'!D356</f>
        <v/>
      </c>
      <c r="E368" s="192">
        <f>'Berechnung-Freizeit'!E356</f>
        <v>0</v>
      </c>
      <c r="F368" s="195" t="str">
        <f>'Berechnung-Freizeit'!G356</f>
        <v/>
      </c>
      <c r="G368" s="184" t="str">
        <f>'Berechnung-Freizeit'!I356</f>
        <v/>
      </c>
      <c r="H368" s="192" t="str">
        <f>'Berechnung-Freizeit'!J356</f>
        <v/>
      </c>
      <c r="I368" s="195" t="str">
        <f>'Berechnung-Freizeit'!N356</f>
        <v/>
      </c>
      <c r="J368" s="186" t="str">
        <f>'Berechnung-Freizeit'!O356</f>
        <v/>
      </c>
      <c r="K368" s="184" t="str">
        <f>'Berechnung-Freizeit'!V356</f>
        <v/>
      </c>
      <c r="L368" s="197" t="str">
        <f>'Berechnung-Freizeit'!W356</f>
        <v/>
      </c>
      <c r="M368" s="195" t="str">
        <f>'Berechnung-Freizeit'!AB356</f>
        <v/>
      </c>
      <c r="N368" s="186" t="str">
        <f>'Berechnung-Freizeit'!AC356</f>
        <v/>
      </c>
      <c r="O368" s="195" t="str">
        <f>'Berechnung-Freizeit'!AH356</f>
        <v/>
      </c>
      <c r="P368" s="186" t="str">
        <f>'Berechnung-Freizeit'!AI356</f>
        <v/>
      </c>
      <c r="Q368" s="355" t="str">
        <f>'Berechnung-Freizeit'!AN356</f>
        <v/>
      </c>
      <c r="R368" s="186" t="str">
        <f>'Berechnung-Freizeit'!AO356</f>
        <v/>
      </c>
      <c r="S368" s="184" t="str">
        <f>'Berechnung-Freizeit'!AT356</f>
        <v/>
      </c>
      <c r="T368" s="186" t="str">
        <f>'Berechnung-Freizeit'!AU356</f>
        <v/>
      </c>
      <c r="U368" s="184" t="str">
        <f>'Berechnung-Freizeit'!AZ356</f>
        <v/>
      </c>
      <c r="V368" s="197" t="str">
        <f>'Berechnung-Freizeit'!BA356</f>
        <v/>
      </c>
      <c r="W368" s="184">
        <f>'Berechnung-Freizeit'!BB356</f>
        <v>0</v>
      </c>
      <c r="X368" s="197">
        <f>'Berechnung-Freizeit'!BC356</f>
        <v>0</v>
      </c>
      <c r="Y368" s="205">
        <f t="shared" si="17"/>
        <v>0</v>
      </c>
      <c r="Z368" s="216">
        <f t="shared" si="18"/>
        <v>0</v>
      </c>
      <c r="AA368" s="361">
        <f>'Berechnung-Freizeit'!BI356</f>
        <v>0</v>
      </c>
      <c r="AB368" s="362">
        <f t="shared" si="19"/>
        <v>0</v>
      </c>
    </row>
    <row r="369" spans="1:28">
      <c r="A369" s="184">
        <f>'Berechnung-Freizeit'!A357</f>
        <v>0</v>
      </c>
      <c r="B369" s="185">
        <f>'Berechnung-Freizeit'!B357</f>
        <v>0</v>
      </c>
      <c r="C369" s="185">
        <f>'Berechnung-Freizeit'!C357</f>
        <v>0</v>
      </c>
      <c r="D369" s="184" t="str">
        <f>'Berechnung-Freizeit'!D357</f>
        <v/>
      </c>
      <c r="E369" s="192">
        <f>'Berechnung-Freizeit'!E357</f>
        <v>0</v>
      </c>
      <c r="F369" s="195" t="str">
        <f>'Berechnung-Freizeit'!G357</f>
        <v/>
      </c>
      <c r="G369" s="184" t="str">
        <f>'Berechnung-Freizeit'!I357</f>
        <v/>
      </c>
      <c r="H369" s="192" t="str">
        <f>'Berechnung-Freizeit'!J357</f>
        <v/>
      </c>
      <c r="I369" s="195" t="str">
        <f>'Berechnung-Freizeit'!N357</f>
        <v/>
      </c>
      <c r="J369" s="186" t="str">
        <f>'Berechnung-Freizeit'!O357</f>
        <v/>
      </c>
      <c r="K369" s="184" t="str">
        <f>'Berechnung-Freizeit'!V357</f>
        <v/>
      </c>
      <c r="L369" s="197" t="str">
        <f>'Berechnung-Freizeit'!W357</f>
        <v/>
      </c>
      <c r="M369" s="195" t="str">
        <f>'Berechnung-Freizeit'!AB357</f>
        <v/>
      </c>
      <c r="N369" s="186" t="str">
        <f>'Berechnung-Freizeit'!AC357</f>
        <v/>
      </c>
      <c r="O369" s="195" t="str">
        <f>'Berechnung-Freizeit'!AH357</f>
        <v/>
      </c>
      <c r="P369" s="186" t="str">
        <f>'Berechnung-Freizeit'!AI357</f>
        <v/>
      </c>
      <c r="Q369" s="355" t="str">
        <f>'Berechnung-Freizeit'!AN357</f>
        <v/>
      </c>
      <c r="R369" s="186" t="str">
        <f>'Berechnung-Freizeit'!AO357</f>
        <v/>
      </c>
      <c r="S369" s="184" t="str">
        <f>'Berechnung-Freizeit'!AT357</f>
        <v/>
      </c>
      <c r="T369" s="186" t="str">
        <f>'Berechnung-Freizeit'!AU357</f>
        <v/>
      </c>
      <c r="U369" s="184" t="str">
        <f>'Berechnung-Freizeit'!AZ357</f>
        <v/>
      </c>
      <c r="V369" s="197" t="str">
        <f>'Berechnung-Freizeit'!BA357</f>
        <v/>
      </c>
      <c r="W369" s="184">
        <f>'Berechnung-Freizeit'!BB357</f>
        <v>0</v>
      </c>
      <c r="X369" s="197">
        <f>'Berechnung-Freizeit'!BC357</f>
        <v>0</v>
      </c>
      <c r="Y369" s="205">
        <f t="shared" si="17"/>
        <v>0</v>
      </c>
      <c r="Z369" s="216">
        <f t="shared" si="18"/>
        <v>0</v>
      </c>
      <c r="AA369" s="361">
        <f>'Berechnung-Freizeit'!BI357</f>
        <v>0</v>
      </c>
      <c r="AB369" s="362">
        <f t="shared" si="19"/>
        <v>0</v>
      </c>
    </row>
    <row r="370" spans="1:28">
      <c r="A370" s="184">
        <f>'Berechnung-Freizeit'!A358</f>
        <v>0</v>
      </c>
      <c r="B370" s="185">
        <f>'Berechnung-Freizeit'!B358</f>
        <v>0</v>
      </c>
      <c r="C370" s="185">
        <f>'Berechnung-Freizeit'!C358</f>
        <v>0</v>
      </c>
      <c r="D370" s="184" t="str">
        <f>'Berechnung-Freizeit'!D358</f>
        <v/>
      </c>
      <c r="E370" s="192">
        <f>'Berechnung-Freizeit'!E358</f>
        <v>0</v>
      </c>
      <c r="F370" s="195" t="str">
        <f>'Berechnung-Freizeit'!G358</f>
        <v/>
      </c>
      <c r="G370" s="184" t="str">
        <f>'Berechnung-Freizeit'!I358</f>
        <v/>
      </c>
      <c r="H370" s="192" t="str">
        <f>'Berechnung-Freizeit'!J358</f>
        <v/>
      </c>
      <c r="I370" s="195" t="str">
        <f>'Berechnung-Freizeit'!N358</f>
        <v/>
      </c>
      <c r="J370" s="186" t="str">
        <f>'Berechnung-Freizeit'!O358</f>
        <v/>
      </c>
      <c r="K370" s="184" t="str">
        <f>'Berechnung-Freizeit'!V358</f>
        <v/>
      </c>
      <c r="L370" s="197" t="str">
        <f>'Berechnung-Freizeit'!W358</f>
        <v/>
      </c>
      <c r="M370" s="195" t="str">
        <f>'Berechnung-Freizeit'!AB358</f>
        <v/>
      </c>
      <c r="N370" s="186" t="str">
        <f>'Berechnung-Freizeit'!AC358</f>
        <v/>
      </c>
      <c r="O370" s="195" t="str">
        <f>'Berechnung-Freizeit'!AH358</f>
        <v/>
      </c>
      <c r="P370" s="186" t="str">
        <f>'Berechnung-Freizeit'!AI358</f>
        <v/>
      </c>
      <c r="Q370" s="355" t="str">
        <f>'Berechnung-Freizeit'!AN358</f>
        <v/>
      </c>
      <c r="R370" s="186" t="str">
        <f>'Berechnung-Freizeit'!AO358</f>
        <v/>
      </c>
      <c r="S370" s="184" t="str">
        <f>'Berechnung-Freizeit'!AT358</f>
        <v/>
      </c>
      <c r="T370" s="186" t="str">
        <f>'Berechnung-Freizeit'!AU358</f>
        <v/>
      </c>
      <c r="U370" s="184" t="str">
        <f>'Berechnung-Freizeit'!AZ358</f>
        <v/>
      </c>
      <c r="V370" s="197" t="str">
        <f>'Berechnung-Freizeit'!BA358</f>
        <v/>
      </c>
      <c r="W370" s="184">
        <f>'Berechnung-Freizeit'!BB358</f>
        <v>0</v>
      </c>
      <c r="X370" s="197">
        <f>'Berechnung-Freizeit'!BC358</f>
        <v>0</v>
      </c>
      <c r="Y370" s="205">
        <f t="shared" si="17"/>
        <v>0</v>
      </c>
      <c r="Z370" s="216">
        <f t="shared" si="18"/>
        <v>0</v>
      </c>
      <c r="AA370" s="361">
        <f>'Berechnung-Freizeit'!BI358</f>
        <v>0</v>
      </c>
      <c r="AB370" s="362">
        <f t="shared" si="19"/>
        <v>0</v>
      </c>
    </row>
    <row r="371" spans="1:28">
      <c r="A371" s="184">
        <f>'Berechnung-Freizeit'!A359</f>
        <v>0</v>
      </c>
      <c r="B371" s="185">
        <f>'Berechnung-Freizeit'!B359</f>
        <v>0</v>
      </c>
      <c r="C371" s="185">
        <f>'Berechnung-Freizeit'!C359</f>
        <v>0</v>
      </c>
      <c r="D371" s="184" t="str">
        <f>'Berechnung-Freizeit'!D359</f>
        <v/>
      </c>
      <c r="E371" s="192">
        <f>'Berechnung-Freizeit'!E359</f>
        <v>0</v>
      </c>
      <c r="F371" s="195" t="str">
        <f>'Berechnung-Freizeit'!G359</f>
        <v/>
      </c>
      <c r="G371" s="184" t="str">
        <f>'Berechnung-Freizeit'!I359</f>
        <v/>
      </c>
      <c r="H371" s="192" t="str">
        <f>'Berechnung-Freizeit'!J359</f>
        <v/>
      </c>
      <c r="I371" s="195" t="str">
        <f>'Berechnung-Freizeit'!N359</f>
        <v/>
      </c>
      <c r="J371" s="186" t="str">
        <f>'Berechnung-Freizeit'!O359</f>
        <v/>
      </c>
      <c r="K371" s="184" t="str">
        <f>'Berechnung-Freizeit'!V359</f>
        <v/>
      </c>
      <c r="L371" s="197" t="str">
        <f>'Berechnung-Freizeit'!W359</f>
        <v/>
      </c>
      <c r="M371" s="195" t="str">
        <f>'Berechnung-Freizeit'!AB359</f>
        <v/>
      </c>
      <c r="N371" s="186" t="str">
        <f>'Berechnung-Freizeit'!AC359</f>
        <v/>
      </c>
      <c r="O371" s="195" t="str">
        <f>'Berechnung-Freizeit'!AH359</f>
        <v/>
      </c>
      <c r="P371" s="186" t="str">
        <f>'Berechnung-Freizeit'!AI359</f>
        <v/>
      </c>
      <c r="Q371" s="355" t="str">
        <f>'Berechnung-Freizeit'!AN359</f>
        <v/>
      </c>
      <c r="R371" s="186" t="str">
        <f>'Berechnung-Freizeit'!AO359</f>
        <v/>
      </c>
      <c r="S371" s="184" t="str">
        <f>'Berechnung-Freizeit'!AT359</f>
        <v/>
      </c>
      <c r="T371" s="186" t="str">
        <f>'Berechnung-Freizeit'!AU359</f>
        <v/>
      </c>
      <c r="U371" s="184" t="str">
        <f>'Berechnung-Freizeit'!AZ359</f>
        <v/>
      </c>
      <c r="V371" s="197" t="str">
        <f>'Berechnung-Freizeit'!BA359</f>
        <v/>
      </c>
      <c r="W371" s="184">
        <f>'Berechnung-Freizeit'!BB359</f>
        <v>0</v>
      </c>
      <c r="X371" s="197">
        <f>'Berechnung-Freizeit'!BC359</f>
        <v>0</v>
      </c>
      <c r="Y371" s="205">
        <f t="shared" si="17"/>
        <v>0</v>
      </c>
      <c r="Z371" s="216">
        <f t="shared" si="18"/>
        <v>0</v>
      </c>
      <c r="AA371" s="361">
        <f>'Berechnung-Freizeit'!BI359</f>
        <v>0</v>
      </c>
      <c r="AB371" s="362">
        <f t="shared" si="19"/>
        <v>0</v>
      </c>
    </row>
    <row r="372" spans="1:28">
      <c r="A372" s="184">
        <f>'Berechnung-Freizeit'!A360</f>
        <v>0</v>
      </c>
      <c r="B372" s="185">
        <f>'Berechnung-Freizeit'!B360</f>
        <v>0</v>
      </c>
      <c r="C372" s="185">
        <f>'Berechnung-Freizeit'!C360</f>
        <v>0</v>
      </c>
      <c r="D372" s="184" t="str">
        <f>'Berechnung-Freizeit'!D360</f>
        <v/>
      </c>
      <c r="E372" s="192">
        <f>'Berechnung-Freizeit'!E360</f>
        <v>0</v>
      </c>
      <c r="F372" s="195" t="str">
        <f>'Berechnung-Freizeit'!G360</f>
        <v/>
      </c>
      <c r="G372" s="184" t="str">
        <f>'Berechnung-Freizeit'!I360</f>
        <v/>
      </c>
      <c r="H372" s="192" t="str">
        <f>'Berechnung-Freizeit'!J360</f>
        <v/>
      </c>
      <c r="I372" s="195" t="str">
        <f>'Berechnung-Freizeit'!N360</f>
        <v/>
      </c>
      <c r="J372" s="186" t="str">
        <f>'Berechnung-Freizeit'!O360</f>
        <v/>
      </c>
      <c r="K372" s="184" t="str">
        <f>'Berechnung-Freizeit'!V360</f>
        <v/>
      </c>
      <c r="L372" s="197" t="str">
        <f>'Berechnung-Freizeit'!W360</f>
        <v/>
      </c>
      <c r="M372" s="195" t="str">
        <f>'Berechnung-Freizeit'!AB360</f>
        <v/>
      </c>
      <c r="N372" s="186" t="str">
        <f>'Berechnung-Freizeit'!AC360</f>
        <v/>
      </c>
      <c r="O372" s="195" t="str">
        <f>'Berechnung-Freizeit'!AH360</f>
        <v/>
      </c>
      <c r="P372" s="186" t="str">
        <f>'Berechnung-Freizeit'!AI360</f>
        <v/>
      </c>
      <c r="Q372" s="355" t="str">
        <f>'Berechnung-Freizeit'!AN360</f>
        <v/>
      </c>
      <c r="R372" s="186" t="str">
        <f>'Berechnung-Freizeit'!AO360</f>
        <v/>
      </c>
      <c r="S372" s="184" t="str">
        <f>'Berechnung-Freizeit'!AT360</f>
        <v/>
      </c>
      <c r="T372" s="186" t="str">
        <f>'Berechnung-Freizeit'!AU360</f>
        <v/>
      </c>
      <c r="U372" s="184" t="str">
        <f>'Berechnung-Freizeit'!AZ360</f>
        <v/>
      </c>
      <c r="V372" s="197" t="str">
        <f>'Berechnung-Freizeit'!BA360</f>
        <v/>
      </c>
      <c r="W372" s="184">
        <f>'Berechnung-Freizeit'!BB360</f>
        <v>0</v>
      </c>
      <c r="X372" s="197">
        <f>'Berechnung-Freizeit'!BC360</f>
        <v>0</v>
      </c>
      <c r="Y372" s="205">
        <f t="shared" si="17"/>
        <v>0</v>
      </c>
      <c r="Z372" s="216">
        <f t="shared" si="18"/>
        <v>0</v>
      </c>
      <c r="AA372" s="361">
        <f>'Berechnung-Freizeit'!BI360</f>
        <v>0</v>
      </c>
      <c r="AB372" s="362">
        <f t="shared" si="19"/>
        <v>0</v>
      </c>
    </row>
    <row r="373" spans="1:28">
      <c r="A373" s="184">
        <f>'Berechnung-Freizeit'!A361</f>
        <v>0</v>
      </c>
      <c r="B373" s="185">
        <f>'Berechnung-Freizeit'!B361</f>
        <v>0</v>
      </c>
      <c r="C373" s="185">
        <f>'Berechnung-Freizeit'!C361</f>
        <v>0</v>
      </c>
      <c r="D373" s="184" t="str">
        <f>'Berechnung-Freizeit'!D361</f>
        <v/>
      </c>
      <c r="E373" s="192">
        <f>'Berechnung-Freizeit'!E361</f>
        <v>0</v>
      </c>
      <c r="F373" s="195" t="str">
        <f>'Berechnung-Freizeit'!G361</f>
        <v/>
      </c>
      <c r="G373" s="184" t="str">
        <f>'Berechnung-Freizeit'!I361</f>
        <v/>
      </c>
      <c r="H373" s="192" t="str">
        <f>'Berechnung-Freizeit'!J361</f>
        <v/>
      </c>
      <c r="I373" s="195" t="str">
        <f>'Berechnung-Freizeit'!N361</f>
        <v/>
      </c>
      <c r="J373" s="186" t="str">
        <f>'Berechnung-Freizeit'!O361</f>
        <v/>
      </c>
      <c r="K373" s="184" t="str">
        <f>'Berechnung-Freizeit'!V361</f>
        <v/>
      </c>
      <c r="L373" s="197" t="str">
        <f>'Berechnung-Freizeit'!W361</f>
        <v/>
      </c>
      <c r="M373" s="195" t="str">
        <f>'Berechnung-Freizeit'!AB361</f>
        <v/>
      </c>
      <c r="N373" s="186" t="str">
        <f>'Berechnung-Freizeit'!AC361</f>
        <v/>
      </c>
      <c r="O373" s="195" t="str">
        <f>'Berechnung-Freizeit'!AH361</f>
        <v/>
      </c>
      <c r="P373" s="186" t="str">
        <f>'Berechnung-Freizeit'!AI361</f>
        <v/>
      </c>
      <c r="Q373" s="355" t="str">
        <f>'Berechnung-Freizeit'!AN361</f>
        <v/>
      </c>
      <c r="R373" s="186" t="str">
        <f>'Berechnung-Freizeit'!AO361</f>
        <v/>
      </c>
      <c r="S373" s="184" t="str">
        <f>'Berechnung-Freizeit'!AT361</f>
        <v/>
      </c>
      <c r="T373" s="186" t="str">
        <f>'Berechnung-Freizeit'!AU361</f>
        <v/>
      </c>
      <c r="U373" s="184" t="str">
        <f>'Berechnung-Freizeit'!AZ361</f>
        <v/>
      </c>
      <c r="V373" s="197" t="str">
        <f>'Berechnung-Freizeit'!BA361</f>
        <v/>
      </c>
      <c r="W373" s="184">
        <f>'Berechnung-Freizeit'!BB361</f>
        <v>0</v>
      </c>
      <c r="X373" s="197">
        <f>'Berechnung-Freizeit'!BC361</f>
        <v>0</v>
      </c>
      <c r="Y373" s="205">
        <f t="shared" si="17"/>
        <v>0</v>
      </c>
      <c r="Z373" s="216">
        <f t="shared" si="18"/>
        <v>0</v>
      </c>
      <c r="AA373" s="361">
        <f>'Berechnung-Freizeit'!BI361</f>
        <v>0</v>
      </c>
      <c r="AB373" s="362">
        <f t="shared" si="19"/>
        <v>0</v>
      </c>
    </row>
    <row r="374" spans="1:28">
      <c r="A374" s="184">
        <f>'Berechnung-Freizeit'!A362</f>
        <v>0</v>
      </c>
      <c r="B374" s="185">
        <f>'Berechnung-Freizeit'!B362</f>
        <v>0</v>
      </c>
      <c r="C374" s="185">
        <f>'Berechnung-Freizeit'!C362</f>
        <v>0</v>
      </c>
      <c r="D374" s="184" t="str">
        <f>'Berechnung-Freizeit'!D362</f>
        <v/>
      </c>
      <c r="E374" s="192">
        <f>'Berechnung-Freizeit'!E362</f>
        <v>0</v>
      </c>
      <c r="F374" s="195" t="str">
        <f>'Berechnung-Freizeit'!G362</f>
        <v/>
      </c>
      <c r="G374" s="184" t="str">
        <f>'Berechnung-Freizeit'!I362</f>
        <v/>
      </c>
      <c r="H374" s="192" t="str">
        <f>'Berechnung-Freizeit'!J362</f>
        <v/>
      </c>
      <c r="I374" s="195" t="str">
        <f>'Berechnung-Freizeit'!N362</f>
        <v/>
      </c>
      <c r="J374" s="186" t="str">
        <f>'Berechnung-Freizeit'!O362</f>
        <v/>
      </c>
      <c r="K374" s="184" t="str">
        <f>'Berechnung-Freizeit'!V362</f>
        <v/>
      </c>
      <c r="L374" s="197" t="str">
        <f>'Berechnung-Freizeit'!W362</f>
        <v/>
      </c>
      <c r="M374" s="195" t="str">
        <f>'Berechnung-Freizeit'!AB362</f>
        <v/>
      </c>
      <c r="N374" s="186" t="str">
        <f>'Berechnung-Freizeit'!AC362</f>
        <v/>
      </c>
      <c r="O374" s="195" t="str">
        <f>'Berechnung-Freizeit'!AH362</f>
        <v/>
      </c>
      <c r="P374" s="186" t="str">
        <f>'Berechnung-Freizeit'!AI362</f>
        <v/>
      </c>
      <c r="Q374" s="355" t="str">
        <f>'Berechnung-Freizeit'!AN362</f>
        <v/>
      </c>
      <c r="R374" s="186" t="str">
        <f>'Berechnung-Freizeit'!AO362</f>
        <v/>
      </c>
      <c r="S374" s="184" t="str">
        <f>'Berechnung-Freizeit'!AT362</f>
        <v/>
      </c>
      <c r="T374" s="186" t="str">
        <f>'Berechnung-Freizeit'!AU362</f>
        <v/>
      </c>
      <c r="U374" s="184" t="str">
        <f>'Berechnung-Freizeit'!AZ362</f>
        <v/>
      </c>
      <c r="V374" s="197" t="str">
        <f>'Berechnung-Freizeit'!BA362</f>
        <v/>
      </c>
      <c r="W374" s="184">
        <f>'Berechnung-Freizeit'!BB362</f>
        <v>0</v>
      </c>
      <c r="X374" s="197">
        <f>'Berechnung-Freizeit'!BC362</f>
        <v>0</v>
      </c>
      <c r="Y374" s="205">
        <f t="shared" si="17"/>
        <v>0</v>
      </c>
      <c r="Z374" s="216">
        <f t="shared" si="18"/>
        <v>0</v>
      </c>
      <c r="AA374" s="361">
        <f>'Berechnung-Freizeit'!BI362</f>
        <v>0</v>
      </c>
      <c r="AB374" s="362">
        <f t="shared" si="19"/>
        <v>0</v>
      </c>
    </row>
    <row r="375" spans="1:28">
      <c r="A375" s="184">
        <f>'Berechnung-Freizeit'!A363</f>
        <v>0</v>
      </c>
      <c r="B375" s="185">
        <f>'Berechnung-Freizeit'!B363</f>
        <v>0</v>
      </c>
      <c r="C375" s="185">
        <f>'Berechnung-Freizeit'!C363</f>
        <v>0</v>
      </c>
      <c r="D375" s="184" t="str">
        <f>'Berechnung-Freizeit'!D363</f>
        <v/>
      </c>
      <c r="E375" s="192">
        <f>'Berechnung-Freizeit'!E363</f>
        <v>0</v>
      </c>
      <c r="F375" s="195" t="str">
        <f>'Berechnung-Freizeit'!G363</f>
        <v/>
      </c>
      <c r="G375" s="184" t="str">
        <f>'Berechnung-Freizeit'!I363</f>
        <v/>
      </c>
      <c r="H375" s="192" t="str">
        <f>'Berechnung-Freizeit'!J363</f>
        <v/>
      </c>
      <c r="I375" s="195" t="str">
        <f>'Berechnung-Freizeit'!N363</f>
        <v/>
      </c>
      <c r="J375" s="186" t="str">
        <f>'Berechnung-Freizeit'!O363</f>
        <v/>
      </c>
      <c r="K375" s="184" t="str">
        <f>'Berechnung-Freizeit'!V363</f>
        <v/>
      </c>
      <c r="L375" s="197" t="str">
        <f>'Berechnung-Freizeit'!W363</f>
        <v/>
      </c>
      <c r="M375" s="195" t="str">
        <f>'Berechnung-Freizeit'!AB363</f>
        <v/>
      </c>
      <c r="N375" s="186" t="str">
        <f>'Berechnung-Freizeit'!AC363</f>
        <v/>
      </c>
      <c r="O375" s="195" t="str">
        <f>'Berechnung-Freizeit'!AH363</f>
        <v/>
      </c>
      <c r="P375" s="186" t="str">
        <f>'Berechnung-Freizeit'!AI363</f>
        <v/>
      </c>
      <c r="Q375" s="355" t="str">
        <f>'Berechnung-Freizeit'!AN363</f>
        <v/>
      </c>
      <c r="R375" s="186" t="str">
        <f>'Berechnung-Freizeit'!AO363</f>
        <v/>
      </c>
      <c r="S375" s="184" t="str">
        <f>'Berechnung-Freizeit'!AT363</f>
        <v/>
      </c>
      <c r="T375" s="186" t="str">
        <f>'Berechnung-Freizeit'!AU363</f>
        <v/>
      </c>
      <c r="U375" s="184" t="str">
        <f>'Berechnung-Freizeit'!AZ363</f>
        <v/>
      </c>
      <c r="V375" s="197" t="str">
        <f>'Berechnung-Freizeit'!BA363</f>
        <v/>
      </c>
      <c r="W375" s="184">
        <f>'Berechnung-Freizeit'!BB363</f>
        <v>0</v>
      </c>
      <c r="X375" s="197">
        <f>'Berechnung-Freizeit'!BC363</f>
        <v>0</v>
      </c>
      <c r="Y375" s="205">
        <f t="shared" si="17"/>
        <v>0</v>
      </c>
      <c r="Z375" s="216">
        <f t="shared" si="18"/>
        <v>0</v>
      </c>
      <c r="AA375" s="361">
        <f>'Berechnung-Freizeit'!BI363</f>
        <v>0</v>
      </c>
      <c r="AB375" s="362">
        <f t="shared" si="19"/>
        <v>0</v>
      </c>
    </row>
    <row r="376" spans="1:28">
      <c r="A376" s="184">
        <f>'Berechnung-Freizeit'!A364</f>
        <v>0</v>
      </c>
      <c r="B376" s="185">
        <f>'Berechnung-Freizeit'!B364</f>
        <v>0</v>
      </c>
      <c r="C376" s="185">
        <f>'Berechnung-Freizeit'!C364</f>
        <v>0</v>
      </c>
      <c r="D376" s="184" t="str">
        <f>'Berechnung-Freizeit'!D364</f>
        <v/>
      </c>
      <c r="E376" s="192">
        <f>'Berechnung-Freizeit'!E364</f>
        <v>0</v>
      </c>
      <c r="F376" s="195" t="str">
        <f>'Berechnung-Freizeit'!G364</f>
        <v/>
      </c>
      <c r="G376" s="184" t="str">
        <f>'Berechnung-Freizeit'!I364</f>
        <v/>
      </c>
      <c r="H376" s="192" t="str">
        <f>'Berechnung-Freizeit'!J364</f>
        <v/>
      </c>
      <c r="I376" s="195" t="str">
        <f>'Berechnung-Freizeit'!N364</f>
        <v/>
      </c>
      <c r="J376" s="186" t="str">
        <f>'Berechnung-Freizeit'!O364</f>
        <v/>
      </c>
      <c r="K376" s="184" t="str">
        <f>'Berechnung-Freizeit'!V364</f>
        <v/>
      </c>
      <c r="L376" s="197" t="str">
        <f>'Berechnung-Freizeit'!W364</f>
        <v/>
      </c>
      <c r="M376" s="195" t="str">
        <f>'Berechnung-Freizeit'!AB364</f>
        <v/>
      </c>
      <c r="N376" s="186" t="str">
        <f>'Berechnung-Freizeit'!AC364</f>
        <v/>
      </c>
      <c r="O376" s="195" t="str">
        <f>'Berechnung-Freizeit'!AH364</f>
        <v/>
      </c>
      <c r="P376" s="186" t="str">
        <f>'Berechnung-Freizeit'!AI364</f>
        <v/>
      </c>
      <c r="Q376" s="355" t="str">
        <f>'Berechnung-Freizeit'!AN364</f>
        <v/>
      </c>
      <c r="R376" s="186" t="str">
        <f>'Berechnung-Freizeit'!AO364</f>
        <v/>
      </c>
      <c r="S376" s="184" t="str">
        <f>'Berechnung-Freizeit'!AT364</f>
        <v/>
      </c>
      <c r="T376" s="186" t="str">
        <f>'Berechnung-Freizeit'!AU364</f>
        <v/>
      </c>
      <c r="U376" s="184" t="str">
        <f>'Berechnung-Freizeit'!AZ364</f>
        <v/>
      </c>
      <c r="V376" s="197" t="str">
        <f>'Berechnung-Freizeit'!BA364</f>
        <v/>
      </c>
      <c r="W376" s="184">
        <f>'Berechnung-Freizeit'!BB364</f>
        <v>0</v>
      </c>
      <c r="X376" s="197">
        <f>'Berechnung-Freizeit'!BC364</f>
        <v>0</v>
      </c>
      <c r="Y376" s="205">
        <f t="shared" si="17"/>
        <v>0</v>
      </c>
      <c r="Z376" s="216">
        <f t="shared" si="18"/>
        <v>0</v>
      </c>
      <c r="AA376" s="361">
        <f>'Berechnung-Freizeit'!BI364</f>
        <v>0</v>
      </c>
      <c r="AB376" s="362">
        <f t="shared" si="19"/>
        <v>0</v>
      </c>
    </row>
    <row r="377" spans="1:28">
      <c r="A377" s="184">
        <f>'Berechnung-Freizeit'!A365</f>
        <v>0</v>
      </c>
      <c r="B377" s="185">
        <f>'Berechnung-Freizeit'!B365</f>
        <v>0</v>
      </c>
      <c r="C377" s="185">
        <f>'Berechnung-Freizeit'!C365</f>
        <v>0</v>
      </c>
      <c r="D377" s="184" t="str">
        <f>'Berechnung-Freizeit'!D365</f>
        <v/>
      </c>
      <c r="E377" s="192">
        <f>'Berechnung-Freizeit'!E365</f>
        <v>0</v>
      </c>
      <c r="F377" s="195" t="str">
        <f>'Berechnung-Freizeit'!G365</f>
        <v/>
      </c>
      <c r="G377" s="184" t="str">
        <f>'Berechnung-Freizeit'!I365</f>
        <v/>
      </c>
      <c r="H377" s="192" t="str">
        <f>'Berechnung-Freizeit'!J365</f>
        <v/>
      </c>
      <c r="I377" s="195" t="str">
        <f>'Berechnung-Freizeit'!N365</f>
        <v/>
      </c>
      <c r="J377" s="186" t="str">
        <f>'Berechnung-Freizeit'!O365</f>
        <v/>
      </c>
      <c r="K377" s="184" t="str">
        <f>'Berechnung-Freizeit'!V365</f>
        <v/>
      </c>
      <c r="L377" s="197" t="str">
        <f>'Berechnung-Freizeit'!W365</f>
        <v/>
      </c>
      <c r="M377" s="195" t="str">
        <f>'Berechnung-Freizeit'!AB365</f>
        <v/>
      </c>
      <c r="N377" s="186" t="str">
        <f>'Berechnung-Freizeit'!AC365</f>
        <v/>
      </c>
      <c r="O377" s="195" t="str">
        <f>'Berechnung-Freizeit'!AH365</f>
        <v/>
      </c>
      <c r="P377" s="186" t="str">
        <f>'Berechnung-Freizeit'!AI365</f>
        <v/>
      </c>
      <c r="Q377" s="355" t="str">
        <f>'Berechnung-Freizeit'!AN365</f>
        <v/>
      </c>
      <c r="R377" s="186" t="str">
        <f>'Berechnung-Freizeit'!AO365</f>
        <v/>
      </c>
      <c r="S377" s="184" t="str">
        <f>'Berechnung-Freizeit'!AT365</f>
        <v/>
      </c>
      <c r="T377" s="186" t="str">
        <f>'Berechnung-Freizeit'!AU365</f>
        <v/>
      </c>
      <c r="U377" s="184" t="str">
        <f>'Berechnung-Freizeit'!AZ365</f>
        <v/>
      </c>
      <c r="V377" s="197" t="str">
        <f>'Berechnung-Freizeit'!BA365</f>
        <v/>
      </c>
      <c r="W377" s="184">
        <f>'Berechnung-Freizeit'!BB365</f>
        <v>0</v>
      </c>
      <c r="X377" s="197">
        <f>'Berechnung-Freizeit'!BC365</f>
        <v>0</v>
      </c>
      <c r="Y377" s="205">
        <f t="shared" si="17"/>
        <v>0</v>
      </c>
      <c r="Z377" s="216">
        <f t="shared" si="18"/>
        <v>0</v>
      </c>
      <c r="AA377" s="361">
        <f>'Berechnung-Freizeit'!BI365</f>
        <v>0</v>
      </c>
      <c r="AB377" s="362">
        <f t="shared" si="19"/>
        <v>0</v>
      </c>
    </row>
    <row r="378" spans="1:28">
      <c r="A378" s="184">
        <f>'Berechnung-Freizeit'!A366</f>
        <v>0</v>
      </c>
      <c r="B378" s="185">
        <f>'Berechnung-Freizeit'!B366</f>
        <v>0</v>
      </c>
      <c r="C378" s="185">
        <f>'Berechnung-Freizeit'!C366</f>
        <v>0</v>
      </c>
      <c r="D378" s="184" t="str">
        <f>'Berechnung-Freizeit'!D366</f>
        <v/>
      </c>
      <c r="E378" s="192">
        <f>'Berechnung-Freizeit'!E366</f>
        <v>0</v>
      </c>
      <c r="F378" s="195" t="str">
        <f>'Berechnung-Freizeit'!G366</f>
        <v/>
      </c>
      <c r="G378" s="184" t="str">
        <f>'Berechnung-Freizeit'!I366</f>
        <v/>
      </c>
      <c r="H378" s="192" t="str">
        <f>'Berechnung-Freizeit'!J366</f>
        <v/>
      </c>
      <c r="I378" s="195" t="str">
        <f>'Berechnung-Freizeit'!N366</f>
        <v/>
      </c>
      <c r="J378" s="186" t="str">
        <f>'Berechnung-Freizeit'!O366</f>
        <v/>
      </c>
      <c r="K378" s="184" t="str">
        <f>'Berechnung-Freizeit'!V366</f>
        <v/>
      </c>
      <c r="L378" s="197" t="str">
        <f>'Berechnung-Freizeit'!W366</f>
        <v/>
      </c>
      <c r="M378" s="195" t="str">
        <f>'Berechnung-Freizeit'!AB366</f>
        <v/>
      </c>
      <c r="N378" s="186" t="str">
        <f>'Berechnung-Freizeit'!AC366</f>
        <v/>
      </c>
      <c r="O378" s="195" t="str">
        <f>'Berechnung-Freizeit'!AH366</f>
        <v/>
      </c>
      <c r="P378" s="186" t="str">
        <f>'Berechnung-Freizeit'!AI366</f>
        <v/>
      </c>
      <c r="Q378" s="355" t="str">
        <f>'Berechnung-Freizeit'!AN366</f>
        <v/>
      </c>
      <c r="R378" s="186" t="str">
        <f>'Berechnung-Freizeit'!AO366</f>
        <v/>
      </c>
      <c r="S378" s="184" t="str">
        <f>'Berechnung-Freizeit'!AT366</f>
        <v/>
      </c>
      <c r="T378" s="186" t="str">
        <f>'Berechnung-Freizeit'!AU366</f>
        <v/>
      </c>
      <c r="U378" s="184" t="str">
        <f>'Berechnung-Freizeit'!AZ366</f>
        <v/>
      </c>
      <c r="V378" s="197" t="str">
        <f>'Berechnung-Freizeit'!BA366</f>
        <v/>
      </c>
      <c r="W378" s="184">
        <f>'Berechnung-Freizeit'!BB366</f>
        <v>0</v>
      </c>
      <c r="X378" s="197">
        <f>'Berechnung-Freizeit'!BC366</f>
        <v>0</v>
      </c>
      <c r="Y378" s="205">
        <f t="shared" si="17"/>
        <v>0</v>
      </c>
      <c r="Z378" s="216">
        <f t="shared" si="18"/>
        <v>0</v>
      </c>
      <c r="AA378" s="361">
        <f>'Berechnung-Freizeit'!BI366</f>
        <v>0</v>
      </c>
      <c r="AB378" s="362">
        <f t="shared" si="19"/>
        <v>0</v>
      </c>
    </row>
    <row r="379" spans="1:28">
      <c r="A379" s="184">
        <f>'Berechnung-Freizeit'!A367</f>
        <v>0</v>
      </c>
      <c r="B379" s="185">
        <f>'Berechnung-Freizeit'!B367</f>
        <v>0</v>
      </c>
      <c r="C379" s="185">
        <f>'Berechnung-Freizeit'!C367</f>
        <v>0</v>
      </c>
      <c r="D379" s="184" t="str">
        <f>'Berechnung-Freizeit'!D367</f>
        <v/>
      </c>
      <c r="E379" s="192">
        <f>'Berechnung-Freizeit'!E367</f>
        <v>0</v>
      </c>
      <c r="F379" s="195" t="str">
        <f>'Berechnung-Freizeit'!G367</f>
        <v/>
      </c>
      <c r="G379" s="184" t="str">
        <f>'Berechnung-Freizeit'!I367</f>
        <v/>
      </c>
      <c r="H379" s="192" t="str">
        <f>'Berechnung-Freizeit'!J367</f>
        <v/>
      </c>
      <c r="I379" s="195" t="str">
        <f>'Berechnung-Freizeit'!N367</f>
        <v/>
      </c>
      <c r="J379" s="186" t="str">
        <f>'Berechnung-Freizeit'!O367</f>
        <v/>
      </c>
      <c r="K379" s="184" t="str">
        <f>'Berechnung-Freizeit'!V367</f>
        <v/>
      </c>
      <c r="L379" s="197" t="str">
        <f>'Berechnung-Freizeit'!W367</f>
        <v/>
      </c>
      <c r="M379" s="195" t="str">
        <f>'Berechnung-Freizeit'!AB367</f>
        <v/>
      </c>
      <c r="N379" s="186" t="str">
        <f>'Berechnung-Freizeit'!AC367</f>
        <v/>
      </c>
      <c r="O379" s="195" t="str">
        <f>'Berechnung-Freizeit'!AH367</f>
        <v/>
      </c>
      <c r="P379" s="186" t="str">
        <f>'Berechnung-Freizeit'!AI367</f>
        <v/>
      </c>
      <c r="Q379" s="355" t="str">
        <f>'Berechnung-Freizeit'!AN367</f>
        <v/>
      </c>
      <c r="R379" s="186" t="str">
        <f>'Berechnung-Freizeit'!AO367</f>
        <v/>
      </c>
      <c r="S379" s="184" t="str">
        <f>'Berechnung-Freizeit'!AT367</f>
        <v/>
      </c>
      <c r="T379" s="186" t="str">
        <f>'Berechnung-Freizeit'!AU367</f>
        <v/>
      </c>
      <c r="U379" s="184" t="str">
        <f>'Berechnung-Freizeit'!AZ367</f>
        <v/>
      </c>
      <c r="V379" s="197" t="str">
        <f>'Berechnung-Freizeit'!BA367</f>
        <v/>
      </c>
      <c r="W379" s="184">
        <f>'Berechnung-Freizeit'!BB367</f>
        <v>0</v>
      </c>
      <c r="X379" s="197">
        <f>'Berechnung-Freizeit'!BC367</f>
        <v>0</v>
      </c>
      <c r="Y379" s="205">
        <f t="shared" si="17"/>
        <v>0</v>
      </c>
      <c r="Z379" s="216">
        <f t="shared" si="18"/>
        <v>0</v>
      </c>
      <c r="AA379" s="361">
        <f>'Berechnung-Freizeit'!BI367</f>
        <v>0</v>
      </c>
      <c r="AB379" s="362">
        <f t="shared" si="19"/>
        <v>0</v>
      </c>
    </row>
    <row r="380" spans="1:28">
      <c r="A380" s="184">
        <f>'Berechnung-Freizeit'!A368</f>
        <v>0</v>
      </c>
      <c r="B380" s="185">
        <f>'Berechnung-Freizeit'!B368</f>
        <v>0</v>
      </c>
      <c r="C380" s="185">
        <f>'Berechnung-Freizeit'!C368</f>
        <v>0</v>
      </c>
      <c r="D380" s="184" t="str">
        <f>'Berechnung-Freizeit'!D368</f>
        <v/>
      </c>
      <c r="E380" s="192">
        <f>'Berechnung-Freizeit'!E368</f>
        <v>0</v>
      </c>
      <c r="F380" s="195" t="str">
        <f>'Berechnung-Freizeit'!G368</f>
        <v/>
      </c>
      <c r="G380" s="184" t="str">
        <f>'Berechnung-Freizeit'!I368</f>
        <v/>
      </c>
      <c r="H380" s="192" t="str">
        <f>'Berechnung-Freizeit'!J368</f>
        <v/>
      </c>
      <c r="I380" s="195" t="str">
        <f>'Berechnung-Freizeit'!N368</f>
        <v/>
      </c>
      <c r="J380" s="186" t="str">
        <f>'Berechnung-Freizeit'!O368</f>
        <v/>
      </c>
      <c r="K380" s="184" t="str">
        <f>'Berechnung-Freizeit'!V368</f>
        <v/>
      </c>
      <c r="L380" s="197" t="str">
        <f>'Berechnung-Freizeit'!W368</f>
        <v/>
      </c>
      <c r="M380" s="195" t="str">
        <f>'Berechnung-Freizeit'!AB368</f>
        <v/>
      </c>
      <c r="N380" s="186" t="str">
        <f>'Berechnung-Freizeit'!AC368</f>
        <v/>
      </c>
      <c r="O380" s="195" t="str">
        <f>'Berechnung-Freizeit'!AH368</f>
        <v/>
      </c>
      <c r="P380" s="186" t="str">
        <f>'Berechnung-Freizeit'!AI368</f>
        <v/>
      </c>
      <c r="Q380" s="355" t="str">
        <f>'Berechnung-Freizeit'!AN368</f>
        <v/>
      </c>
      <c r="R380" s="186" t="str">
        <f>'Berechnung-Freizeit'!AO368</f>
        <v/>
      </c>
      <c r="S380" s="184" t="str">
        <f>'Berechnung-Freizeit'!AT368</f>
        <v/>
      </c>
      <c r="T380" s="186" t="str">
        <f>'Berechnung-Freizeit'!AU368</f>
        <v/>
      </c>
      <c r="U380" s="184" t="str">
        <f>'Berechnung-Freizeit'!AZ368</f>
        <v/>
      </c>
      <c r="V380" s="197" t="str">
        <f>'Berechnung-Freizeit'!BA368</f>
        <v/>
      </c>
      <c r="W380" s="184">
        <f>'Berechnung-Freizeit'!BB368</f>
        <v>0</v>
      </c>
      <c r="X380" s="197">
        <f>'Berechnung-Freizeit'!BC368</f>
        <v>0</v>
      </c>
      <c r="Y380" s="205">
        <f t="shared" si="17"/>
        <v>0</v>
      </c>
      <c r="Z380" s="216">
        <f t="shared" si="18"/>
        <v>0</v>
      </c>
      <c r="AA380" s="361">
        <f>'Berechnung-Freizeit'!BI368</f>
        <v>0</v>
      </c>
      <c r="AB380" s="362">
        <f t="shared" si="19"/>
        <v>0</v>
      </c>
    </row>
    <row r="381" spans="1:28">
      <c r="A381" s="184">
        <f>'Berechnung-Freizeit'!A369</f>
        <v>0</v>
      </c>
      <c r="B381" s="185">
        <f>'Berechnung-Freizeit'!B369</f>
        <v>0</v>
      </c>
      <c r="C381" s="185">
        <f>'Berechnung-Freizeit'!C369</f>
        <v>0</v>
      </c>
      <c r="D381" s="184" t="str">
        <f>'Berechnung-Freizeit'!D369</f>
        <v/>
      </c>
      <c r="E381" s="192">
        <f>'Berechnung-Freizeit'!E369</f>
        <v>0</v>
      </c>
      <c r="F381" s="195" t="str">
        <f>'Berechnung-Freizeit'!G369</f>
        <v/>
      </c>
      <c r="G381" s="184" t="str">
        <f>'Berechnung-Freizeit'!I369</f>
        <v/>
      </c>
      <c r="H381" s="192" t="str">
        <f>'Berechnung-Freizeit'!J369</f>
        <v/>
      </c>
      <c r="I381" s="195" t="str">
        <f>'Berechnung-Freizeit'!N369</f>
        <v/>
      </c>
      <c r="J381" s="186" t="str">
        <f>'Berechnung-Freizeit'!O369</f>
        <v/>
      </c>
      <c r="K381" s="184" t="str">
        <f>'Berechnung-Freizeit'!V369</f>
        <v/>
      </c>
      <c r="L381" s="197" t="str">
        <f>'Berechnung-Freizeit'!W369</f>
        <v/>
      </c>
      <c r="M381" s="195" t="str">
        <f>'Berechnung-Freizeit'!AB369</f>
        <v/>
      </c>
      <c r="N381" s="186" t="str">
        <f>'Berechnung-Freizeit'!AC369</f>
        <v/>
      </c>
      <c r="O381" s="195" t="str">
        <f>'Berechnung-Freizeit'!AH369</f>
        <v/>
      </c>
      <c r="P381" s="186" t="str">
        <f>'Berechnung-Freizeit'!AI369</f>
        <v/>
      </c>
      <c r="Q381" s="355" t="str">
        <f>'Berechnung-Freizeit'!AN369</f>
        <v/>
      </c>
      <c r="R381" s="186" t="str">
        <f>'Berechnung-Freizeit'!AO369</f>
        <v/>
      </c>
      <c r="S381" s="184" t="str">
        <f>'Berechnung-Freizeit'!AT369</f>
        <v/>
      </c>
      <c r="T381" s="186" t="str">
        <f>'Berechnung-Freizeit'!AU369</f>
        <v/>
      </c>
      <c r="U381" s="184" t="str">
        <f>'Berechnung-Freizeit'!AZ369</f>
        <v/>
      </c>
      <c r="V381" s="197" t="str">
        <f>'Berechnung-Freizeit'!BA369</f>
        <v/>
      </c>
      <c r="W381" s="184">
        <f>'Berechnung-Freizeit'!BB369</f>
        <v>0</v>
      </c>
      <c r="X381" s="197">
        <f>'Berechnung-Freizeit'!BC369</f>
        <v>0</v>
      </c>
      <c r="Y381" s="205">
        <f t="shared" si="17"/>
        <v>0</v>
      </c>
      <c r="Z381" s="216">
        <f t="shared" si="18"/>
        <v>0</v>
      </c>
      <c r="AA381" s="361">
        <f>'Berechnung-Freizeit'!BI369</f>
        <v>0</v>
      </c>
      <c r="AB381" s="362">
        <f t="shared" si="19"/>
        <v>0</v>
      </c>
    </row>
    <row r="382" spans="1:28">
      <c r="A382" s="184">
        <f>'Berechnung-Freizeit'!A370</f>
        <v>0</v>
      </c>
      <c r="B382" s="185">
        <f>'Berechnung-Freizeit'!B370</f>
        <v>0</v>
      </c>
      <c r="C382" s="185">
        <f>'Berechnung-Freizeit'!C370</f>
        <v>0</v>
      </c>
      <c r="D382" s="184" t="str">
        <f>'Berechnung-Freizeit'!D370</f>
        <v/>
      </c>
      <c r="E382" s="192">
        <f>'Berechnung-Freizeit'!E370</f>
        <v>0</v>
      </c>
      <c r="F382" s="195" t="str">
        <f>'Berechnung-Freizeit'!G370</f>
        <v/>
      </c>
      <c r="G382" s="184" t="str">
        <f>'Berechnung-Freizeit'!I370</f>
        <v/>
      </c>
      <c r="H382" s="192" t="str">
        <f>'Berechnung-Freizeit'!J370</f>
        <v/>
      </c>
      <c r="I382" s="195" t="str">
        <f>'Berechnung-Freizeit'!N370</f>
        <v/>
      </c>
      <c r="J382" s="186" t="str">
        <f>'Berechnung-Freizeit'!O370</f>
        <v/>
      </c>
      <c r="K382" s="184" t="str">
        <f>'Berechnung-Freizeit'!V370</f>
        <v/>
      </c>
      <c r="L382" s="197" t="str">
        <f>'Berechnung-Freizeit'!W370</f>
        <v/>
      </c>
      <c r="M382" s="195" t="str">
        <f>'Berechnung-Freizeit'!AB370</f>
        <v/>
      </c>
      <c r="N382" s="186" t="str">
        <f>'Berechnung-Freizeit'!AC370</f>
        <v/>
      </c>
      <c r="O382" s="195" t="str">
        <f>'Berechnung-Freizeit'!AH370</f>
        <v/>
      </c>
      <c r="P382" s="186" t="str">
        <f>'Berechnung-Freizeit'!AI370</f>
        <v/>
      </c>
      <c r="Q382" s="355" t="str">
        <f>'Berechnung-Freizeit'!AN370</f>
        <v/>
      </c>
      <c r="R382" s="186" t="str">
        <f>'Berechnung-Freizeit'!AO370</f>
        <v/>
      </c>
      <c r="S382" s="184" t="str">
        <f>'Berechnung-Freizeit'!AT370</f>
        <v/>
      </c>
      <c r="T382" s="186" t="str">
        <f>'Berechnung-Freizeit'!AU370</f>
        <v/>
      </c>
      <c r="U382" s="184" t="str">
        <f>'Berechnung-Freizeit'!AZ370</f>
        <v/>
      </c>
      <c r="V382" s="197" t="str">
        <f>'Berechnung-Freizeit'!BA370</f>
        <v/>
      </c>
      <c r="W382" s="184">
        <f>'Berechnung-Freizeit'!BB370</f>
        <v>0</v>
      </c>
      <c r="X382" s="197">
        <f>'Berechnung-Freizeit'!BC370</f>
        <v>0</v>
      </c>
      <c r="Y382" s="205">
        <f t="shared" si="17"/>
        <v>0</v>
      </c>
      <c r="Z382" s="216">
        <f t="shared" si="18"/>
        <v>0</v>
      </c>
      <c r="AA382" s="361">
        <f>'Berechnung-Freizeit'!BI370</f>
        <v>0</v>
      </c>
      <c r="AB382" s="362">
        <f t="shared" si="19"/>
        <v>0</v>
      </c>
    </row>
    <row r="383" spans="1:28">
      <c r="A383" s="184">
        <f>'Berechnung-Freizeit'!A371</f>
        <v>0</v>
      </c>
      <c r="B383" s="185">
        <f>'Berechnung-Freizeit'!B371</f>
        <v>0</v>
      </c>
      <c r="C383" s="185">
        <f>'Berechnung-Freizeit'!C371</f>
        <v>0</v>
      </c>
      <c r="D383" s="184" t="str">
        <f>'Berechnung-Freizeit'!D371</f>
        <v/>
      </c>
      <c r="E383" s="192">
        <f>'Berechnung-Freizeit'!E371</f>
        <v>0</v>
      </c>
      <c r="F383" s="195" t="str">
        <f>'Berechnung-Freizeit'!G371</f>
        <v/>
      </c>
      <c r="G383" s="184" t="str">
        <f>'Berechnung-Freizeit'!I371</f>
        <v/>
      </c>
      <c r="H383" s="192" t="str">
        <f>'Berechnung-Freizeit'!J371</f>
        <v/>
      </c>
      <c r="I383" s="195" t="str">
        <f>'Berechnung-Freizeit'!N371</f>
        <v/>
      </c>
      <c r="J383" s="186" t="str">
        <f>'Berechnung-Freizeit'!O371</f>
        <v/>
      </c>
      <c r="K383" s="184" t="str">
        <f>'Berechnung-Freizeit'!V371</f>
        <v/>
      </c>
      <c r="L383" s="197" t="str">
        <f>'Berechnung-Freizeit'!W371</f>
        <v/>
      </c>
      <c r="M383" s="195" t="str">
        <f>'Berechnung-Freizeit'!AB371</f>
        <v/>
      </c>
      <c r="N383" s="186" t="str">
        <f>'Berechnung-Freizeit'!AC371</f>
        <v/>
      </c>
      <c r="O383" s="195" t="str">
        <f>'Berechnung-Freizeit'!AH371</f>
        <v/>
      </c>
      <c r="P383" s="186" t="str">
        <f>'Berechnung-Freizeit'!AI371</f>
        <v/>
      </c>
      <c r="Q383" s="355" t="str">
        <f>'Berechnung-Freizeit'!AN371</f>
        <v/>
      </c>
      <c r="R383" s="186" t="str">
        <f>'Berechnung-Freizeit'!AO371</f>
        <v/>
      </c>
      <c r="S383" s="184" t="str">
        <f>'Berechnung-Freizeit'!AT371</f>
        <v/>
      </c>
      <c r="T383" s="186" t="str">
        <f>'Berechnung-Freizeit'!AU371</f>
        <v/>
      </c>
      <c r="U383" s="184" t="str">
        <f>'Berechnung-Freizeit'!AZ371</f>
        <v/>
      </c>
      <c r="V383" s="197" t="str">
        <f>'Berechnung-Freizeit'!BA371</f>
        <v/>
      </c>
      <c r="W383" s="184">
        <f>'Berechnung-Freizeit'!BB371</f>
        <v>0</v>
      </c>
      <c r="X383" s="197">
        <f>'Berechnung-Freizeit'!BC371</f>
        <v>0</v>
      </c>
      <c r="Y383" s="205">
        <f t="shared" si="17"/>
        <v>0</v>
      </c>
      <c r="Z383" s="216">
        <f t="shared" si="18"/>
        <v>0</v>
      </c>
      <c r="AA383" s="361">
        <f>'Berechnung-Freizeit'!BI371</f>
        <v>0</v>
      </c>
      <c r="AB383" s="362">
        <f t="shared" si="19"/>
        <v>0</v>
      </c>
    </row>
    <row r="384" spans="1:28">
      <c r="A384" s="184">
        <f>'Berechnung-Freizeit'!A372</f>
        <v>0</v>
      </c>
      <c r="B384" s="185">
        <f>'Berechnung-Freizeit'!B372</f>
        <v>0</v>
      </c>
      <c r="C384" s="185">
        <f>'Berechnung-Freizeit'!C372</f>
        <v>0</v>
      </c>
      <c r="D384" s="184" t="str">
        <f>'Berechnung-Freizeit'!D372</f>
        <v/>
      </c>
      <c r="E384" s="192">
        <f>'Berechnung-Freizeit'!E372</f>
        <v>0</v>
      </c>
      <c r="F384" s="195" t="str">
        <f>'Berechnung-Freizeit'!G372</f>
        <v/>
      </c>
      <c r="G384" s="184" t="str">
        <f>'Berechnung-Freizeit'!I372</f>
        <v/>
      </c>
      <c r="H384" s="192" t="str">
        <f>'Berechnung-Freizeit'!J372</f>
        <v/>
      </c>
      <c r="I384" s="195" t="str">
        <f>'Berechnung-Freizeit'!N372</f>
        <v/>
      </c>
      <c r="J384" s="186" t="str">
        <f>'Berechnung-Freizeit'!O372</f>
        <v/>
      </c>
      <c r="K384" s="184" t="str">
        <f>'Berechnung-Freizeit'!V372</f>
        <v/>
      </c>
      <c r="L384" s="197" t="str">
        <f>'Berechnung-Freizeit'!W372</f>
        <v/>
      </c>
      <c r="M384" s="195" t="str">
        <f>'Berechnung-Freizeit'!AB372</f>
        <v/>
      </c>
      <c r="N384" s="186" t="str">
        <f>'Berechnung-Freizeit'!AC372</f>
        <v/>
      </c>
      <c r="O384" s="195" t="str">
        <f>'Berechnung-Freizeit'!AH372</f>
        <v/>
      </c>
      <c r="P384" s="186" t="str">
        <f>'Berechnung-Freizeit'!AI372</f>
        <v/>
      </c>
      <c r="Q384" s="355" t="str">
        <f>'Berechnung-Freizeit'!AN372</f>
        <v/>
      </c>
      <c r="R384" s="186" t="str">
        <f>'Berechnung-Freizeit'!AO372</f>
        <v/>
      </c>
      <c r="S384" s="184" t="str">
        <f>'Berechnung-Freizeit'!AT372</f>
        <v/>
      </c>
      <c r="T384" s="186" t="str">
        <f>'Berechnung-Freizeit'!AU372</f>
        <v/>
      </c>
      <c r="U384" s="184" t="str">
        <f>'Berechnung-Freizeit'!AZ372</f>
        <v/>
      </c>
      <c r="V384" s="197" t="str">
        <f>'Berechnung-Freizeit'!BA372</f>
        <v/>
      </c>
      <c r="W384" s="184">
        <f>'Berechnung-Freizeit'!BB372</f>
        <v>0</v>
      </c>
      <c r="X384" s="197">
        <f>'Berechnung-Freizeit'!BC372</f>
        <v>0</v>
      </c>
      <c r="Y384" s="205">
        <f t="shared" si="17"/>
        <v>0</v>
      </c>
      <c r="Z384" s="216">
        <f t="shared" si="18"/>
        <v>0</v>
      </c>
      <c r="AA384" s="361">
        <f>'Berechnung-Freizeit'!BI372</f>
        <v>0</v>
      </c>
      <c r="AB384" s="362">
        <f t="shared" si="19"/>
        <v>0</v>
      </c>
    </row>
    <row r="385" spans="1:28">
      <c r="A385" s="184">
        <f>'Berechnung-Freizeit'!A373</f>
        <v>0</v>
      </c>
      <c r="B385" s="185">
        <f>'Berechnung-Freizeit'!B373</f>
        <v>0</v>
      </c>
      <c r="C385" s="185">
        <f>'Berechnung-Freizeit'!C373</f>
        <v>0</v>
      </c>
      <c r="D385" s="184" t="str">
        <f>'Berechnung-Freizeit'!D373</f>
        <v/>
      </c>
      <c r="E385" s="192">
        <f>'Berechnung-Freizeit'!E373</f>
        <v>0</v>
      </c>
      <c r="F385" s="195" t="str">
        <f>'Berechnung-Freizeit'!G373</f>
        <v/>
      </c>
      <c r="G385" s="184" t="str">
        <f>'Berechnung-Freizeit'!I373</f>
        <v/>
      </c>
      <c r="H385" s="192" t="str">
        <f>'Berechnung-Freizeit'!J373</f>
        <v/>
      </c>
      <c r="I385" s="195" t="str">
        <f>'Berechnung-Freizeit'!N373</f>
        <v/>
      </c>
      <c r="J385" s="186" t="str">
        <f>'Berechnung-Freizeit'!O373</f>
        <v/>
      </c>
      <c r="K385" s="184" t="str">
        <f>'Berechnung-Freizeit'!V373</f>
        <v/>
      </c>
      <c r="L385" s="197" t="str">
        <f>'Berechnung-Freizeit'!W373</f>
        <v/>
      </c>
      <c r="M385" s="195" t="str">
        <f>'Berechnung-Freizeit'!AB373</f>
        <v/>
      </c>
      <c r="N385" s="186" t="str">
        <f>'Berechnung-Freizeit'!AC373</f>
        <v/>
      </c>
      <c r="O385" s="195" t="str">
        <f>'Berechnung-Freizeit'!AH373</f>
        <v/>
      </c>
      <c r="P385" s="186" t="str">
        <f>'Berechnung-Freizeit'!AI373</f>
        <v/>
      </c>
      <c r="Q385" s="355" t="str">
        <f>'Berechnung-Freizeit'!AN373</f>
        <v/>
      </c>
      <c r="R385" s="186" t="str">
        <f>'Berechnung-Freizeit'!AO373</f>
        <v/>
      </c>
      <c r="S385" s="184" t="str">
        <f>'Berechnung-Freizeit'!AT373</f>
        <v/>
      </c>
      <c r="T385" s="186" t="str">
        <f>'Berechnung-Freizeit'!AU373</f>
        <v/>
      </c>
      <c r="U385" s="184" t="str">
        <f>'Berechnung-Freizeit'!AZ373</f>
        <v/>
      </c>
      <c r="V385" s="197" t="str">
        <f>'Berechnung-Freizeit'!BA373</f>
        <v/>
      </c>
      <c r="W385" s="184">
        <f>'Berechnung-Freizeit'!BB373</f>
        <v>0</v>
      </c>
      <c r="X385" s="197">
        <f>'Berechnung-Freizeit'!BC373</f>
        <v>0</v>
      </c>
      <c r="Y385" s="205">
        <f t="shared" si="17"/>
        <v>0</v>
      </c>
      <c r="Z385" s="216">
        <f t="shared" si="18"/>
        <v>0</v>
      </c>
      <c r="AA385" s="361">
        <f>'Berechnung-Freizeit'!BI373</f>
        <v>0</v>
      </c>
      <c r="AB385" s="362">
        <f t="shared" si="19"/>
        <v>0</v>
      </c>
    </row>
    <row r="386" spans="1:28">
      <c r="A386" s="184">
        <f>'Berechnung-Freizeit'!A374</f>
        <v>0</v>
      </c>
      <c r="B386" s="185">
        <f>'Berechnung-Freizeit'!B374</f>
        <v>0</v>
      </c>
      <c r="C386" s="185">
        <f>'Berechnung-Freizeit'!C374</f>
        <v>0</v>
      </c>
      <c r="D386" s="184" t="str">
        <f>'Berechnung-Freizeit'!D374</f>
        <v/>
      </c>
      <c r="E386" s="192">
        <f>'Berechnung-Freizeit'!E374</f>
        <v>0</v>
      </c>
      <c r="F386" s="195" t="str">
        <f>'Berechnung-Freizeit'!G374</f>
        <v/>
      </c>
      <c r="G386" s="184" t="str">
        <f>'Berechnung-Freizeit'!I374</f>
        <v/>
      </c>
      <c r="H386" s="192" t="str">
        <f>'Berechnung-Freizeit'!J374</f>
        <v/>
      </c>
      <c r="I386" s="195" t="str">
        <f>'Berechnung-Freizeit'!N374</f>
        <v/>
      </c>
      <c r="J386" s="186" t="str">
        <f>'Berechnung-Freizeit'!O374</f>
        <v/>
      </c>
      <c r="K386" s="184" t="str">
        <f>'Berechnung-Freizeit'!V374</f>
        <v/>
      </c>
      <c r="L386" s="197" t="str">
        <f>'Berechnung-Freizeit'!W374</f>
        <v/>
      </c>
      <c r="M386" s="195" t="str">
        <f>'Berechnung-Freizeit'!AB374</f>
        <v/>
      </c>
      <c r="N386" s="186" t="str">
        <f>'Berechnung-Freizeit'!AC374</f>
        <v/>
      </c>
      <c r="O386" s="195" t="str">
        <f>'Berechnung-Freizeit'!AH374</f>
        <v/>
      </c>
      <c r="P386" s="186" t="str">
        <f>'Berechnung-Freizeit'!AI374</f>
        <v/>
      </c>
      <c r="Q386" s="355" t="str">
        <f>'Berechnung-Freizeit'!AN374</f>
        <v/>
      </c>
      <c r="R386" s="186" t="str">
        <f>'Berechnung-Freizeit'!AO374</f>
        <v/>
      </c>
      <c r="S386" s="184" t="str">
        <f>'Berechnung-Freizeit'!AT374</f>
        <v/>
      </c>
      <c r="T386" s="186" t="str">
        <f>'Berechnung-Freizeit'!AU374</f>
        <v/>
      </c>
      <c r="U386" s="184" t="str">
        <f>'Berechnung-Freizeit'!AZ374</f>
        <v/>
      </c>
      <c r="V386" s="197" t="str">
        <f>'Berechnung-Freizeit'!BA374</f>
        <v/>
      </c>
      <c r="W386" s="184">
        <f>'Berechnung-Freizeit'!BB374</f>
        <v>0</v>
      </c>
      <c r="X386" s="197">
        <f>'Berechnung-Freizeit'!BC374</f>
        <v>0</v>
      </c>
      <c r="Y386" s="205">
        <f t="shared" si="17"/>
        <v>0</v>
      </c>
      <c r="Z386" s="216">
        <f t="shared" si="18"/>
        <v>0</v>
      </c>
      <c r="AA386" s="361">
        <f>'Berechnung-Freizeit'!BI374</f>
        <v>0</v>
      </c>
      <c r="AB386" s="362">
        <f t="shared" si="19"/>
        <v>0</v>
      </c>
    </row>
    <row r="387" spans="1:28">
      <c r="A387" s="184">
        <f>'Berechnung-Freizeit'!A375</f>
        <v>0</v>
      </c>
      <c r="B387" s="185">
        <f>'Berechnung-Freizeit'!B375</f>
        <v>0</v>
      </c>
      <c r="C387" s="185">
        <f>'Berechnung-Freizeit'!C375</f>
        <v>0</v>
      </c>
      <c r="D387" s="184" t="str">
        <f>'Berechnung-Freizeit'!D375</f>
        <v/>
      </c>
      <c r="E387" s="192">
        <f>'Berechnung-Freizeit'!E375</f>
        <v>0</v>
      </c>
      <c r="F387" s="195" t="str">
        <f>'Berechnung-Freizeit'!G375</f>
        <v/>
      </c>
      <c r="G387" s="184" t="str">
        <f>'Berechnung-Freizeit'!I375</f>
        <v/>
      </c>
      <c r="H387" s="192" t="str">
        <f>'Berechnung-Freizeit'!J375</f>
        <v/>
      </c>
      <c r="I387" s="195" t="str">
        <f>'Berechnung-Freizeit'!N375</f>
        <v/>
      </c>
      <c r="J387" s="186" t="str">
        <f>'Berechnung-Freizeit'!O375</f>
        <v/>
      </c>
      <c r="K387" s="184" t="str">
        <f>'Berechnung-Freizeit'!V375</f>
        <v/>
      </c>
      <c r="L387" s="197" t="str">
        <f>'Berechnung-Freizeit'!W375</f>
        <v/>
      </c>
      <c r="M387" s="195" t="str">
        <f>'Berechnung-Freizeit'!AB375</f>
        <v/>
      </c>
      <c r="N387" s="186" t="str">
        <f>'Berechnung-Freizeit'!AC375</f>
        <v/>
      </c>
      <c r="O387" s="195" t="str">
        <f>'Berechnung-Freizeit'!AH375</f>
        <v/>
      </c>
      <c r="P387" s="186" t="str">
        <f>'Berechnung-Freizeit'!AI375</f>
        <v/>
      </c>
      <c r="Q387" s="355" t="str">
        <f>'Berechnung-Freizeit'!AN375</f>
        <v/>
      </c>
      <c r="R387" s="186" t="str">
        <f>'Berechnung-Freizeit'!AO375</f>
        <v/>
      </c>
      <c r="S387" s="184" t="str">
        <f>'Berechnung-Freizeit'!AT375</f>
        <v/>
      </c>
      <c r="T387" s="186" t="str">
        <f>'Berechnung-Freizeit'!AU375</f>
        <v/>
      </c>
      <c r="U387" s="184" t="str">
        <f>'Berechnung-Freizeit'!AZ375</f>
        <v/>
      </c>
      <c r="V387" s="197" t="str">
        <f>'Berechnung-Freizeit'!BA375</f>
        <v/>
      </c>
      <c r="W387" s="184">
        <f>'Berechnung-Freizeit'!BB375</f>
        <v>0</v>
      </c>
      <c r="X387" s="197">
        <f>'Berechnung-Freizeit'!BC375</f>
        <v>0</v>
      </c>
      <c r="Y387" s="205">
        <f t="shared" si="17"/>
        <v>0</v>
      </c>
      <c r="Z387" s="216">
        <f t="shared" si="18"/>
        <v>0</v>
      </c>
      <c r="AA387" s="361">
        <f>'Berechnung-Freizeit'!BI375</f>
        <v>0</v>
      </c>
      <c r="AB387" s="362">
        <f t="shared" si="19"/>
        <v>0</v>
      </c>
    </row>
    <row r="388" spans="1:28">
      <c r="A388" s="184">
        <f>'Berechnung-Freizeit'!A376</f>
        <v>0</v>
      </c>
      <c r="B388" s="185">
        <f>'Berechnung-Freizeit'!B376</f>
        <v>0</v>
      </c>
      <c r="C388" s="185">
        <f>'Berechnung-Freizeit'!C376</f>
        <v>0</v>
      </c>
      <c r="D388" s="184" t="str">
        <f>'Berechnung-Freizeit'!D376</f>
        <v/>
      </c>
      <c r="E388" s="192">
        <f>'Berechnung-Freizeit'!E376</f>
        <v>0</v>
      </c>
      <c r="F388" s="195" t="str">
        <f>'Berechnung-Freizeit'!G376</f>
        <v/>
      </c>
      <c r="G388" s="184" t="str">
        <f>'Berechnung-Freizeit'!I376</f>
        <v/>
      </c>
      <c r="H388" s="192" t="str">
        <f>'Berechnung-Freizeit'!J376</f>
        <v/>
      </c>
      <c r="I388" s="195" t="str">
        <f>'Berechnung-Freizeit'!N376</f>
        <v/>
      </c>
      <c r="J388" s="186" t="str">
        <f>'Berechnung-Freizeit'!O376</f>
        <v/>
      </c>
      <c r="K388" s="184" t="str">
        <f>'Berechnung-Freizeit'!V376</f>
        <v/>
      </c>
      <c r="L388" s="197" t="str">
        <f>'Berechnung-Freizeit'!W376</f>
        <v/>
      </c>
      <c r="M388" s="195" t="str">
        <f>'Berechnung-Freizeit'!AB376</f>
        <v/>
      </c>
      <c r="N388" s="186" t="str">
        <f>'Berechnung-Freizeit'!AC376</f>
        <v/>
      </c>
      <c r="O388" s="195" t="str">
        <f>'Berechnung-Freizeit'!AH376</f>
        <v/>
      </c>
      <c r="P388" s="186" t="str">
        <f>'Berechnung-Freizeit'!AI376</f>
        <v/>
      </c>
      <c r="Q388" s="355" t="str">
        <f>'Berechnung-Freizeit'!AN376</f>
        <v/>
      </c>
      <c r="R388" s="186" t="str">
        <f>'Berechnung-Freizeit'!AO376</f>
        <v/>
      </c>
      <c r="S388" s="184" t="str">
        <f>'Berechnung-Freizeit'!AT376</f>
        <v/>
      </c>
      <c r="T388" s="186" t="str">
        <f>'Berechnung-Freizeit'!AU376</f>
        <v/>
      </c>
      <c r="U388" s="184" t="str">
        <f>'Berechnung-Freizeit'!AZ376</f>
        <v/>
      </c>
      <c r="V388" s="197" t="str">
        <f>'Berechnung-Freizeit'!BA376</f>
        <v/>
      </c>
      <c r="W388" s="184">
        <f>'Berechnung-Freizeit'!BB376</f>
        <v>0</v>
      </c>
      <c r="X388" s="197">
        <f>'Berechnung-Freizeit'!BC376</f>
        <v>0</v>
      </c>
      <c r="Y388" s="205">
        <f t="shared" si="17"/>
        <v>0</v>
      </c>
      <c r="Z388" s="216">
        <f t="shared" si="18"/>
        <v>0</v>
      </c>
      <c r="AA388" s="361">
        <f>'Berechnung-Freizeit'!BI376</f>
        <v>0</v>
      </c>
      <c r="AB388" s="362">
        <f t="shared" si="19"/>
        <v>0</v>
      </c>
    </row>
    <row r="389" spans="1:28">
      <c r="A389" s="184">
        <f>'Berechnung-Freizeit'!A377</f>
        <v>0</v>
      </c>
      <c r="B389" s="185">
        <f>'Berechnung-Freizeit'!B377</f>
        <v>0</v>
      </c>
      <c r="C389" s="185">
        <f>'Berechnung-Freizeit'!C377</f>
        <v>0</v>
      </c>
      <c r="D389" s="184" t="str">
        <f>'Berechnung-Freizeit'!D377</f>
        <v/>
      </c>
      <c r="E389" s="192">
        <f>'Berechnung-Freizeit'!E377</f>
        <v>0</v>
      </c>
      <c r="F389" s="195" t="str">
        <f>'Berechnung-Freizeit'!G377</f>
        <v/>
      </c>
      <c r="G389" s="184" t="str">
        <f>'Berechnung-Freizeit'!I377</f>
        <v/>
      </c>
      <c r="H389" s="192" t="str">
        <f>'Berechnung-Freizeit'!J377</f>
        <v/>
      </c>
      <c r="I389" s="195" t="str">
        <f>'Berechnung-Freizeit'!N377</f>
        <v/>
      </c>
      <c r="J389" s="186" t="str">
        <f>'Berechnung-Freizeit'!O377</f>
        <v/>
      </c>
      <c r="K389" s="184" t="str">
        <f>'Berechnung-Freizeit'!V377</f>
        <v/>
      </c>
      <c r="L389" s="197" t="str">
        <f>'Berechnung-Freizeit'!W377</f>
        <v/>
      </c>
      <c r="M389" s="195" t="str">
        <f>'Berechnung-Freizeit'!AB377</f>
        <v/>
      </c>
      <c r="N389" s="186" t="str">
        <f>'Berechnung-Freizeit'!AC377</f>
        <v/>
      </c>
      <c r="O389" s="195" t="str">
        <f>'Berechnung-Freizeit'!AH377</f>
        <v/>
      </c>
      <c r="P389" s="186" t="str">
        <f>'Berechnung-Freizeit'!AI377</f>
        <v/>
      </c>
      <c r="Q389" s="355" t="str">
        <f>'Berechnung-Freizeit'!AN377</f>
        <v/>
      </c>
      <c r="R389" s="186" t="str">
        <f>'Berechnung-Freizeit'!AO377</f>
        <v/>
      </c>
      <c r="S389" s="184" t="str">
        <f>'Berechnung-Freizeit'!AT377</f>
        <v/>
      </c>
      <c r="T389" s="186" t="str">
        <f>'Berechnung-Freizeit'!AU377</f>
        <v/>
      </c>
      <c r="U389" s="184" t="str">
        <f>'Berechnung-Freizeit'!AZ377</f>
        <v/>
      </c>
      <c r="V389" s="197" t="str">
        <f>'Berechnung-Freizeit'!BA377</f>
        <v/>
      </c>
      <c r="W389" s="184">
        <f>'Berechnung-Freizeit'!BB377</f>
        <v>0</v>
      </c>
      <c r="X389" s="197">
        <f>'Berechnung-Freizeit'!BC377</f>
        <v>0</v>
      </c>
      <c r="Y389" s="205">
        <f t="shared" si="17"/>
        <v>0</v>
      </c>
      <c r="Z389" s="216">
        <f t="shared" si="18"/>
        <v>0</v>
      </c>
      <c r="AA389" s="361">
        <f>'Berechnung-Freizeit'!BI377</f>
        <v>0</v>
      </c>
      <c r="AB389" s="362">
        <f t="shared" si="19"/>
        <v>0</v>
      </c>
    </row>
    <row r="390" spans="1:28">
      <c r="A390" s="184">
        <f>'Berechnung-Freizeit'!A378</f>
        <v>0</v>
      </c>
      <c r="B390" s="185">
        <f>'Berechnung-Freizeit'!B378</f>
        <v>0</v>
      </c>
      <c r="C390" s="185">
        <f>'Berechnung-Freizeit'!C378</f>
        <v>0</v>
      </c>
      <c r="D390" s="184" t="str">
        <f>'Berechnung-Freizeit'!D378</f>
        <v/>
      </c>
      <c r="E390" s="192">
        <f>'Berechnung-Freizeit'!E378</f>
        <v>0</v>
      </c>
      <c r="F390" s="195" t="str">
        <f>'Berechnung-Freizeit'!G378</f>
        <v/>
      </c>
      <c r="G390" s="184" t="str">
        <f>'Berechnung-Freizeit'!I378</f>
        <v/>
      </c>
      <c r="H390" s="192" t="str">
        <f>'Berechnung-Freizeit'!J378</f>
        <v/>
      </c>
      <c r="I390" s="195" t="str">
        <f>'Berechnung-Freizeit'!N378</f>
        <v/>
      </c>
      <c r="J390" s="186" t="str">
        <f>'Berechnung-Freizeit'!O378</f>
        <v/>
      </c>
      <c r="K390" s="184" t="str">
        <f>'Berechnung-Freizeit'!V378</f>
        <v/>
      </c>
      <c r="L390" s="197" t="str">
        <f>'Berechnung-Freizeit'!W378</f>
        <v/>
      </c>
      <c r="M390" s="195" t="str">
        <f>'Berechnung-Freizeit'!AB378</f>
        <v/>
      </c>
      <c r="N390" s="186" t="str">
        <f>'Berechnung-Freizeit'!AC378</f>
        <v/>
      </c>
      <c r="O390" s="195" t="str">
        <f>'Berechnung-Freizeit'!AH378</f>
        <v/>
      </c>
      <c r="P390" s="186" t="str">
        <f>'Berechnung-Freizeit'!AI378</f>
        <v/>
      </c>
      <c r="Q390" s="355" t="str">
        <f>'Berechnung-Freizeit'!AN378</f>
        <v/>
      </c>
      <c r="R390" s="186" t="str">
        <f>'Berechnung-Freizeit'!AO378</f>
        <v/>
      </c>
      <c r="S390" s="184" t="str">
        <f>'Berechnung-Freizeit'!AT378</f>
        <v/>
      </c>
      <c r="T390" s="186" t="str">
        <f>'Berechnung-Freizeit'!AU378</f>
        <v/>
      </c>
      <c r="U390" s="184" t="str">
        <f>'Berechnung-Freizeit'!AZ378</f>
        <v/>
      </c>
      <c r="V390" s="197" t="str">
        <f>'Berechnung-Freizeit'!BA378</f>
        <v/>
      </c>
      <c r="W390" s="184">
        <f>'Berechnung-Freizeit'!BB378</f>
        <v>0</v>
      </c>
      <c r="X390" s="197">
        <f>'Berechnung-Freizeit'!BC378</f>
        <v>0</v>
      </c>
      <c r="Y390" s="205">
        <f t="shared" si="17"/>
        <v>0</v>
      </c>
      <c r="Z390" s="216">
        <f t="shared" si="18"/>
        <v>0</v>
      </c>
      <c r="AA390" s="361">
        <f>'Berechnung-Freizeit'!BI378</f>
        <v>0</v>
      </c>
      <c r="AB390" s="362">
        <f t="shared" si="19"/>
        <v>0</v>
      </c>
    </row>
    <row r="391" spans="1:28">
      <c r="A391" s="184">
        <f>'Berechnung-Freizeit'!A379</f>
        <v>0</v>
      </c>
      <c r="B391" s="185">
        <f>'Berechnung-Freizeit'!B379</f>
        <v>0</v>
      </c>
      <c r="C391" s="185">
        <f>'Berechnung-Freizeit'!C379</f>
        <v>0</v>
      </c>
      <c r="D391" s="184" t="str">
        <f>'Berechnung-Freizeit'!D379</f>
        <v/>
      </c>
      <c r="E391" s="192">
        <f>'Berechnung-Freizeit'!E379</f>
        <v>0</v>
      </c>
      <c r="F391" s="195" t="str">
        <f>'Berechnung-Freizeit'!G379</f>
        <v/>
      </c>
      <c r="G391" s="184" t="str">
        <f>'Berechnung-Freizeit'!I379</f>
        <v/>
      </c>
      <c r="H391" s="192" t="str">
        <f>'Berechnung-Freizeit'!J379</f>
        <v/>
      </c>
      <c r="I391" s="195" t="str">
        <f>'Berechnung-Freizeit'!N379</f>
        <v/>
      </c>
      <c r="J391" s="186" t="str">
        <f>'Berechnung-Freizeit'!O379</f>
        <v/>
      </c>
      <c r="K391" s="184" t="str">
        <f>'Berechnung-Freizeit'!V379</f>
        <v/>
      </c>
      <c r="L391" s="197" t="str">
        <f>'Berechnung-Freizeit'!W379</f>
        <v/>
      </c>
      <c r="M391" s="195" t="str">
        <f>'Berechnung-Freizeit'!AB379</f>
        <v/>
      </c>
      <c r="N391" s="186" t="str">
        <f>'Berechnung-Freizeit'!AC379</f>
        <v/>
      </c>
      <c r="O391" s="195" t="str">
        <f>'Berechnung-Freizeit'!AH379</f>
        <v/>
      </c>
      <c r="P391" s="186" t="str">
        <f>'Berechnung-Freizeit'!AI379</f>
        <v/>
      </c>
      <c r="Q391" s="355" t="str">
        <f>'Berechnung-Freizeit'!AN379</f>
        <v/>
      </c>
      <c r="R391" s="186" t="str">
        <f>'Berechnung-Freizeit'!AO379</f>
        <v/>
      </c>
      <c r="S391" s="184" t="str">
        <f>'Berechnung-Freizeit'!AT379</f>
        <v/>
      </c>
      <c r="T391" s="186" t="str">
        <f>'Berechnung-Freizeit'!AU379</f>
        <v/>
      </c>
      <c r="U391" s="184" t="str">
        <f>'Berechnung-Freizeit'!AZ379</f>
        <v/>
      </c>
      <c r="V391" s="197" t="str">
        <f>'Berechnung-Freizeit'!BA379</f>
        <v/>
      </c>
      <c r="W391" s="184">
        <f>'Berechnung-Freizeit'!BB379</f>
        <v>0</v>
      </c>
      <c r="X391" s="197">
        <f>'Berechnung-Freizeit'!BC379</f>
        <v>0</v>
      </c>
      <c r="Y391" s="205">
        <f t="shared" si="17"/>
        <v>0</v>
      </c>
      <c r="Z391" s="216">
        <f t="shared" si="18"/>
        <v>0</v>
      </c>
      <c r="AA391" s="361">
        <f>'Berechnung-Freizeit'!BI379</f>
        <v>0</v>
      </c>
      <c r="AB391" s="362">
        <f t="shared" si="19"/>
        <v>0</v>
      </c>
    </row>
    <row r="392" spans="1:28">
      <c r="A392" s="184">
        <f>'Berechnung-Freizeit'!A380</f>
        <v>0</v>
      </c>
      <c r="B392" s="185">
        <f>'Berechnung-Freizeit'!B380</f>
        <v>0</v>
      </c>
      <c r="C392" s="185">
        <f>'Berechnung-Freizeit'!C380</f>
        <v>0</v>
      </c>
      <c r="D392" s="184" t="str">
        <f>'Berechnung-Freizeit'!D380</f>
        <v/>
      </c>
      <c r="E392" s="192">
        <f>'Berechnung-Freizeit'!E380</f>
        <v>0</v>
      </c>
      <c r="F392" s="195" t="str">
        <f>'Berechnung-Freizeit'!G380</f>
        <v/>
      </c>
      <c r="G392" s="184" t="str">
        <f>'Berechnung-Freizeit'!I380</f>
        <v/>
      </c>
      <c r="H392" s="192" t="str">
        <f>'Berechnung-Freizeit'!J380</f>
        <v/>
      </c>
      <c r="I392" s="195" t="str">
        <f>'Berechnung-Freizeit'!N380</f>
        <v/>
      </c>
      <c r="J392" s="186" t="str">
        <f>'Berechnung-Freizeit'!O380</f>
        <v/>
      </c>
      <c r="K392" s="184" t="str">
        <f>'Berechnung-Freizeit'!V380</f>
        <v/>
      </c>
      <c r="L392" s="197" t="str">
        <f>'Berechnung-Freizeit'!W380</f>
        <v/>
      </c>
      <c r="M392" s="195" t="str">
        <f>'Berechnung-Freizeit'!AB380</f>
        <v/>
      </c>
      <c r="N392" s="186" t="str">
        <f>'Berechnung-Freizeit'!AC380</f>
        <v/>
      </c>
      <c r="O392" s="195" t="str">
        <f>'Berechnung-Freizeit'!AH380</f>
        <v/>
      </c>
      <c r="P392" s="186" t="str">
        <f>'Berechnung-Freizeit'!AI380</f>
        <v/>
      </c>
      <c r="Q392" s="355" t="str">
        <f>'Berechnung-Freizeit'!AN380</f>
        <v/>
      </c>
      <c r="R392" s="186" t="str">
        <f>'Berechnung-Freizeit'!AO380</f>
        <v/>
      </c>
      <c r="S392" s="184" t="str">
        <f>'Berechnung-Freizeit'!AT380</f>
        <v/>
      </c>
      <c r="T392" s="186" t="str">
        <f>'Berechnung-Freizeit'!AU380</f>
        <v/>
      </c>
      <c r="U392" s="184" t="str">
        <f>'Berechnung-Freizeit'!AZ380</f>
        <v/>
      </c>
      <c r="V392" s="197" t="str">
        <f>'Berechnung-Freizeit'!BA380</f>
        <v/>
      </c>
      <c r="W392" s="184">
        <f>'Berechnung-Freizeit'!BB380</f>
        <v>0</v>
      </c>
      <c r="X392" s="197">
        <f>'Berechnung-Freizeit'!BC380</f>
        <v>0</v>
      </c>
      <c r="Y392" s="205">
        <f t="shared" si="17"/>
        <v>0</v>
      </c>
      <c r="Z392" s="216">
        <f t="shared" si="18"/>
        <v>0</v>
      </c>
      <c r="AA392" s="361">
        <f>'Berechnung-Freizeit'!BI380</f>
        <v>0</v>
      </c>
      <c r="AB392" s="362">
        <f t="shared" si="19"/>
        <v>0</v>
      </c>
    </row>
    <row r="393" spans="1:28">
      <c r="A393" s="184">
        <f>'Berechnung-Freizeit'!A381</f>
        <v>0</v>
      </c>
      <c r="B393" s="185">
        <f>'Berechnung-Freizeit'!B381</f>
        <v>0</v>
      </c>
      <c r="C393" s="185">
        <f>'Berechnung-Freizeit'!C381</f>
        <v>0</v>
      </c>
      <c r="D393" s="184" t="str">
        <f>'Berechnung-Freizeit'!D381</f>
        <v/>
      </c>
      <c r="E393" s="192">
        <f>'Berechnung-Freizeit'!E381</f>
        <v>0</v>
      </c>
      <c r="F393" s="195" t="str">
        <f>'Berechnung-Freizeit'!G381</f>
        <v/>
      </c>
      <c r="G393" s="184" t="str">
        <f>'Berechnung-Freizeit'!I381</f>
        <v/>
      </c>
      <c r="H393" s="192" t="str">
        <f>'Berechnung-Freizeit'!J381</f>
        <v/>
      </c>
      <c r="I393" s="195" t="str">
        <f>'Berechnung-Freizeit'!N381</f>
        <v/>
      </c>
      <c r="J393" s="186" t="str">
        <f>'Berechnung-Freizeit'!O381</f>
        <v/>
      </c>
      <c r="K393" s="184" t="str">
        <f>'Berechnung-Freizeit'!V381</f>
        <v/>
      </c>
      <c r="L393" s="197" t="str">
        <f>'Berechnung-Freizeit'!W381</f>
        <v/>
      </c>
      <c r="M393" s="195" t="str">
        <f>'Berechnung-Freizeit'!AB381</f>
        <v/>
      </c>
      <c r="N393" s="186" t="str">
        <f>'Berechnung-Freizeit'!AC381</f>
        <v/>
      </c>
      <c r="O393" s="195" t="str">
        <f>'Berechnung-Freizeit'!AH381</f>
        <v/>
      </c>
      <c r="P393" s="186" t="str">
        <f>'Berechnung-Freizeit'!AI381</f>
        <v/>
      </c>
      <c r="Q393" s="355" t="str">
        <f>'Berechnung-Freizeit'!AN381</f>
        <v/>
      </c>
      <c r="R393" s="186" t="str">
        <f>'Berechnung-Freizeit'!AO381</f>
        <v/>
      </c>
      <c r="S393" s="184" t="str">
        <f>'Berechnung-Freizeit'!AT381</f>
        <v/>
      </c>
      <c r="T393" s="186" t="str">
        <f>'Berechnung-Freizeit'!AU381</f>
        <v/>
      </c>
      <c r="U393" s="184" t="str">
        <f>'Berechnung-Freizeit'!AZ381</f>
        <v/>
      </c>
      <c r="V393" s="197" t="str">
        <f>'Berechnung-Freizeit'!BA381</f>
        <v/>
      </c>
      <c r="W393" s="184">
        <f>'Berechnung-Freizeit'!BB381</f>
        <v>0</v>
      </c>
      <c r="X393" s="197">
        <f>'Berechnung-Freizeit'!BC381</f>
        <v>0</v>
      </c>
      <c r="Y393" s="205">
        <f t="shared" si="17"/>
        <v>0</v>
      </c>
      <c r="Z393" s="216">
        <f t="shared" si="18"/>
        <v>0</v>
      </c>
      <c r="AA393" s="361">
        <f>'Berechnung-Freizeit'!BI381</f>
        <v>0</v>
      </c>
      <c r="AB393" s="362">
        <f t="shared" si="19"/>
        <v>0</v>
      </c>
    </row>
    <row r="394" spans="1:28">
      <c r="A394" s="184">
        <f>'Berechnung-Freizeit'!A382</f>
        <v>0</v>
      </c>
      <c r="B394" s="185">
        <f>'Berechnung-Freizeit'!B382</f>
        <v>0</v>
      </c>
      <c r="C394" s="185">
        <f>'Berechnung-Freizeit'!C382</f>
        <v>0</v>
      </c>
      <c r="D394" s="184" t="str">
        <f>'Berechnung-Freizeit'!D382</f>
        <v/>
      </c>
      <c r="E394" s="192">
        <f>'Berechnung-Freizeit'!E382</f>
        <v>0</v>
      </c>
      <c r="F394" s="195" t="str">
        <f>'Berechnung-Freizeit'!G382</f>
        <v/>
      </c>
      <c r="G394" s="184" t="str">
        <f>'Berechnung-Freizeit'!I382</f>
        <v/>
      </c>
      <c r="H394" s="192" t="str">
        <f>'Berechnung-Freizeit'!J382</f>
        <v/>
      </c>
      <c r="I394" s="195" t="str">
        <f>'Berechnung-Freizeit'!N382</f>
        <v/>
      </c>
      <c r="J394" s="186" t="str">
        <f>'Berechnung-Freizeit'!O382</f>
        <v/>
      </c>
      <c r="K394" s="184" t="str">
        <f>'Berechnung-Freizeit'!V382</f>
        <v/>
      </c>
      <c r="L394" s="197" t="str">
        <f>'Berechnung-Freizeit'!W382</f>
        <v/>
      </c>
      <c r="M394" s="195" t="str">
        <f>'Berechnung-Freizeit'!AB382</f>
        <v/>
      </c>
      <c r="N394" s="186" t="str">
        <f>'Berechnung-Freizeit'!AC382</f>
        <v/>
      </c>
      <c r="O394" s="195" t="str">
        <f>'Berechnung-Freizeit'!AH382</f>
        <v/>
      </c>
      <c r="P394" s="186" t="str">
        <f>'Berechnung-Freizeit'!AI382</f>
        <v/>
      </c>
      <c r="Q394" s="355" t="str">
        <f>'Berechnung-Freizeit'!AN382</f>
        <v/>
      </c>
      <c r="R394" s="186" t="str">
        <f>'Berechnung-Freizeit'!AO382</f>
        <v/>
      </c>
      <c r="S394" s="184" t="str">
        <f>'Berechnung-Freizeit'!AT382</f>
        <v/>
      </c>
      <c r="T394" s="186" t="str">
        <f>'Berechnung-Freizeit'!AU382</f>
        <v/>
      </c>
      <c r="U394" s="184" t="str">
        <f>'Berechnung-Freizeit'!AZ382</f>
        <v/>
      </c>
      <c r="V394" s="197" t="str">
        <f>'Berechnung-Freizeit'!BA382</f>
        <v/>
      </c>
      <c r="W394" s="184">
        <f>'Berechnung-Freizeit'!BB382</f>
        <v>0</v>
      </c>
      <c r="X394" s="197">
        <f>'Berechnung-Freizeit'!BC382</f>
        <v>0</v>
      </c>
      <c r="Y394" s="205">
        <f t="shared" si="17"/>
        <v>0</v>
      </c>
      <c r="Z394" s="216">
        <f t="shared" si="18"/>
        <v>0</v>
      </c>
      <c r="AA394" s="361">
        <f>'Berechnung-Freizeit'!BI382</f>
        <v>0</v>
      </c>
      <c r="AB394" s="362">
        <f t="shared" si="19"/>
        <v>0</v>
      </c>
    </row>
    <row r="395" spans="1:28">
      <c r="A395" s="184">
        <f>'Berechnung-Freizeit'!A383</f>
        <v>0</v>
      </c>
      <c r="B395" s="185">
        <f>'Berechnung-Freizeit'!B383</f>
        <v>0</v>
      </c>
      <c r="C395" s="185">
        <f>'Berechnung-Freizeit'!C383</f>
        <v>0</v>
      </c>
      <c r="D395" s="184" t="str">
        <f>'Berechnung-Freizeit'!D383</f>
        <v/>
      </c>
      <c r="E395" s="192">
        <f>'Berechnung-Freizeit'!E383</f>
        <v>0</v>
      </c>
      <c r="F395" s="195" t="str">
        <f>'Berechnung-Freizeit'!G383</f>
        <v/>
      </c>
      <c r="G395" s="184" t="str">
        <f>'Berechnung-Freizeit'!I383</f>
        <v/>
      </c>
      <c r="H395" s="192" t="str">
        <f>'Berechnung-Freizeit'!J383</f>
        <v/>
      </c>
      <c r="I395" s="195" t="str">
        <f>'Berechnung-Freizeit'!N383</f>
        <v/>
      </c>
      <c r="J395" s="186" t="str">
        <f>'Berechnung-Freizeit'!O383</f>
        <v/>
      </c>
      <c r="K395" s="184" t="str">
        <f>'Berechnung-Freizeit'!V383</f>
        <v/>
      </c>
      <c r="L395" s="197" t="str">
        <f>'Berechnung-Freizeit'!W383</f>
        <v/>
      </c>
      <c r="M395" s="195" t="str">
        <f>'Berechnung-Freizeit'!AB383</f>
        <v/>
      </c>
      <c r="N395" s="186" t="str">
        <f>'Berechnung-Freizeit'!AC383</f>
        <v/>
      </c>
      <c r="O395" s="195" t="str">
        <f>'Berechnung-Freizeit'!AH383</f>
        <v/>
      </c>
      <c r="P395" s="186" t="str">
        <f>'Berechnung-Freizeit'!AI383</f>
        <v/>
      </c>
      <c r="Q395" s="355" t="str">
        <f>'Berechnung-Freizeit'!AN383</f>
        <v/>
      </c>
      <c r="R395" s="186" t="str">
        <f>'Berechnung-Freizeit'!AO383</f>
        <v/>
      </c>
      <c r="S395" s="184" t="str">
        <f>'Berechnung-Freizeit'!AT383</f>
        <v/>
      </c>
      <c r="T395" s="186" t="str">
        <f>'Berechnung-Freizeit'!AU383</f>
        <v/>
      </c>
      <c r="U395" s="184" t="str">
        <f>'Berechnung-Freizeit'!AZ383</f>
        <v/>
      </c>
      <c r="V395" s="197" t="str">
        <f>'Berechnung-Freizeit'!BA383</f>
        <v/>
      </c>
      <c r="W395" s="184">
        <f>'Berechnung-Freizeit'!BB383</f>
        <v>0</v>
      </c>
      <c r="X395" s="197">
        <f>'Berechnung-Freizeit'!BC383</f>
        <v>0</v>
      </c>
      <c r="Y395" s="205">
        <f t="shared" si="17"/>
        <v>0</v>
      </c>
      <c r="Z395" s="216">
        <f t="shared" si="18"/>
        <v>0</v>
      </c>
      <c r="AA395" s="361">
        <f>'Berechnung-Freizeit'!BI383</f>
        <v>0</v>
      </c>
      <c r="AB395" s="362">
        <f t="shared" si="19"/>
        <v>0</v>
      </c>
    </row>
    <row r="396" spans="1:28">
      <c r="A396" s="184">
        <f>'Berechnung-Freizeit'!A384</f>
        <v>0</v>
      </c>
      <c r="B396" s="185">
        <f>'Berechnung-Freizeit'!B384</f>
        <v>0</v>
      </c>
      <c r="C396" s="185">
        <f>'Berechnung-Freizeit'!C384</f>
        <v>0</v>
      </c>
      <c r="D396" s="184" t="str">
        <f>'Berechnung-Freizeit'!D384</f>
        <v/>
      </c>
      <c r="E396" s="192">
        <f>'Berechnung-Freizeit'!E384</f>
        <v>0</v>
      </c>
      <c r="F396" s="195" t="str">
        <f>'Berechnung-Freizeit'!G384</f>
        <v/>
      </c>
      <c r="G396" s="184" t="str">
        <f>'Berechnung-Freizeit'!I384</f>
        <v/>
      </c>
      <c r="H396" s="192" t="str">
        <f>'Berechnung-Freizeit'!J384</f>
        <v/>
      </c>
      <c r="I396" s="195" t="str">
        <f>'Berechnung-Freizeit'!N384</f>
        <v/>
      </c>
      <c r="J396" s="186" t="str">
        <f>'Berechnung-Freizeit'!O384</f>
        <v/>
      </c>
      <c r="K396" s="184" t="str">
        <f>'Berechnung-Freizeit'!V384</f>
        <v/>
      </c>
      <c r="L396" s="197" t="str">
        <f>'Berechnung-Freizeit'!W384</f>
        <v/>
      </c>
      <c r="M396" s="195" t="str">
        <f>'Berechnung-Freizeit'!AB384</f>
        <v/>
      </c>
      <c r="N396" s="186" t="str">
        <f>'Berechnung-Freizeit'!AC384</f>
        <v/>
      </c>
      <c r="O396" s="195" t="str">
        <f>'Berechnung-Freizeit'!AH384</f>
        <v/>
      </c>
      <c r="P396" s="186" t="str">
        <f>'Berechnung-Freizeit'!AI384</f>
        <v/>
      </c>
      <c r="Q396" s="355" t="str">
        <f>'Berechnung-Freizeit'!AN384</f>
        <v/>
      </c>
      <c r="R396" s="186" t="str">
        <f>'Berechnung-Freizeit'!AO384</f>
        <v/>
      </c>
      <c r="S396" s="184" t="str">
        <f>'Berechnung-Freizeit'!AT384</f>
        <v/>
      </c>
      <c r="T396" s="186" t="str">
        <f>'Berechnung-Freizeit'!AU384</f>
        <v/>
      </c>
      <c r="U396" s="184" t="str">
        <f>'Berechnung-Freizeit'!AZ384</f>
        <v/>
      </c>
      <c r="V396" s="197" t="str">
        <f>'Berechnung-Freizeit'!BA384</f>
        <v/>
      </c>
      <c r="W396" s="184">
        <f>'Berechnung-Freizeit'!BB384</f>
        <v>0</v>
      </c>
      <c r="X396" s="197">
        <f>'Berechnung-Freizeit'!BC384</f>
        <v>0</v>
      </c>
      <c r="Y396" s="205">
        <f t="shared" si="17"/>
        <v>0</v>
      </c>
      <c r="Z396" s="216">
        <f t="shared" si="18"/>
        <v>0</v>
      </c>
      <c r="AA396" s="361">
        <f>'Berechnung-Freizeit'!BI384</f>
        <v>0</v>
      </c>
      <c r="AB396" s="362">
        <f t="shared" si="19"/>
        <v>0</v>
      </c>
    </row>
    <row r="397" spans="1:28">
      <c r="A397" s="184">
        <f>'Berechnung-Freizeit'!A385</f>
        <v>0</v>
      </c>
      <c r="B397" s="185">
        <f>'Berechnung-Freizeit'!B385</f>
        <v>0</v>
      </c>
      <c r="C397" s="185">
        <f>'Berechnung-Freizeit'!C385</f>
        <v>0</v>
      </c>
      <c r="D397" s="184" t="str">
        <f>'Berechnung-Freizeit'!D385</f>
        <v/>
      </c>
      <c r="E397" s="192">
        <f>'Berechnung-Freizeit'!E385</f>
        <v>0</v>
      </c>
      <c r="F397" s="195" t="str">
        <f>'Berechnung-Freizeit'!G385</f>
        <v/>
      </c>
      <c r="G397" s="184" t="str">
        <f>'Berechnung-Freizeit'!I385</f>
        <v/>
      </c>
      <c r="H397" s="192" t="str">
        <f>'Berechnung-Freizeit'!J385</f>
        <v/>
      </c>
      <c r="I397" s="195" t="str">
        <f>'Berechnung-Freizeit'!N385</f>
        <v/>
      </c>
      <c r="J397" s="186" t="str">
        <f>'Berechnung-Freizeit'!O385</f>
        <v/>
      </c>
      <c r="K397" s="184" t="str">
        <f>'Berechnung-Freizeit'!V385</f>
        <v/>
      </c>
      <c r="L397" s="197" t="str">
        <f>'Berechnung-Freizeit'!W385</f>
        <v/>
      </c>
      <c r="M397" s="195" t="str">
        <f>'Berechnung-Freizeit'!AB385</f>
        <v/>
      </c>
      <c r="N397" s="186" t="str">
        <f>'Berechnung-Freizeit'!AC385</f>
        <v/>
      </c>
      <c r="O397" s="195" t="str">
        <f>'Berechnung-Freizeit'!AH385</f>
        <v/>
      </c>
      <c r="P397" s="186" t="str">
        <f>'Berechnung-Freizeit'!AI385</f>
        <v/>
      </c>
      <c r="Q397" s="355" t="str">
        <f>'Berechnung-Freizeit'!AN385</f>
        <v/>
      </c>
      <c r="R397" s="186" t="str">
        <f>'Berechnung-Freizeit'!AO385</f>
        <v/>
      </c>
      <c r="S397" s="184" t="str">
        <f>'Berechnung-Freizeit'!AT385</f>
        <v/>
      </c>
      <c r="T397" s="186" t="str">
        <f>'Berechnung-Freizeit'!AU385</f>
        <v/>
      </c>
      <c r="U397" s="184" t="str">
        <f>'Berechnung-Freizeit'!AZ385</f>
        <v/>
      </c>
      <c r="V397" s="197" t="str">
        <f>'Berechnung-Freizeit'!BA385</f>
        <v/>
      </c>
      <c r="W397" s="184">
        <f>'Berechnung-Freizeit'!BB385</f>
        <v>0</v>
      </c>
      <c r="X397" s="197">
        <f>'Berechnung-Freizeit'!BC385</f>
        <v>0</v>
      </c>
      <c r="Y397" s="205">
        <f t="shared" si="17"/>
        <v>0</v>
      </c>
      <c r="Z397" s="216">
        <f t="shared" si="18"/>
        <v>0</v>
      </c>
      <c r="AA397" s="361">
        <f>'Berechnung-Freizeit'!BI385</f>
        <v>0</v>
      </c>
      <c r="AB397" s="362">
        <f t="shared" si="19"/>
        <v>0</v>
      </c>
    </row>
    <row r="398" spans="1:28">
      <c r="A398" s="184">
        <f>'Berechnung-Freizeit'!A386</f>
        <v>0</v>
      </c>
      <c r="B398" s="185">
        <f>'Berechnung-Freizeit'!B386</f>
        <v>0</v>
      </c>
      <c r="C398" s="185">
        <f>'Berechnung-Freizeit'!C386</f>
        <v>0</v>
      </c>
      <c r="D398" s="184" t="str">
        <f>'Berechnung-Freizeit'!D386</f>
        <v/>
      </c>
      <c r="E398" s="192">
        <f>'Berechnung-Freizeit'!E386</f>
        <v>0</v>
      </c>
      <c r="F398" s="195" t="str">
        <f>'Berechnung-Freizeit'!G386</f>
        <v/>
      </c>
      <c r="G398" s="184" t="str">
        <f>'Berechnung-Freizeit'!I386</f>
        <v/>
      </c>
      <c r="H398" s="192" t="str">
        <f>'Berechnung-Freizeit'!J386</f>
        <v/>
      </c>
      <c r="I398" s="195" t="str">
        <f>'Berechnung-Freizeit'!N386</f>
        <v/>
      </c>
      <c r="J398" s="186" t="str">
        <f>'Berechnung-Freizeit'!O386</f>
        <v/>
      </c>
      <c r="K398" s="184" t="str">
        <f>'Berechnung-Freizeit'!V386</f>
        <v/>
      </c>
      <c r="L398" s="197" t="str">
        <f>'Berechnung-Freizeit'!W386</f>
        <v/>
      </c>
      <c r="M398" s="195" t="str">
        <f>'Berechnung-Freizeit'!AB386</f>
        <v/>
      </c>
      <c r="N398" s="186" t="str">
        <f>'Berechnung-Freizeit'!AC386</f>
        <v/>
      </c>
      <c r="O398" s="195" t="str">
        <f>'Berechnung-Freizeit'!AH386</f>
        <v/>
      </c>
      <c r="P398" s="186" t="str">
        <f>'Berechnung-Freizeit'!AI386</f>
        <v/>
      </c>
      <c r="Q398" s="355" t="str">
        <f>'Berechnung-Freizeit'!AN386</f>
        <v/>
      </c>
      <c r="R398" s="186" t="str">
        <f>'Berechnung-Freizeit'!AO386</f>
        <v/>
      </c>
      <c r="S398" s="184" t="str">
        <f>'Berechnung-Freizeit'!AT386</f>
        <v/>
      </c>
      <c r="T398" s="186" t="str">
        <f>'Berechnung-Freizeit'!AU386</f>
        <v/>
      </c>
      <c r="U398" s="184" t="str">
        <f>'Berechnung-Freizeit'!AZ386</f>
        <v/>
      </c>
      <c r="V398" s="197" t="str">
        <f>'Berechnung-Freizeit'!BA386</f>
        <v/>
      </c>
      <c r="W398" s="184">
        <f>'Berechnung-Freizeit'!BB386</f>
        <v>0</v>
      </c>
      <c r="X398" s="197">
        <f>'Berechnung-Freizeit'!BC386</f>
        <v>0</v>
      </c>
      <c r="Y398" s="205">
        <f t="shared" si="17"/>
        <v>0</v>
      </c>
      <c r="Z398" s="216">
        <f t="shared" si="18"/>
        <v>0</v>
      </c>
      <c r="AA398" s="361">
        <f>'Berechnung-Freizeit'!BI386</f>
        <v>0</v>
      </c>
      <c r="AB398" s="362">
        <f t="shared" si="19"/>
        <v>0</v>
      </c>
    </row>
    <row r="399" spans="1:28">
      <c r="A399" s="184">
        <f>'Berechnung-Freizeit'!A387</f>
        <v>0</v>
      </c>
      <c r="B399" s="185">
        <f>'Berechnung-Freizeit'!B387</f>
        <v>0</v>
      </c>
      <c r="C399" s="185">
        <f>'Berechnung-Freizeit'!C387</f>
        <v>0</v>
      </c>
      <c r="D399" s="184" t="str">
        <f>'Berechnung-Freizeit'!D387</f>
        <v/>
      </c>
      <c r="E399" s="192">
        <f>'Berechnung-Freizeit'!E387</f>
        <v>0</v>
      </c>
      <c r="F399" s="195" t="str">
        <f>'Berechnung-Freizeit'!G387</f>
        <v/>
      </c>
      <c r="G399" s="184" t="str">
        <f>'Berechnung-Freizeit'!I387</f>
        <v/>
      </c>
      <c r="H399" s="192" t="str">
        <f>'Berechnung-Freizeit'!J387</f>
        <v/>
      </c>
      <c r="I399" s="195" t="str">
        <f>'Berechnung-Freizeit'!N387</f>
        <v/>
      </c>
      <c r="J399" s="186" t="str">
        <f>'Berechnung-Freizeit'!O387</f>
        <v/>
      </c>
      <c r="K399" s="184" t="str">
        <f>'Berechnung-Freizeit'!V387</f>
        <v/>
      </c>
      <c r="L399" s="197" t="str">
        <f>'Berechnung-Freizeit'!W387</f>
        <v/>
      </c>
      <c r="M399" s="195" t="str">
        <f>'Berechnung-Freizeit'!AB387</f>
        <v/>
      </c>
      <c r="N399" s="186" t="str">
        <f>'Berechnung-Freizeit'!AC387</f>
        <v/>
      </c>
      <c r="O399" s="195" t="str">
        <f>'Berechnung-Freizeit'!AH387</f>
        <v/>
      </c>
      <c r="P399" s="186" t="str">
        <f>'Berechnung-Freizeit'!AI387</f>
        <v/>
      </c>
      <c r="Q399" s="355" t="str">
        <f>'Berechnung-Freizeit'!AN387</f>
        <v/>
      </c>
      <c r="R399" s="186" t="str">
        <f>'Berechnung-Freizeit'!AO387</f>
        <v/>
      </c>
      <c r="S399" s="184" t="str">
        <f>'Berechnung-Freizeit'!AT387</f>
        <v/>
      </c>
      <c r="T399" s="186" t="str">
        <f>'Berechnung-Freizeit'!AU387</f>
        <v/>
      </c>
      <c r="U399" s="184" t="str">
        <f>'Berechnung-Freizeit'!AZ387</f>
        <v/>
      </c>
      <c r="V399" s="197" t="str">
        <f>'Berechnung-Freizeit'!BA387</f>
        <v/>
      </c>
      <c r="W399" s="184">
        <f>'Berechnung-Freizeit'!BB387</f>
        <v>0</v>
      </c>
      <c r="X399" s="197">
        <f>'Berechnung-Freizeit'!BC387</f>
        <v>0</v>
      </c>
      <c r="Y399" s="205">
        <f t="shared" si="17"/>
        <v>0</v>
      </c>
      <c r="Z399" s="216">
        <f t="shared" si="18"/>
        <v>0</v>
      </c>
      <c r="AA399" s="361">
        <f>'Berechnung-Freizeit'!BI387</f>
        <v>0</v>
      </c>
      <c r="AB399" s="362">
        <f t="shared" si="19"/>
        <v>0</v>
      </c>
    </row>
    <row r="400" spans="1:28">
      <c r="A400" s="184">
        <f>'Berechnung-Freizeit'!A388</f>
        <v>0</v>
      </c>
      <c r="B400" s="185">
        <f>'Berechnung-Freizeit'!B388</f>
        <v>0</v>
      </c>
      <c r="C400" s="185">
        <f>'Berechnung-Freizeit'!C388</f>
        <v>0</v>
      </c>
      <c r="D400" s="184" t="str">
        <f>'Berechnung-Freizeit'!D388</f>
        <v/>
      </c>
      <c r="E400" s="192">
        <f>'Berechnung-Freizeit'!E388</f>
        <v>0</v>
      </c>
      <c r="F400" s="195" t="str">
        <f>'Berechnung-Freizeit'!G388</f>
        <v/>
      </c>
      <c r="G400" s="184" t="str">
        <f>'Berechnung-Freizeit'!I388</f>
        <v/>
      </c>
      <c r="H400" s="192" t="str">
        <f>'Berechnung-Freizeit'!J388</f>
        <v/>
      </c>
      <c r="I400" s="195" t="str">
        <f>'Berechnung-Freizeit'!N388</f>
        <v/>
      </c>
      <c r="J400" s="186" t="str">
        <f>'Berechnung-Freizeit'!O388</f>
        <v/>
      </c>
      <c r="K400" s="184" t="str">
        <f>'Berechnung-Freizeit'!V388</f>
        <v/>
      </c>
      <c r="L400" s="197" t="str">
        <f>'Berechnung-Freizeit'!W388</f>
        <v/>
      </c>
      <c r="M400" s="195" t="str">
        <f>'Berechnung-Freizeit'!AB388</f>
        <v/>
      </c>
      <c r="N400" s="186" t="str">
        <f>'Berechnung-Freizeit'!AC388</f>
        <v/>
      </c>
      <c r="O400" s="195" t="str">
        <f>'Berechnung-Freizeit'!AH388</f>
        <v/>
      </c>
      <c r="P400" s="186" t="str">
        <f>'Berechnung-Freizeit'!AI388</f>
        <v/>
      </c>
      <c r="Q400" s="355" t="str">
        <f>'Berechnung-Freizeit'!AN388</f>
        <v/>
      </c>
      <c r="R400" s="186" t="str">
        <f>'Berechnung-Freizeit'!AO388</f>
        <v/>
      </c>
      <c r="S400" s="184" t="str">
        <f>'Berechnung-Freizeit'!AT388</f>
        <v/>
      </c>
      <c r="T400" s="186" t="str">
        <f>'Berechnung-Freizeit'!AU388</f>
        <v/>
      </c>
      <c r="U400" s="184" t="str">
        <f>'Berechnung-Freizeit'!AZ388</f>
        <v/>
      </c>
      <c r="V400" s="197" t="str">
        <f>'Berechnung-Freizeit'!BA388</f>
        <v/>
      </c>
      <c r="W400" s="184">
        <f>'Berechnung-Freizeit'!BB388</f>
        <v>0</v>
      </c>
      <c r="X400" s="197">
        <f>'Berechnung-Freizeit'!BC388</f>
        <v>0</v>
      </c>
      <c r="Y400" s="205">
        <f t="shared" si="17"/>
        <v>0</v>
      </c>
      <c r="Z400" s="216">
        <f t="shared" si="18"/>
        <v>0</v>
      </c>
      <c r="AA400" s="361">
        <f>'Berechnung-Freizeit'!BI388</f>
        <v>0</v>
      </c>
      <c r="AB400" s="362">
        <f t="shared" si="19"/>
        <v>0</v>
      </c>
    </row>
    <row r="401" spans="1:28">
      <c r="A401" s="184">
        <f>'Berechnung-Freizeit'!A389</f>
        <v>0</v>
      </c>
      <c r="B401" s="185">
        <f>'Berechnung-Freizeit'!B389</f>
        <v>0</v>
      </c>
      <c r="C401" s="185">
        <f>'Berechnung-Freizeit'!C389</f>
        <v>0</v>
      </c>
      <c r="D401" s="184" t="str">
        <f>'Berechnung-Freizeit'!D389</f>
        <v/>
      </c>
      <c r="E401" s="192">
        <f>'Berechnung-Freizeit'!E389</f>
        <v>0</v>
      </c>
      <c r="F401" s="195" t="str">
        <f>'Berechnung-Freizeit'!G389</f>
        <v/>
      </c>
      <c r="G401" s="184" t="str">
        <f>'Berechnung-Freizeit'!I389</f>
        <v/>
      </c>
      <c r="H401" s="192" t="str">
        <f>'Berechnung-Freizeit'!J389</f>
        <v/>
      </c>
      <c r="I401" s="195" t="str">
        <f>'Berechnung-Freizeit'!N389</f>
        <v/>
      </c>
      <c r="J401" s="186" t="str">
        <f>'Berechnung-Freizeit'!O389</f>
        <v/>
      </c>
      <c r="K401" s="184" t="str">
        <f>'Berechnung-Freizeit'!V389</f>
        <v/>
      </c>
      <c r="L401" s="197" t="str">
        <f>'Berechnung-Freizeit'!W389</f>
        <v/>
      </c>
      <c r="M401" s="195" t="str">
        <f>'Berechnung-Freizeit'!AB389</f>
        <v/>
      </c>
      <c r="N401" s="186" t="str">
        <f>'Berechnung-Freizeit'!AC389</f>
        <v/>
      </c>
      <c r="O401" s="195" t="str">
        <f>'Berechnung-Freizeit'!AH389</f>
        <v/>
      </c>
      <c r="P401" s="186" t="str">
        <f>'Berechnung-Freizeit'!AI389</f>
        <v/>
      </c>
      <c r="Q401" s="355" t="str">
        <f>'Berechnung-Freizeit'!AN389</f>
        <v/>
      </c>
      <c r="R401" s="186" t="str">
        <f>'Berechnung-Freizeit'!AO389</f>
        <v/>
      </c>
      <c r="S401" s="184" t="str">
        <f>'Berechnung-Freizeit'!AT389</f>
        <v/>
      </c>
      <c r="T401" s="186" t="str">
        <f>'Berechnung-Freizeit'!AU389</f>
        <v/>
      </c>
      <c r="U401" s="184" t="str">
        <f>'Berechnung-Freizeit'!AZ389</f>
        <v/>
      </c>
      <c r="V401" s="197" t="str">
        <f>'Berechnung-Freizeit'!BA389</f>
        <v/>
      </c>
      <c r="W401" s="184">
        <f>'Berechnung-Freizeit'!BB389</f>
        <v>0</v>
      </c>
      <c r="X401" s="197">
        <f>'Berechnung-Freizeit'!BC389</f>
        <v>0</v>
      </c>
      <c r="Y401" s="205">
        <f t="shared" si="17"/>
        <v>0</v>
      </c>
      <c r="Z401" s="216">
        <f t="shared" si="18"/>
        <v>0</v>
      </c>
      <c r="AA401" s="361">
        <f>'Berechnung-Freizeit'!BI389</f>
        <v>0</v>
      </c>
      <c r="AB401" s="362">
        <f t="shared" si="19"/>
        <v>0</v>
      </c>
    </row>
    <row r="402" spans="1:28">
      <c r="A402" s="184">
        <f>'Berechnung-Freizeit'!A390</f>
        <v>0</v>
      </c>
      <c r="B402" s="185">
        <f>'Berechnung-Freizeit'!B390</f>
        <v>0</v>
      </c>
      <c r="C402" s="185">
        <f>'Berechnung-Freizeit'!C390</f>
        <v>0</v>
      </c>
      <c r="D402" s="184" t="str">
        <f>'Berechnung-Freizeit'!D390</f>
        <v/>
      </c>
      <c r="E402" s="192">
        <f>'Berechnung-Freizeit'!E390</f>
        <v>0</v>
      </c>
      <c r="F402" s="195" t="str">
        <f>'Berechnung-Freizeit'!G390</f>
        <v/>
      </c>
      <c r="G402" s="184" t="str">
        <f>'Berechnung-Freizeit'!I390</f>
        <v/>
      </c>
      <c r="H402" s="192" t="str">
        <f>'Berechnung-Freizeit'!J390</f>
        <v/>
      </c>
      <c r="I402" s="195" t="str">
        <f>'Berechnung-Freizeit'!N390</f>
        <v/>
      </c>
      <c r="J402" s="186" t="str">
        <f>'Berechnung-Freizeit'!O390</f>
        <v/>
      </c>
      <c r="K402" s="184" t="str">
        <f>'Berechnung-Freizeit'!V390</f>
        <v/>
      </c>
      <c r="L402" s="197" t="str">
        <f>'Berechnung-Freizeit'!W390</f>
        <v/>
      </c>
      <c r="M402" s="195" t="str">
        <f>'Berechnung-Freizeit'!AB390</f>
        <v/>
      </c>
      <c r="N402" s="186" t="str">
        <f>'Berechnung-Freizeit'!AC390</f>
        <v/>
      </c>
      <c r="O402" s="195" t="str">
        <f>'Berechnung-Freizeit'!AH390</f>
        <v/>
      </c>
      <c r="P402" s="186" t="str">
        <f>'Berechnung-Freizeit'!AI390</f>
        <v/>
      </c>
      <c r="Q402" s="355" t="str">
        <f>'Berechnung-Freizeit'!AN390</f>
        <v/>
      </c>
      <c r="R402" s="186" t="str">
        <f>'Berechnung-Freizeit'!AO390</f>
        <v/>
      </c>
      <c r="S402" s="184" t="str">
        <f>'Berechnung-Freizeit'!AT390</f>
        <v/>
      </c>
      <c r="T402" s="186" t="str">
        <f>'Berechnung-Freizeit'!AU390</f>
        <v/>
      </c>
      <c r="U402" s="184" t="str">
        <f>'Berechnung-Freizeit'!AZ390</f>
        <v/>
      </c>
      <c r="V402" s="197" t="str">
        <f>'Berechnung-Freizeit'!BA390</f>
        <v/>
      </c>
      <c r="W402" s="184">
        <f>'Berechnung-Freizeit'!BB390</f>
        <v>0</v>
      </c>
      <c r="X402" s="197">
        <f>'Berechnung-Freizeit'!BC390</f>
        <v>0</v>
      </c>
      <c r="Y402" s="205">
        <f t="shared" ref="Y402:Y465" si="20">SUM(IF(ISERROR(G402),0,G402),IF(ISERROR(I402),0,I402),IF(ISERROR(K402),0,K402),IF(ISERROR(M402),0,M402),IF(ISERROR(Q402),0,Q402),IF(ISERROR(S402),0,S402),IF(ISERROR(U402),0,U402))</f>
        <v>0</v>
      </c>
      <c r="Z402" s="216">
        <f t="shared" ref="Z402:Z465" si="21">SUM(IF(ISERROR(H402),0,H402),IF(ISERROR(J402),0,J402),IF(ISERROR(L402),0,L402),IF(ISERROR(N402),0,N402),IF(ISERROR(R402),0,R402),IF(ISERROR(T402),0,T402),IF(ISERROR(V402),0,V402))</f>
        <v>0</v>
      </c>
      <c r="AA402" s="361">
        <f>'Berechnung-Freizeit'!BI390</f>
        <v>0</v>
      </c>
      <c r="AB402" s="362">
        <f t="shared" si="19"/>
        <v>0</v>
      </c>
    </row>
    <row r="403" spans="1:28">
      <c r="A403" s="184">
        <f>'Berechnung-Freizeit'!A391</f>
        <v>0</v>
      </c>
      <c r="B403" s="185">
        <f>'Berechnung-Freizeit'!B391</f>
        <v>0</v>
      </c>
      <c r="C403" s="185">
        <f>'Berechnung-Freizeit'!C391</f>
        <v>0</v>
      </c>
      <c r="D403" s="184" t="str">
        <f>'Berechnung-Freizeit'!D391</f>
        <v/>
      </c>
      <c r="E403" s="192">
        <f>'Berechnung-Freizeit'!E391</f>
        <v>0</v>
      </c>
      <c r="F403" s="195" t="str">
        <f>'Berechnung-Freizeit'!G391</f>
        <v/>
      </c>
      <c r="G403" s="184" t="str">
        <f>'Berechnung-Freizeit'!I391</f>
        <v/>
      </c>
      <c r="H403" s="192" t="str">
        <f>'Berechnung-Freizeit'!J391</f>
        <v/>
      </c>
      <c r="I403" s="195" t="str">
        <f>'Berechnung-Freizeit'!N391</f>
        <v/>
      </c>
      <c r="J403" s="186" t="str">
        <f>'Berechnung-Freizeit'!O391</f>
        <v/>
      </c>
      <c r="K403" s="184" t="str">
        <f>'Berechnung-Freizeit'!V391</f>
        <v/>
      </c>
      <c r="L403" s="197" t="str">
        <f>'Berechnung-Freizeit'!W391</f>
        <v/>
      </c>
      <c r="M403" s="195" t="str">
        <f>'Berechnung-Freizeit'!AB391</f>
        <v/>
      </c>
      <c r="N403" s="186" t="str">
        <f>'Berechnung-Freizeit'!AC391</f>
        <v/>
      </c>
      <c r="O403" s="195" t="str">
        <f>'Berechnung-Freizeit'!AH391</f>
        <v/>
      </c>
      <c r="P403" s="186" t="str">
        <f>'Berechnung-Freizeit'!AI391</f>
        <v/>
      </c>
      <c r="Q403" s="355" t="str">
        <f>'Berechnung-Freizeit'!AN391</f>
        <v/>
      </c>
      <c r="R403" s="186" t="str">
        <f>'Berechnung-Freizeit'!AO391</f>
        <v/>
      </c>
      <c r="S403" s="184" t="str">
        <f>'Berechnung-Freizeit'!AT391</f>
        <v/>
      </c>
      <c r="T403" s="186" t="str">
        <f>'Berechnung-Freizeit'!AU391</f>
        <v/>
      </c>
      <c r="U403" s="184" t="str">
        <f>'Berechnung-Freizeit'!AZ391</f>
        <v/>
      </c>
      <c r="V403" s="197" t="str">
        <f>'Berechnung-Freizeit'!BA391</f>
        <v/>
      </c>
      <c r="W403" s="184">
        <f>'Berechnung-Freizeit'!BB391</f>
        <v>0</v>
      </c>
      <c r="X403" s="197">
        <f>'Berechnung-Freizeit'!BC391</f>
        <v>0</v>
      </c>
      <c r="Y403" s="205">
        <f t="shared" si="20"/>
        <v>0</v>
      </c>
      <c r="Z403" s="216">
        <f t="shared" si="21"/>
        <v>0</v>
      </c>
      <c r="AA403" s="361">
        <f>'Berechnung-Freizeit'!BI391</f>
        <v>0</v>
      </c>
      <c r="AB403" s="362">
        <f t="shared" ref="AB403:AB466" si="22">Z403+AA403</f>
        <v>0</v>
      </c>
    </row>
    <row r="404" spans="1:28">
      <c r="A404" s="184">
        <f>'Berechnung-Freizeit'!A392</f>
        <v>0</v>
      </c>
      <c r="B404" s="185">
        <f>'Berechnung-Freizeit'!B392</f>
        <v>0</v>
      </c>
      <c r="C404" s="185">
        <f>'Berechnung-Freizeit'!C392</f>
        <v>0</v>
      </c>
      <c r="D404" s="184" t="str">
        <f>'Berechnung-Freizeit'!D392</f>
        <v/>
      </c>
      <c r="E404" s="192">
        <f>'Berechnung-Freizeit'!E392</f>
        <v>0</v>
      </c>
      <c r="F404" s="195" t="str">
        <f>'Berechnung-Freizeit'!G392</f>
        <v/>
      </c>
      <c r="G404" s="184" t="str">
        <f>'Berechnung-Freizeit'!I392</f>
        <v/>
      </c>
      <c r="H404" s="192" t="str">
        <f>'Berechnung-Freizeit'!J392</f>
        <v/>
      </c>
      <c r="I404" s="195" t="str">
        <f>'Berechnung-Freizeit'!N392</f>
        <v/>
      </c>
      <c r="J404" s="186" t="str">
        <f>'Berechnung-Freizeit'!O392</f>
        <v/>
      </c>
      <c r="K404" s="184" t="str">
        <f>'Berechnung-Freizeit'!V392</f>
        <v/>
      </c>
      <c r="L404" s="197" t="str">
        <f>'Berechnung-Freizeit'!W392</f>
        <v/>
      </c>
      <c r="M404" s="195" t="str">
        <f>'Berechnung-Freizeit'!AB392</f>
        <v/>
      </c>
      <c r="N404" s="186" t="str">
        <f>'Berechnung-Freizeit'!AC392</f>
        <v/>
      </c>
      <c r="O404" s="195" t="str">
        <f>'Berechnung-Freizeit'!AH392</f>
        <v/>
      </c>
      <c r="P404" s="186" t="str">
        <f>'Berechnung-Freizeit'!AI392</f>
        <v/>
      </c>
      <c r="Q404" s="355" t="str">
        <f>'Berechnung-Freizeit'!AN392</f>
        <v/>
      </c>
      <c r="R404" s="186" t="str">
        <f>'Berechnung-Freizeit'!AO392</f>
        <v/>
      </c>
      <c r="S404" s="184" t="str">
        <f>'Berechnung-Freizeit'!AT392</f>
        <v/>
      </c>
      <c r="T404" s="186" t="str">
        <f>'Berechnung-Freizeit'!AU392</f>
        <v/>
      </c>
      <c r="U404" s="184" t="str">
        <f>'Berechnung-Freizeit'!AZ392</f>
        <v/>
      </c>
      <c r="V404" s="197" t="str">
        <f>'Berechnung-Freizeit'!BA392</f>
        <v/>
      </c>
      <c r="W404" s="184">
        <f>'Berechnung-Freizeit'!BB392</f>
        <v>0</v>
      </c>
      <c r="X404" s="197">
        <f>'Berechnung-Freizeit'!BC392</f>
        <v>0</v>
      </c>
      <c r="Y404" s="205">
        <f t="shared" si="20"/>
        <v>0</v>
      </c>
      <c r="Z404" s="216">
        <f t="shared" si="21"/>
        <v>0</v>
      </c>
      <c r="AA404" s="361">
        <f>'Berechnung-Freizeit'!BI392</f>
        <v>0</v>
      </c>
      <c r="AB404" s="362">
        <f t="shared" si="22"/>
        <v>0</v>
      </c>
    </row>
    <row r="405" spans="1:28">
      <c r="A405" s="184">
        <f>'Berechnung-Freizeit'!A393</f>
        <v>0</v>
      </c>
      <c r="B405" s="185">
        <f>'Berechnung-Freizeit'!B393</f>
        <v>0</v>
      </c>
      <c r="C405" s="185">
        <f>'Berechnung-Freizeit'!C393</f>
        <v>0</v>
      </c>
      <c r="D405" s="184" t="str">
        <f>'Berechnung-Freizeit'!D393</f>
        <v/>
      </c>
      <c r="E405" s="192">
        <f>'Berechnung-Freizeit'!E393</f>
        <v>0</v>
      </c>
      <c r="F405" s="195" t="str">
        <f>'Berechnung-Freizeit'!G393</f>
        <v/>
      </c>
      <c r="G405" s="184" t="str">
        <f>'Berechnung-Freizeit'!I393</f>
        <v/>
      </c>
      <c r="H405" s="192" t="str">
        <f>'Berechnung-Freizeit'!J393</f>
        <v/>
      </c>
      <c r="I405" s="195" t="str">
        <f>'Berechnung-Freizeit'!N393</f>
        <v/>
      </c>
      <c r="J405" s="186" t="str">
        <f>'Berechnung-Freizeit'!O393</f>
        <v/>
      </c>
      <c r="K405" s="184" t="str">
        <f>'Berechnung-Freizeit'!V393</f>
        <v/>
      </c>
      <c r="L405" s="197" t="str">
        <f>'Berechnung-Freizeit'!W393</f>
        <v/>
      </c>
      <c r="M405" s="195" t="str">
        <f>'Berechnung-Freizeit'!AB393</f>
        <v/>
      </c>
      <c r="N405" s="186" t="str">
        <f>'Berechnung-Freizeit'!AC393</f>
        <v/>
      </c>
      <c r="O405" s="195" t="str">
        <f>'Berechnung-Freizeit'!AH393</f>
        <v/>
      </c>
      <c r="P405" s="186" t="str">
        <f>'Berechnung-Freizeit'!AI393</f>
        <v/>
      </c>
      <c r="Q405" s="355" t="str">
        <f>'Berechnung-Freizeit'!AN393</f>
        <v/>
      </c>
      <c r="R405" s="186" t="str">
        <f>'Berechnung-Freizeit'!AO393</f>
        <v/>
      </c>
      <c r="S405" s="184" t="str">
        <f>'Berechnung-Freizeit'!AT393</f>
        <v/>
      </c>
      <c r="T405" s="186" t="str">
        <f>'Berechnung-Freizeit'!AU393</f>
        <v/>
      </c>
      <c r="U405" s="184" t="str">
        <f>'Berechnung-Freizeit'!AZ393</f>
        <v/>
      </c>
      <c r="V405" s="197" t="str">
        <f>'Berechnung-Freizeit'!BA393</f>
        <v/>
      </c>
      <c r="W405" s="184">
        <f>'Berechnung-Freizeit'!BB393</f>
        <v>0</v>
      </c>
      <c r="X405" s="197">
        <f>'Berechnung-Freizeit'!BC393</f>
        <v>0</v>
      </c>
      <c r="Y405" s="205">
        <f t="shared" si="20"/>
        <v>0</v>
      </c>
      <c r="Z405" s="216">
        <f t="shared" si="21"/>
        <v>0</v>
      </c>
      <c r="AA405" s="361">
        <f>'Berechnung-Freizeit'!BI393</f>
        <v>0</v>
      </c>
      <c r="AB405" s="362">
        <f t="shared" si="22"/>
        <v>0</v>
      </c>
    </row>
    <row r="406" spans="1:28">
      <c r="A406" s="184">
        <f>'Berechnung-Freizeit'!A394</f>
        <v>0</v>
      </c>
      <c r="B406" s="185">
        <f>'Berechnung-Freizeit'!B394</f>
        <v>0</v>
      </c>
      <c r="C406" s="185">
        <f>'Berechnung-Freizeit'!C394</f>
        <v>0</v>
      </c>
      <c r="D406" s="184" t="str">
        <f>'Berechnung-Freizeit'!D394</f>
        <v/>
      </c>
      <c r="E406" s="192">
        <f>'Berechnung-Freizeit'!E394</f>
        <v>0</v>
      </c>
      <c r="F406" s="195" t="str">
        <f>'Berechnung-Freizeit'!G394</f>
        <v/>
      </c>
      <c r="G406" s="184" t="str">
        <f>'Berechnung-Freizeit'!I394</f>
        <v/>
      </c>
      <c r="H406" s="192" t="str">
        <f>'Berechnung-Freizeit'!J394</f>
        <v/>
      </c>
      <c r="I406" s="195" t="str">
        <f>'Berechnung-Freizeit'!N394</f>
        <v/>
      </c>
      <c r="J406" s="186" t="str">
        <f>'Berechnung-Freizeit'!O394</f>
        <v/>
      </c>
      <c r="K406" s="184" t="str">
        <f>'Berechnung-Freizeit'!V394</f>
        <v/>
      </c>
      <c r="L406" s="197" t="str">
        <f>'Berechnung-Freizeit'!W394</f>
        <v/>
      </c>
      <c r="M406" s="195" t="str">
        <f>'Berechnung-Freizeit'!AB394</f>
        <v/>
      </c>
      <c r="N406" s="186" t="str">
        <f>'Berechnung-Freizeit'!AC394</f>
        <v/>
      </c>
      <c r="O406" s="195" t="str">
        <f>'Berechnung-Freizeit'!AH394</f>
        <v/>
      </c>
      <c r="P406" s="186" t="str">
        <f>'Berechnung-Freizeit'!AI394</f>
        <v/>
      </c>
      <c r="Q406" s="355" t="str">
        <f>'Berechnung-Freizeit'!AN394</f>
        <v/>
      </c>
      <c r="R406" s="186" t="str">
        <f>'Berechnung-Freizeit'!AO394</f>
        <v/>
      </c>
      <c r="S406" s="184" t="str">
        <f>'Berechnung-Freizeit'!AT394</f>
        <v/>
      </c>
      <c r="T406" s="186" t="str">
        <f>'Berechnung-Freizeit'!AU394</f>
        <v/>
      </c>
      <c r="U406" s="184" t="str">
        <f>'Berechnung-Freizeit'!AZ394</f>
        <v/>
      </c>
      <c r="V406" s="197" t="str">
        <f>'Berechnung-Freizeit'!BA394</f>
        <v/>
      </c>
      <c r="W406" s="184">
        <f>'Berechnung-Freizeit'!BB394</f>
        <v>0</v>
      </c>
      <c r="X406" s="197">
        <f>'Berechnung-Freizeit'!BC394</f>
        <v>0</v>
      </c>
      <c r="Y406" s="205">
        <f t="shared" si="20"/>
        <v>0</v>
      </c>
      <c r="Z406" s="216">
        <f t="shared" si="21"/>
        <v>0</v>
      </c>
      <c r="AA406" s="361">
        <f>'Berechnung-Freizeit'!BI394</f>
        <v>0</v>
      </c>
      <c r="AB406" s="362">
        <f t="shared" si="22"/>
        <v>0</v>
      </c>
    </row>
    <row r="407" spans="1:28">
      <c r="A407" s="184">
        <f>'Berechnung-Freizeit'!A395</f>
        <v>0</v>
      </c>
      <c r="B407" s="185">
        <f>'Berechnung-Freizeit'!B395</f>
        <v>0</v>
      </c>
      <c r="C407" s="185">
        <f>'Berechnung-Freizeit'!C395</f>
        <v>0</v>
      </c>
      <c r="D407" s="184" t="str">
        <f>'Berechnung-Freizeit'!D395</f>
        <v/>
      </c>
      <c r="E407" s="192">
        <f>'Berechnung-Freizeit'!E395</f>
        <v>0</v>
      </c>
      <c r="F407" s="195" t="str">
        <f>'Berechnung-Freizeit'!G395</f>
        <v/>
      </c>
      <c r="G407" s="184" t="str">
        <f>'Berechnung-Freizeit'!I395</f>
        <v/>
      </c>
      <c r="H407" s="192" t="str">
        <f>'Berechnung-Freizeit'!J395</f>
        <v/>
      </c>
      <c r="I407" s="195" t="str">
        <f>'Berechnung-Freizeit'!N395</f>
        <v/>
      </c>
      <c r="J407" s="186" t="str">
        <f>'Berechnung-Freizeit'!O395</f>
        <v/>
      </c>
      <c r="K407" s="184" t="str">
        <f>'Berechnung-Freizeit'!V395</f>
        <v/>
      </c>
      <c r="L407" s="197" t="str">
        <f>'Berechnung-Freizeit'!W395</f>
        <v/>
      </c>
      <c r="M407" s="195" t="str">
        <f>'Berechnung-Freizeit'!AB395</f>
        <v/>
      </c>
      <c r="N407" s="186" t="str">
        <f>'Berechnung-Freizeit'!AC395</f>
        <v/>
      </c>
      <c r="O407" s="195" t="str">
        <f>'Berechnung-Freizeit'!AH395</f>
        <v/>
      </c>
      <c r="P407" s="186" t="str">
        <f>'Berechnung-Freizeit'!AI395</f>
        <v/>
      </c>
      <c r="Q407" s="355" t="str">
        <f>'Berechnung-Freizeit'!AN395</f>
        <v/>
      </c>
      <c r="R407" s="186" t="str">
        <f>'Berechnung-Freizeit'!AO395</f>
        <v/>
      </c>
      <c r="S407" s="184" t="str">
        <f>'Berechnung-Freizeit'!AT395</f>
        <v/>
      </c>
      <c r="T407" s="186" t="str">
        <f>'Berechnung-Freizeit'!AU395</f>
        <v/>
      </c>
      <c r="U407" s="184" t="str">
        <f>'Berechnung-Freizeit'!AZ395</f>
        <v/>
      </c>
      <c r="V407" s="197" t="str">
        <f>'Berechnung-Freizeit'!BA395</f>
        <v/>
      </c>
      <c r="W407" s="184">
        <f>'Berechnung-Freizeit'!BB395</f>
        <v>0</v>
      </c>
      <c r="X407" s="197">
        <f>'Berechnung-Freizeit'!BC395</f>
        <v>0</v>
      </c>
      <c r="Y407" s="205">
        <f t="shared" si="20"/>
        <v>0</v>
      </c>
      <c r="Z407" s="216">
        <f t="shared" si="21"/>
        <v>0</v>
      </c>
      <c r="AA407" s="361">
        <f>'Berechnung-Freizeit'!BI395</f>
        <v>0</v>
      </c>
      <c r="AB407" s="362">
        <f t="shared" si="22"/>
        <v>0</v>
      </c>
    </row>
    <row r="408" spans="1:28">
      <c r="A408" s="184">
        <f>'Berechnung-Freizeit'!A396</f>
        <v>0</v>
      </c>
      <c r="B408" s="185">
        <f>'Berechnung-Freizeit'!B396</f>
        <v>0</v>
      </c>
      <c r="C408" s="185">
        <f>'Berechnung-Freizeit'!C396</f>
        <v>0</v>
      </c>
      <c r="D408" s="184" t="str">
        <f>'Berechnung-Freizeit'!D396</f>
        <v/>
      </c>
      <c r="E408" s="192">
        <f>'Berechnung-Freizeit'!E396</f>
        <v>0</v>
      </c>
      <c r="F408" s="195" t="str">
        <f>'Berechnung-Freizeit'!G396</f>
        <v/>
      </c>
      <c r="G408" s="184" t="str">
        <f>'Berechnung-Freizeit'!I396</f>
        <v/>
      </c>
      <c r="H408" s="192" t="str">
        <f>'Berechnung-Freizeit'!J396</f>
        <v/>
      </c>
      <c r="I408" s="195" t="str">
        <f>'Berechnung-Freizeit'!N396</f>
        <v/>
      </c>
      <c r="J408" s="186" t="str">
        <f>'Berechnung-Freizeit'!O396</f>
        <v/>
      </c>
      <c r="K408" s="184" t="str">
        <f>'Berechnung-Freizeit'!V396</f>
        <v/>
      </c>
      <c r="L408" s="197" t="str">
        <f>'Berechnung-Freizeit'!W396</f>
        <v/>
      </c>
      <c r="M408" s="195" t="str">
        <f>'Berechnung-Freizeit'!AB396</f>
        <v/>
      </c>
      <c r="N408" s="186" t="str">
        <f>'Berechnung-Freizeit'!AC396</f>
        <v/>
      </c>
      <c r="O408" s="195" t="str">
        <f>'Berechnung-Freizeit'!AH396</f>
        <v/>
      </c>
      <c r="P408" s="186" t="str">
        <f>'Berechnung-Freizeit'!AI396</f>
        <v/>
      </c>
      <c r="Q408" s="355" t="str">
        <f>'Berechnung-Freizeit'!AN396</f>
        <v/>
      </c>
      <c r="R408" s="186" t="str">
        <f>'Berechnung-Freizeit'!AO396</f>
        <v/>
      </c>
      <c r="S408" s="184" t="str">
        <f>'Berechnung-Freizeit'!AT396</f>
        <v/>
      </c>
      <c r="T408" s="186" t="str">
        <f>'Berechnung-Freizeit'!AU396</f>
        <v/>
      </c>
      <c r="U408" s="184" t="str">
        <f>'Berechnung-Freizeit'!AZ396</f>
        <v/>
      </c>
      <c r="V408" s="197" t="str">
        <f>'Berechnung-Freizeit'!BA396</f>
        <v/>
      </c>
      <c r="W408" s="184">
        <f>'Berechnung-Freizeit'!BB396</f>
        <v>0</v>
      </c>
      <c r="X408" s="197">
        <f>'Berechnung-Freizeit'!BC396</f>
        <v>0</v>
      </c>
      <c r="Y408" s="205">
        <f t="shared" si="20"/>
        <v>0</v>
      </c>
      <c r="Z408" s="216">
        <f t="shared" si="21"/>
        <v>0</v>
      </c>
      <c r="AA408" s="361">
        <f>'Berechnung-Freizeit'!BI396</f>
        <v>0</v>
      </c>
      <c r="AB408" s="362">
        <f t="shared" si="22"/>
        <v>0</v>
      </c>
    </row>
    <row r="409" spans="1:28">
      <c r="A409" s="184">
        <f>'Berechnung-Freizeit'!A397</f>
        <v>0</v>
      </c>
      <c r="B409" s="185">
        <f>'Berechnung-Freizeit'!B397</f>
        <v>0</v>
      </c>
      <c r="C409" s="185">
        <f>'Berechnung-Freizeit'!C397</f>
        <v>0</v>
      </c>
      <c r="D409" s="184" t="str">
        <f>'Berechnung-Freizeit'!D397</f>
        <v/>
      </c>
      <c r="E409" s="192">
        <f>'Berechnung-Freizeit'!E397</f>
        <v>0</v>
      </c>
      <c r="F409" s="195" t="str">
        <f>'Berechnung-Freizeit'!G397</f>
        <v/>
      </c>
      <c r="G409" s="184" t="str">
        <f>'Berechnung-Freizeit'!I397</f>
        <v/>
      </c>
      <c r="H409" s="192" t="str">
        <f>'Berechnung-Freizeit'!J397</f>
        <v/>
      </c>
      <c r="I409" s="195" t="str">
        <f>'Berechnung-Freizeit'!N397</f>
        <v/>
      </c>
      <c r="J409" s="186" t="str">
        <f>'Berechnung-Freizeit'!O397</f>
        <v/>
      </c>
      <c r="K409" s="184" t="str">
        <f>'Berechnung-Freizeit'!V397</f>
        <v/>
      </c>
      <c r="L409" s="197" t="str">
        <f>'Berechnung-Freizeit'!W397</f>
        <v/>
      </c>
      <c r="M409" s="195" t="str">
        <f>'Berechnung-Freizeit'!AB397</f>
        <v/>
      </c>
      <c r="N409" s="186" t="str">
        <f>'Berechnung-Freizeit'!AC397</f>
        <v/>
      </c>
      <c r="O409" s="195" t="str">
        <f>'Berechnung-Freizeit'!AH397</f>
        <v/>
      </c>
      <c r="P409" s="186" t="str">
        <f>'Berechnung-Freizeit'!AI397</f>
        <v/>
      </c>
      <c r="Q409" s="355" t="str">
        <f>'Berechnung-Freizeit'!AN397</f>
        <v/>
      </c>
      <c r="R409" s="186" t="str">
        <f>'Berechnung-Freizeit'!AO397</f>
        <v/>
      </c>
      <c r="S409" s="184" t="str">
        <f>'Berechnung-Freizeit'!AT397</f>
        <v/>
      </c>
      <c r="T409" s="186" t="str">
        <f>'Berechnung-Freizeit'!AU397</f>
        <v/>
      </c>
      <c r="U409" s="184" t="str">
        <f>'Berechnung-Freizeit'!AZ397</f>
        <v/>
      </c>
      <c r="V409" s="197" t="str">
        <f>'Berechnung-Freizeit'!BA397</f>
        <v/>
      </c>
      <c r="W409" s="184">
        <f>'Berechnung-Freizeit'!BB397</f>
        <v>0</v>
      </c>
      <c r="X409" s="197">
        <f>'Berechnung-Freizeit'!BC397</f>
        <v>0</v>
      </c>
      <c r="Y409" s="205">
        <f t="shared" si="20"/>
        <v>0</v>
      </c>
      <c r="Z409" s="216">
        <f t="shared" si="21"/>
        <v>0</v>
      </c>
      <c r="AA409" s="361">
        <f>'Berechnung-Freizeit'!BI397</f>
        <v>0</v>
      </c>
      <c r="AB409" s="362">
        <f t="shared" si="22"/>
        <v>0</v>
      </c>
    </row>
    <row r="410" spans="1:28">
      <c r="A410" s="184">
        <f>'Berechnung-Freizeit'!A398</f>
        <v>0</v>
      </c>
      <c r="B410" s="185">
        <f>'Berechnung-Freizeit'!B398</f>
        <v>0</v>
      </c>
      <c r="C410" s="185">
        <f>'Berechnung-Freizeit'!C398</f>
        <v>0</v>
      </c>
      <c r="D410" s="184" t="str">
        <f>'Berechnung-Freizeit'!D398</f>
        <v/>
      </c>
      <c r="E410" s="192">
        <f>'Berechnung-Freizeit'!E398</f>
        <v>0</v>
      </c>
      <c r="F410" s="195" t="str">
        <f>'Berechnung-Freizeit'!G398</f>
        <v/>
      </c>
      <c r="G410" s="184" t="str">
        <f>'Berechnung-Freizeit'!I398</f>
        <v/>
      </c>
      <c r="H410" s="192" t="str">
        <f>'Berechnung-Freizeit'!J398</f>
        <v/>
      </c>
      <c r="I410" s="195" t="str">
        <f>'Berechnung-Freizeit'!N398</f>
        <v/>
      </c>
      <c r="J410" s="186" t="str">
        <f>'Berechnung-Freizeit'!O398</f>
        <v/>
      </c>
      <c r="K410" s="184" t="str">
        <f>'Berechnung-Freizeit'!V398</f>
        <v/>
      </c>
      <c r="L410" s="197" t="str">
        <f>'Berechnung-Freizeit'!W398</f>
        <v/>
      </c>
      <c r="M410" s="195" t="str">
        <f>'Berechnung-Freizeit'!AB398</f>
        <v/>
      </c>
      <c r="N410" s="186" t="str">
        <f>'Berechnung-Freizeit'!AC398</f>
        <v/>
      </c>
      <c r="O410" s="195" t="str">
        <f>'Berechnung-Freizeit'!AH398</f>
        <v/>
      </c>
      <c r="P410" s="186" t="str">
        <f>'Berechnung-Freizeit'!AI398</f>
        <v/>
      </c>
      <c r="Q410" s="355" t="str">
        <f>'Berechnung-Freizeit'!AN398</f>
        <v/>
      </c>
      <c r="R410" s="186" t="str">
        <f>'Berechnung-Freizeit'!AO398</f>
        <v/>
      </c>
      <c r="S410" s="184" t="str">
        <f>'Berechnung-Freizeit'!AT398</f>
        <v/>
      </c>
      <c r="T410" s="186" t="str">
        <f>'Berechnung-Freizeit'!AU398</f>
        <v/>
      </c>
      <c r="U410" s="184" t="str">
        <f>'Berechnung-Freizeit'!AZ398</f>
        <v/>
      </c>
      <c r="V410" s="197" t="str">
        <f>'Berechnung-Freizeit'!BA398</f>
        <v/>
      </c>
      <c r="W410" s="184">
        <f>'Berechnung-Freizeit'!BB398</f>
        <v>0</v>
      </c>
      <c r="X410" s="197">
        <f>'Berechnung-Freizeit'!BC398</f>
        <v>0</v>
      </c>
      <c r="Y410" s="205">
        <f t="shared" si="20"/>
        <v>0</v>
      </c>
      <c r="Z410" s="216">
        <f t="shared" si="21"/>
        <v>0</v>
      </c>
      <c r="AA410" s="361">
        <f>'Berechnung-Freizeit'!BI398</f>
        <v>0</v>
      </c>
      <c r="AB410" s="362">
        <f t="shared" si="22"/>
        <v>0</v>
      </c>
    </row>
    <row r="411" spans="1:28">
      <c r="A411" s="184">
        <f>'Berechnung-Freizeit'!A399</f>
        <v>0</v>
      </c>
      <c r="B411" s="185">
        <f>'Berechnung-Freizeit'!B399</f>
        <v>0</v>
      </c>
      <c r="C411" s="185">
        <f>'Berechnung-Freizeit'!C399</f>
        <v>0</v>
      </c>
      <c r="D411" s="184" t="str">
        <f>'Berechnung-Freizeit'!D399</f>
        <v/>
      </c>
      <c r="E411" s="192">
        <f>'Berechnung-Freizeit'!E399</f>
        <v>0</v>
      </c>
      <c r="F411" s="195" t="str">
        <f>'Berechnung-Freizeit'!G399</f>
        <v/>
      </c>
      <c r="G411" s="184" t="str">
        <f>'Berechnung-Freizeit'!I399</f>
        <v/>
      </c>
      <c r="H411" s="192" t="str">
        <f>'Berechnung-Freizeit'!J399</f>
        <v/>
      </c>
      <c r="I411" s="195" t="str">
        <f>'Berechnung-Freizeit'!N399</f>
        <v/>
      </c>
      <c r="J411" s="186" t="str">
        <f>'Berechnung-Freizeit'!O399</f>
        <v/>
      </c>
      <c r="K411" s="184" t="str">
        <f>'Berechnung-Freizeit'!V399</f>
        <v/>
      </c>
      <c r="L411" s="197" t="str">
        <f>'Berechnung-Freizeit'!W399</f>
        <v/>
      </c>
      <c r="M411" s="195" t="str">
        <f>'Berechnung-Freizeit'!AB399</f>
        <v/>
      </c>
      <c r="N411" s="186" t="str">
        <f>'Berechnung-Freizeit'!AC399</f>
        <v/>
      </c>
      <c r="O411" s="195" t="str">
        <f>'Berechnung-Freizeit'!AH399</f>
        <v/>
      </c>
      <c r="P411" s="186" t="str">
        <f>'Berechnung-Freizeit'!AI399</f>
        <v/>
      </c>
      <c r="Q411" s="355" t="str">
        <f>'Berechnung-Freizeit'!AN399</f>
        <v/>
      </c>
      <c r="R411" s="186" t="str">
        <f>'Berechnung-Freizeit'!AO399</f>
        <v/>
      </c>
      <c r="S411" s="184" t="str">
        <f>'Berechnung-Freizeit'!AT399</f>
        <v/>
      </c>
      <c r="T411" s="186" t="str">
        <f>'Berechnung-Freizeit'!AU399</f>
        <v/>
      </c>
      <c r="U411" s="184" t="str">
        <f>'Berechnung-Freizeit'!AZ399</f>
        <v/>
      </c>
      <c r="V411" s="197" t="str">
        <f>'Berechnung-Freizeit'!BA399</f>
        <v/>
      </c>
      <c r="W411" s="184">
        <f>'Berechnung-Freizeit'!BB399</f>
        <v>0</v>
      </c>
      <c r="X411" s="197">
        <f>'Berechnung-Freizeit'!BC399</f>
        <v>0</v>
      </c>
      <c r="Y411" s="205">
        <f t="shared" si="20"/>
        <v>0</v>
      </c>
      <c r="Z411" s="216">
        <f t="shared" si="21"/>
        <v>0</v>
      </c>
      <c r="AA411" s="361">
        <f>'Berechnung-Freizeit'!BI399</f>
        <v>0</v>
      </c>
      <c r="AB411" s="362">
        <f t="shared" si="22"/>
        <v>0</v>
      </c>
    </row>
    <row r="412" spans="1:28">
      <c r="A412" s="184">
        <f>'Berechnung-Freizeit'!A400</f>
        <v>0</v>
      </c>
      <c r="B412" s="185">
        <f>'Berechnung-Freizeit'!B400</f>
        <v>0</v>
      </c>
      <c r="C412" s="185">
        <f>'Berechnung-Freizeit'!C400</f>
        <v>0</v>
      </c>
      <c r="D412" s="184" t="str">
        <f>'Berechnung-Freizeit'!D400</f>
        <v/>
      </c>
      <c r="E412" s="192">
        <f>'Berechnung-Freizeit'!E400</f>
        <v>0</v>
      </c>
      <c r="F412" s="195" t="str">
        <f>'Berechnung-Freizeit'!G400</f>
        <v/>
      </c>
      <c r="G412" s="184" t="str">
        <f>'Berechnung-Freizeit'!I400</f>
        <v/>
      </c>
      <c r="H412" s="192" t="str">
        <f>'Berechnung-Freizeit'!J400</f>
        <v/>
      </c>
      <c r="I412" s="195" t="str">
        <f>'Berechnung-Freizeit'!N400</f>
        <v/>
      </c>
      <c r="J412" s="186" t="str">
        <f>'Berechnung-Freizeit'!O400</f>
        <v/>
      </c>
      <c r="K412" s="184" t="str">
        <f>'Berechnung-Freizeit'!V400</f>
        <v/>
      </c>
      <c r="L412" s="197" t="str">
        <f>'Berechnung-Freizeit'!W400</f>
        <v/>
      </c>
      <c r="M412" s="195" t="str">
        <f>'Berechnung-Freizeit'!AB400</f>
        <v/>
      </c>
      <c r="N412" s="186" t="str">
        <f>'Berechnung-Freizeit'!AC400</f>
        <v/>
      </c>
      <c r="O412" s="195" t="str">
        <f>'Berechnung-Freizeit'!AH400</f>
        <v/>
      </c>
      <c r="P412" s="186" t="str">
        <f>'Berechnung-Freizeit'!AI400</f>
        <v/>
      </c>
      <c r="Q412" s="355" t="str">
        <f>'Berechnung-Freizeit'!AN400</f>
        <v/>
      </c>
      <c r="R412" s="186" t="str">
        <f>'Berechnung-Freizeit'!AO400</f>
        <v/>
      </c>
      <c r="S412" s="184" t="str">
        <f>'Berechnung-Freizeit'!AT400</f>
        <v/>
      </c>
      <c r="T412" s="186" t="str">
        <f>'Berechnung-Freizeit'!AU400</f>
        <v/>
      </c>
      <c r="U412" s="184" t="str">
        <f>'Berechnung-Freizeit'!AZ400</f>
        <v/>
      </c>
      <c r="V412" s="197" t="str">
        <f>'Berechnung-Freizeit'!BA400</f>
        <v/>
      </c>
      <c r="W412" s="184">
        <f>'Berechnung-Freizeit'!BB400</f>
        <v>0</v>
      </c>
      <c r="X412" s="197">
        <f>'Berechnung-Freizeit'!BC400</f>
        <v>0</v>
      </c>
      <c r="Y412" s="205">
        <f t="shared" si="20"/>
        <v>0</v>
      </c>
      <c r="Z412" s="216">
        <f t="shared" si="21"/>
        <v>0</v>
      </c>
      <c r="AA412" s="361">
        <f>'Berechnung-Freizeit'!BI400</f>
        <v>0</v>
      </c>
      <c r="AB412" s="362">
        <f t="shared" si="22"/>
        <v>0</v>
      </c>
    </row>
    <row r="413" spans="1:28">
      <c r="A413" s="184">
        <f>'Berechnung-Freizeit'!A401</f>
        <v>0</v>
      </c>
      <c r="B413" s="185">
        <f>'Berechnung-Freizeit'!B401</f>
        <v>0</v>
      </c>
      <c r="C413" s="185">
        <f>'Berechnung-Freizeit'!C401</f>
        <v>0</v>
      </c>
      <c r="D413" s="184" t="str">
        <f>'Berechnung-Freizeit'!D401</f>
        <v/>
      </c>
      <c r="E413" s="192">
        <f>'Berechnung-Freizeit'!E401</f>
        <v>0</v>
      </c>
      <c r="F413" s="195" t="str">
        <f>'Berechnung-Freizeit'!G401</f>
        <v/>
      </c>
      <c r="G413" s="184" t="str">
        <f>'Berechnung-Freizeit'!I401</f>
        <v/>
      </c>
      <c r="H413" s="192" t="str">
        <f>'Berechnung-Freizeit'!J401</f>
        <v/>
      </c>
      <c r="I413" s="195" t="str">
        <f>'Berechnung-Freizeit'!N401</f>
        <v/>
      </c>
      <c r="J413" s="186" t="str">
        <f>'Berechnung-Freizeit'!O401</f>
        <v/>
      </c>
      <c r="K413" s="184" t="str">
        <f>'Berechnung-Freizeit'!V401</f>
        <v/>
      </c>
      <c r="L413" s="197" t="str">
        <f>'Berechnung-Freizeit'!W401</f>
        <v/>
      </c>
      <c r="M413" s="195" t="str">
        <f>'Berechnung-Freizeit'!AB401</f>
        <v/>
      </c>
      <c r="N413" s="186" t="str">
        <f>'Berechnung-Freizeit'!AC401</f>
        <v/>
      </c>
      <c r="O413" s="195" t="str">
        <f>'Berechnung-Freizeit'!AH401</f>
        <v/>
      </c>
      <c r="P413" s="186" t="str">
        <f>'Berechnung-Freizeit'!AI401</f>
        <v/>
      </c>
      <c r="Q413" s="355" t="str">
        <f>'Berechnung-Freizeit'!AN401</f>
        <v/>
      </c>
      <c r="R413" s="186" t="str">
        <f>'Berechnung-Freizeit'!AO401</f>
        <v/>
      </c>
      <c r="S413" s="184" t="str">
        <f>'Berechnung-Freizeit'!AT401</f>
        <v/>
      </c>
      <c r="T413" s="186" t="str">
        <f>'Berechnung-Freizeit'!AU401</f>
        <v/>
      </c>
      <c r="U413" s="184" t="str">
        <f>'Berechnung-Freizeit'!AZ401</f>
        <v/>
      </c>
      <c r="V413" s="197" t="str">
        <f>'Berechnung-Freizeit'!BA401</f>
        <v/>
      </c>
      <c r="W413" s="184">
        <f>'Berechnung-Freizeit'!BB401</f>
        <v>0</v>
      </c>
      <c r="X413" s="197">
        <f>'Berechnung-Freizeit'!BC401</f>
        <v>0</v>
      </c>
      <c r="Y413" s="205">
        <f t="shared" si="20"/>
        <v>0</v>
      </c>
      <c r="Z413" s="216">
        <f t="shared" si="21"/>
        <v>0</v>
      </c>
      <c r="AA413" s="361">
        <f>'Berechnung-Freizeit'!BI401</f>
        <v>0</v>
      </c>
      <c r="AB413" s="362">
        <f t="shared" si="22"/>
        <v>0</v>
      </c>
    </row>
    <row r="414" spans="1:28">
      <c r="A414" s="184">
        <f>'Berechnung-Freizeit'!A402</f>
        <v>0</v>
      </c>
      <c r="B414" s="185">
        <f>'Berechnung-Freizeit'!B402</f>
        <v>0</v>
      </c>
      <c r="C414" s="185">
        <f>'Berechnung-Freizeit'!C402</f>
        <v>0</v>
      </c>
      <c r="D414" s="184" t="str">
        <f>'Berechnung-Freizeit'!D402</f>
        <v/>
      </c>
      <c r="E414" s="192">
        <f>'Berechnung-Freizeit'!E402</f>
        <v>0</v>
      </c>
      <c r="F414" s="195" t="str">
        <f>'Berechnung-Freizeit'!G402</f>
        <v/>
      </c>
      <c r="G414" s="184" t="str">
        <f>'Berechnung-Freizeit'!I402</f>
        <v/>
      </c>
      <c r="H414" s="192" t="str">
        <f>'Berechnung-Freizeit'!J402</f>
        <v/>
      </c>
      <c r="I414" s="195" t="str">
        <f>'Berechnung-Freizeit'!N402</f>
        <v/>
      </c>
      <c r="J414" s="186" t="str">
        <f>'Berechnung-Freizeit'!O402</f>
        <v/>
      </c>
      <c r="K414" s="184" t="str">
        <f>'Berechnung-Freizeit'!V402</f>
        <v/>
      </c>
      <c r="L414" s="197" t="str">
        <f>'Berechnung-Freizeit'!W402</f>
        <v/>
      </c>
      <c r="M414" s="195" t="str">
        <f>'Berechnung-Freizeit'!AB402</f>
        <v/>
      </c>
      <c r="N414" s="186" t="str">
        <f>'Berechnung-Freizeit'!AC402</f>
        <v/>
      </c>
      <c r="O414" s="195" t="str">
        <f>'Berechnung-Freizeit'!AH402</f>
        <v/>
      </c>
      <c r="P414" s="186" t="str">
        <f>'Berechnung-Freizeit'!AI402</f>
        <v/>
      </c>
      <c r="Q414" s="355" t="str">
        <f>'Berechnung-Freizeit'!AN402</f>
        <v/>
      </c>
      <c r="R414" s="186" t="str">
        <f>'Berechnung-Freizeit'!AO402</f>
        <v/>
      </c>
      <c r="S414" s="184" t="str">
        <f>'Berechnung-Freizeit'!AT402</f>
        <v/>
      </c>
      <c r="T414" s="186" t="str">
        <f>'Berechnung-Freizeit'!AU402</f>
        <v/>
      </c>
      <c r="U414" s="184" t="str">
        <f>'Berechnung-Freizeit'!AZ402</f>
        <v/>
      </c>
      <c r="V414" s="197" t="str">
        <f>'Berechnung-Freizeit'!BA402</f>
        <v/>
      </c>
      <c r="W414" s="184">
        <f>'Berechnung-Freizeit'!BB402</f>
        <v>0</v>
      </c>
      <c r="X414" s="197">
        <f>'Berechnung-Freizeit'!BC402</f>
        <v>0</v>
      </c>
      <c r="Y414" s="205">
        <f t="shared" si="20"/>
        <v>0</v>
      </c>
      <c r="Z414" s="216">
        <f t="shared" si="21"/>
        <v>0</v>
      </c>
      <c r="AA414" s="361">
        <f>'Berechnung-Freizeit'!BI402</f>
        <v>0</v>
      </c>
      <c r="AB414" s="362">
        <f t="shared" si="22"/>
        <v>0</v>
      </c>
    </row>
    <row r="415" spans="1:28">
      <c r="A415" s="184">
        <f>'Berechnung-Freizeit'!A403</f>
        <v>0</v>
      </c>
      <c r="B415" s="185">
        <f>'Berechnung-Freizeit'!B403</f>
        <v>0</v>
      </c>
      <c r="C415" s="185">
        <f>'Berechnung-Freizeit'!C403</f>
        <v>0</v>
      </c>
      <c r="D415" s="184" t="str">
        <f>'Berechnung-Freizeit'!D403</f>
        <v/>
      </c>
      <c r="E415" s="192">
        <f>'Berechnung-Freizeit'!E403</f>
        <v>0</v>
      </c>
      <c r="F415" s="195" t="str">
        <f>'Berechnung-Freizeit'!G403</f>
        <v/>
      </c>
      <c r="G415" s="184" t="str">
        <f>'Berechnung-Freizeit'!I403</f>
        <v/>
      </c>
      <c r="H415" s="192" t="str">
        <f>'Berechnung-Freizeit'!J403</f>
        <v/>
      </c>
      <c r="I415" s="195" t="str">
        <f>'Berechnung-Freizeit'!N403</f>
        <v/>
      </c>
      <c r="J415" s="186" t="str">
        <f>'Berechnung-Freizeit'!O403</f>
        <v/>
      </c>
      <c r="K415" s="184" t="str">
        <f>'Berechnung-Freizeit'!V403</f>
        <v/>
      </c>
      <c r="L415" s="197" t="str">
        <f>'Berechnung-Freizeit'!W403</f>
        <v/>
      </c>
      <c r="M415" s="195" t="str">
        <f>'Berechnung-Freizeit'!AB403</f>
        <v/>
      </c>
      <c r="N415" s="186" t="str">
        <f>'Berechnung-Freizeit'!AC403</f>
        <v/>
      </c>
      <c r="O415" s="195" t="str">
        <f>'Berechnung-Freizeit'!AH403</f>
        <v/>
      </c>
      <c r="P415" s="186" t="str">
        <f>'Berechnung-Freizeit'!AI403</f>
        <v/>
      </c>
      <c r="Q415" s="355" t="str">
        <f>'Berechnung-Freizeit'!AN403</f>
        <v/>
      </c>
      <c r="R415" s="186" t="str">
        <f>'Berechnung-Freizeit'!AO403</f>
        <v/>
      </c>
      <c r="S415" s="184" t="str">
        <f>'Berechnung-Freizeit'!AT403</f>
        <v/>
      </c>
      <c r="T415" s="186" t="str">
        <f>'Berechnung-Freizeit'!AU403</f>
        <v/>
      </c>
      <c r="U415" s="184" t="str">
        <f>'Berechnung-Freizeit'!AZ403</f>
        <v/>
      </c>
      <c r="V415" s="197" t="str">
        <f>'Berechnung-Freizeit'!BA403</f>
        <v/>
      </c>
      <c r="W415" s="184">
        <f>'Berechnung-Freizeit'!BB403</f>
        <v>0</v>
      </c>
      <c r="X415" s="197">
        <f>'Berechnung-Freizeit'!BC403</f>
        <v>0</v>
      </c>
      <c r="Y415" s="205">
        <f t="shared" si="20"/>
        <v>0</v>
      </c>
      <c r="Z415" s="216">
        <f t="shared" si="21"/>
        <v>0</v>
      </c>
      <c r="AA415" s="361">
        <f>'Berechnung-Freizeit'!BI403</f>
        <v>0</v>
      </c>
      <c r="AB415" s="362">
        <f t="shared" si="22"/>
        <v>0</v>
      </c>
    </row>
    <row r="416" spans="1:28">
      <c r="A416" s="184">
        <f>'Berechnung-Freizeit'!A404</f>
        <v>0</v>
      </c>
      <c r="B416" s="185">
        <f>'Berechnung-Freizeit'!B404</f>
        <v>0</v>
      </c>
      <c r="C416" s="185">
        <f>'Berechnung-Freizeit'!C404</f>
        <v>0</v>
      </c>
      <c r="D416" s="184" t="str">
        <f>'Berechnung-Freizeit'!D404</f>
        <v/>
      </c>
      <c r="E416" s="192">
        <f>'Berechnung-Freizeit'!E404</f>
        <v>0</v>
      </c>
      <c r="F416" s="195" t="str">
        <f>'Berechnung-Freizeit'!G404</f>
        <v/>
      </c>
      <c r="G416" s="184" t="str">
        <f>'Berechnung-Freizeit'!I404</f>
        <v/>
      </c>
      <c r="H416" s="192" t="str">
        <f>'Berechnung-Freizeit'!J404</f>
        <v/>
      </c>
      <c r="I416" s="195" t="str">
        <f>'Berechnung-Freizeit'!N404</f>
        <v/>
      </c>
      <c r="J416" s="186" t="str">
        <f>'Berechnung-Freizeit'!O404</f>
        <v/>
      </c>
      <c r="K416" s="184" t="str">
        <f>'Berechnung-Freizeit'!V404</f>
        <v/>
      </c>
      <c r="L416" s="197" t="str">
        <f>'Berechnung-Freizeit'!W404</f>
        <v/>
      </c>
      <c r="M416" s="195" t="str">
        <f>'Berechnung-Freizeit'!AB404</f>
        <v/>
      </c>
      <c r="N416" s="186" t="str">
        <f>'Berechnung-Freizeit'!AC404</f>
        <v/>
      </c>
      <c r="O416" s="195" t="str">
        <f>'Berechnung-Freizeit'!AH404</f>
        <v/>
      </c>
      <c r="P416" s="186" t="str">
        <f>'Berechnung-Freizeit'!AI404</f>
        <v/>
      </c>
      <c r="Q416" s="355" t="str">
        <f>'Berechnung-Freizeit'!AN404</f>
        <v/>
      </c>
      <c r="R416" s="186" t="str">
        <f>'Berechnung-Freizeit'!AO404</f>
        <v/>
      </c>
      <c r="S416" s="184" t="str">
        <f>'Berechnung-Freizeit'!AT404</f>
        <v/>
      </c>
      <c r="T416" s="186" t="str">
        <f>'Berechnung-Freizeit'!AU404</f>
        <v/>
      </c>
      <c r="U416" s="184" t="str">
        <f>'Berechnung-Freizeit'!AZ404</f>
        <v/>
      </c>
      <c r="V416" s="197" t="str">
        <f>'Berechnung-Freizeit'!BA404</f>
        <v/>
      </c>
      <c r="W416" s="184">
        <f>'Berechnung-Freizeit'!BB404</f>
        <v>0</v>
      </c>
      <c r="X416" s="197">
        <f>'Berechnung-Freizeit'!BC404</f>
        <v>0</v>
      </c>
      <c r="Y416" s="205">
        <f t="shared" si="20"/>
        <v>0</v>
      </c>
      <c r="Z416" s="216">
        <f t="shared" si="21"/>
        <v>0</v>
      </c>
      <c r="AA416" s="361">
        <f>'Berechnung-Freizeit'!BI404</f>
        <v>0</v>
      </c>
      <c r="AB416" s="362">
        <f t="shared" si="22"/>
        <v>0</v>
      </c>
    </row>
    <row r="417" spans="1:28">
      <c r="A417" s="184">
        <f>'Berechnung-Freizeit'!A405</f>
        <v>0</v>
      </c>
      <c r="B417" s="185">
        <f>'Berechnung-Freizeit'!B405</f>
        <v>0</v>
      </c>
      <c r="C417" s="185">
        <f>'Berechnung-Freizeit'!C405</f>
        <v>0</v>
      </c>
      <c r="D417" s="184" t="str">
        <f>'Berechnung-Freizeit'!D405</f>
        <v/>
      </c>
      <c r="E417" s="192">
        <f>'Berechnung-Freizeit'!E405</f>
        <v>0</v>
      </c>
      <c r="F417" s="195" t="str">
        <f>'Berechnung-Freizeit'!G405</f>
        <v/>
      </c>
      <c r="G417" s="184" t="str">
        <f>'Berechnung-Freizeit'!I405</f>
        <v/>
      </c>
      <c r="H417" s="192" t="str">
        <f>'Berechnung-Freizeit'!J405</f>
        <v/>
      </c>
      <c r="I417" s="195" t="str">
        <f>'Berechnung-Freizeit'!N405</f>
        <v/>
      </c>
      <c r="J417" s="186" t="str">
        <f>'Berechnung-Freizeit'!O405</f>
        <v/>
      </c>
      <c r="K417" s="184" t="str">
        <f>'Berechnung-Freizeit'!V405</f>
        <v/>
      </c>
      <c r="L417" s="197" t="str">
        <f>'Berechnung-Freizeit'!W405</f>
        <v/>
      </c>
      <c r="M417" s="195" t="str">
        <f>'Berechnung-Freizeit'!AB405</f>
        <v/>
      </c>
      <c r="N417" s="186" t="str">
        <f>'Berechnung-Freizeit'!AC405</f>
        <v/>
      </c>
      <c r="O417" s="195" t="str">
        <f>'Berechnung-Freizeit'!AH405</f>
        <v/>
      </c>
      <c r="P417" s="186" t="str">
        <f>'Berechnung-Freizeit'!AI405</f>
        <v/>
      </c>
      <c r="Q417" s="355" t="str">
        <f>'Berechnung-Freizeit'!AN405</f>
        <v/>
      </c>
      <c r="R417" s="186" t="str">
        <f>'Berechnung-Freizeit'!AO405</f>
        <v/>
      </c>
      <c r="S417" s="184" t="str">
        <f>'Berechnung-Freizeit'!AT405</f>
        <v/>
      </c>
      <c r="T417" s="186" t="str">
        <f>'Berechnung-Freizeit'!AU405</f>
        <v/>
      </c>
      <c r="U417" s="184" t="str">
        <f>'Berechnung-Freizeit'!AZ405</f>
        <v/>
      </c>
      <c r="V417" s="197" t="str">
        <f>'Berechnung-Freizeit'!BA405</f>
        <v/>
      </c>
      <c r="W417" s="184">
        <f>'Berechnung-Freizeit'!BB405</f>
        <v>0</v>
      </c>
      <c r="X417" s="197">
        <f>'Berechnung-Freizeit'!BC405</f>
        <v>0</v>
      </c>
      <c r="Y417" s="205">
        <f t="shared" si="20"/>
        <v>0</v>
      </c>
      <c r="Z417" s="216">
        <f t="shared" si="21"/>
        <v>0</v>
      </c>
      <c r="AA417" s="361">
        <f>'Berechnung-Freizeit'!BI405</f>
        <v>0</v>
      </c>
      <c r="AB417" s="362">
        <f t="shared" si="22"/>
        <v>0</v>
      </c>
    </row>
    <row r="418" spans="1:28">
      <c r="A418" s="184">
        <f>'Berechnung-Freizeit'!A406</f>
        <v>0</v>
      </c>
      <c r="B418" s="185">
        <f>'Berechnung-Freizeit'!B406</f>
        <v>0</v>
      </c>
      <c r="C418" s="185">
        <f>'Berechnung-Freizeit'!C406</f>
        <v>0</v>
      </c>
      <c r="D418" s="184" t="str">
        <f>'Berechnung-Freizeit'!D406</f>
        <v/>
      </c>
      <c r="E418" s="192">
        <f>'Berechnung-Freizeit'!E406</f>
        <v>0</v>
      </c>
      <c r="F418" s="195" t="str">
        <f>'Berechnung-Freizeit'!G406</f>
        <v/>
      </c>
      <c r="G418" s="184" t="str">
        <f>'Berechnung-Freizeit'!I406</f>
        <v/>
      </c>
      <c r="H418" s="192" t="str">
        <f>'Berechnung-Freizeit'!J406</f>
        <v/>
      </c>
      <c r="I418" s="195" t="str">
        <f>'Berechnung-Freizeit'!N406</f>
        <v/>
      </c>
      <c r="J418" s="186" t="str">
        <f>'Berechnung-Freizeit'!O406</f>
        <v/>
      </c>
      <c r="K418" s="184" t="str">
        <f>'Berechnung-Freizeit'!V406</f>
        <v/>
      </c>
      <c r="L418" s="197" t="str">
        <f>'Berechnung-Freizeit'!W406</f>
        <v/>
      </c>
      <c r="M418" s="195" t="str">
        <f>'Berechnung-Freizeit'!AB406</f>
        <v/>
      </c>
      <c r="N418" s="186" t="str">
        <f>'Berechnung-Freizeit'!AC406</f>
        <v/>
      </c>
      <c r="O418" s="195" t="str">
        <f>'Berechnung-Freizeit'!AH406</f>
        <v/>
      </c>
      <c r="P418" s="186" t="str">
        <f>'Berechnung-Freizeit'!AI406</f>
        <v/>
      </c>
      <c r="Q418" s="355" t="str">
        <f>'Berechnung-Freizeit'!AN406</f>
        <v/>
      </c>
      <c r="R418" s="186" t="str">
        <f>'Berechnung-Freizeit'!AO406</f>
        <v/>
      </c>
      <c r="S418" s="184" t="str">
        <f>'Berechnung-Freizeit'!AT406</f>
        <v/>
      </c>
      <c r="T418" s="186" t="str">
        <f>'Berechnung-Freizeit'!AU406</f>
        <v/>
      </c>
      <c r="U418" s="184" t="str">
        <f>'Berechnung-Freizeit'!AZ406</f>
        <v/>
      </c>
      <c r="V418" s="197" t="str">
        <f>'Berechnung-Freizeit'!BA406</f>
        <v/>
      </c>
      <c r="W418" s="184">
        <f>'Berechnung-Freizeit'!BB406</f>
        <v>0</v>
      </c>
      <c r="X418" s="197">
        <f>'Berechnung-Freizeit'!BC406</f>
        <v>0</v>
      </c>
      <c r="Y418" s="205">
        <f t="shared" si="20"/>
        <v>0</v>
      </c>
      <c r="Z418" s="216">
        <f t="shared" si="21"/>
        <v>0</v>
      </c>
      <c r="AA418" s="361">
        <f>'Berechnung-Freizeit'!BI406</f>
        <v>0</v>
      </c>
      <c r="AB418" s="362">
        <f t="shared" si="22"/>
        <v>0</v>
      </c>
    </row>
    <row r="419" spans="1:28">
      <c r="A419" s="184">
        <f>'Berechnung-Freizeit'!A407</f>
        <v>0</v>
      </c>
      <c r="B419" s="185">
        <f>'Berechnung-Freizeit'!B407</f>
        <v>0</v>
      </c>
      <c r="C419" s="185">
        <f>'Berechnung-Freizeit'!C407</f>
        <v>0</v>
      </c>
      <c r="D419" s="184" t="str">
        <f>'Berechnung-Freizeit'!D407</f>
        <v/>
      </c>
      <c r="E419" s="192">
        <f>'Berechnung-Freizeit'!E407</f>
        <v>0</v>
      </c>
      <c r="F419" s="195" t="str">
        <f>'Berechnung-Freizeit'!G407</f>
        <v/>
      </c>
      <c r="G419" s="184" t="str">
        <f>'Berechnung-Freizeit'!I407</f>
        <v/>
      </c>
      <c r="H419" s="192" t="str">
        <f>'Berechnung-Freizeit'!J407</f>
        <v/>
      </c>
      <c r="I419" s="195" t="str">
        <f>'Berechnung-Freizeit'!N407</f>
        <v/>
      </c>
      <c r="J419" s="186" t="str">
        <f>'Berechnung-Freizeit'!O407</f>
        <v/>
      </c>
      <c r="K419" s="184" t="str">
        <f>'Berechnung-Freizeit'!V407</f>
        <v/>
      </c>
      <c r="L419" s="197" t="str">
        <f>'Berechnung-Freizeit'!W407</f>
        <v/>
      </c>
      <c r="M419" s="195" t="str">
        <f>'Berechnung-Freizeit'!AB407</f>
        <v/>
      </c>
      <c r="N419" s="186" t="str">
        <f>'Berechnung-Freizeit'!AC407</f>
        <v/>
      </c>
      <c r="O419" s="195" t="str">
        <f>'Berechnung-Freizeit'!AH407</f>
        <v/>
      </c>
      <c r="P419" s="186" t="str">
        <f>'Berechnung-Freizeit'!AI407</f>
        <v/>
      </c>
      <c r="Q419" s="355" t="str">
        <f>'Berechnung-Freizeit'!AN407</f>
        <v/>
      </c>
      <c r="R419" s="186" t="str">
        <f>'Berechnung-Freizeit'!AO407</f>
        <v/>
      </c>
      <c r="S419" s="184" t="str">
        <f>'Berechnung-Freizeit'!AT407</f>
        <v/>
      </c>
      <c r="T419" s="186" t="str">
        <f>'Berechnung-Freizeit'!AU407</f>
        <v/>
      </c>
      <c r="U419" s="184" t="str">
        <f>'Berechnung-Freizeit'!AZ407</f>
        <v/>
      </c>
      <c r="V419" s="197" t="str">
        <f>'Berechnung-Freizeit'!BA407</f>
        <v/>
      </c>
      <c r="W419" s="184">
        <f>'Berechnung-Freizeit'!BB407</f>
        <v>0</v>
      </c>
      <c r="X419" s="197">
        <f>'Berechnung-Freizeit'!BC407</f>
        <v>0</v>
      </c>
      <c r="Y419" s="205">
        <f t="shared" si="20"/>
        <v>0</v>
      </c>
      <c r="Z419" s="216">
        <f t="shared" si="21"/>
        <v>0</v>
      </c>
      <c r="AA419" s="361">
        <f>'Berechnung-Freizeit'!BI407</f>
        <v>0</v>
      </c>
      <c r="AB419" s="362">
        <f t="shared" si="22"/>
        <v>0</v>
      </c>
    </row>
    <row r="420" spans="1:28">
      <c r="A420" s="184">
        <f>'Berechnung-Freizeit'!A408</f>
        <v>0</v>
      </c>
      <c r="B420" s="185">
        <f>'Berechnung-Freizeit'!B408</f>
        <v>0</v>
      </c>
      <c r="C420" s="185">
        <f>'Berechnung-Freizeit'!C408</f>
        <v>0</v>
      </c>
      <c r="D420" s="184" t="str">
        <f>'Berechnung-Freizeit'!D408</f>
        <v/>
      </c>
      <c r="E420" s="192">
        <f>'Berechnung-Freizeit'!E408</f>
        <v>0</v>
      </c>
      <c r="F420" s="195" t="str">
        <f>'Berechnung-Freizeit'!G408</f>
        <v/>
      </c>
      <c r="G420" s="184" t="str">
        <f>'Berechnung-Freizeit'!I408</f>
        <v/>
      </c>
      <c r="H420" s="192" t="str">
        <f>'Berechnung-Freizeit'!J408</f>
        <v/>
      </c>
      <c r="I420" s="195" t="str">
        <f>'Berechnung-Freizeit'!N408</f>
        <v/>
      </c>
      <c r="J420" s="186" t="str">
        <f>'Berechnung-Freizeit'!O408</f>
        <v/>
      </c>
      <c r="K420" s="184" t="str">
        <f>'Berechnung-Freizeit'!V408</f>
        <v/>
      </c>
      <c r="L420" s="197" t="str">
        <f>'Berechnung-Freizeit'!W408</f>
        <v/>
      </c>
      <c r="M420" s="195" t="str">
        <f>'Berechnung-Freizeit'!AB408</f>
        <v/>
      </c>
      <c r="N420" s="186" t="str">
        <f>'Berechnung-Freizeit'!AC408</f>
        <v/>
      </c>
      <c r="O420" s="195" t="str">
        <f>'Berechnung-Freizeit'!AH408</f>
        <v/>
      </c>
      <c r="P420" s="186" t="str">
        <f>'Berechnung-Freizeit'!AI408</f>
        <v/>
      </c>
      <c r="Q420" s="355" t="str">
        <f>'Berechnung-Freizeit'!AN408</f>
        <v/>
      </c>
      <c r="R420" s="186" t="str">
        <f>'Berechnung-Freizeit'!AO408</f>
        <v/>
      </c>
      <c r="S420" s="184" t="str">
        <f>'Berechnung-Freizeit'!AT408</f>
        <v/>
      </c>
      <c r="T420" s="186" t="str">
        <f>'Berechnung-Freizeit'!AU408</f>
        <v/>
      </c>
      <c r="U420" s="184" t="str">
        <f>'Berechnung-Freizeit'!AZ408</f>
        <v/>
      </c>
      <c r="V420" s="197" t="str">
        <f>'Berechnung-Freizeit'!BA408</f>
        <v/>
      </c>
      <c r="W420" s="184">
        <f>'Berechnung-Freizeit'!BB408</f>
        <v>0</v>
      </c>
      <c r="X420" s="197">
        <f>'Berechnung-Freizeit'!BC408</f>
        <v>0</v>
      </c>
      <c r="Y420" s="205">
        <f t="shared" si="20"/>
        <v>0</v>
      </c>
      <c r="Z420" s="216">
        <f t="shared" si="21"/>
        <v>0</v>
      </c>
      <c r="AA420" s="361">
        <f>'Berechnung-Freizeit'!BI408</f>
        <v>0</v>
      </c>
      <c r="AB420" s="362">
        <f t="shared" si="22"/>
        <v>0</v>
      </c>
    </row>
    <row r="421" spans="1:28">
      <c r="A421" s="184">
        <f>'Berechnung-Freizeit'!A409</f>
        <v>0</v>
      </c>
      <c r="B421" s="185">
        <f>'Berechnung-Freizeit'!B409</f>
        <v>0</v>
      </c>
      <c r="C421" s="185">
        <f>'Berechnung-Freizeit'!C409</f>
        <v>0</v>
      </c>
      <c r="D421" s="184" t="str">
        <f>'Berechnung-Freizeit'!D409</f>
        <v/>
      </c>
      <c r="E421" s="192">
        <f>'Berechnung-Freizeit'!E409</f>
        <v>0</v>
      </c>
      <c r="F421" s="195" t="str">
        <f>'Berechnung-Freizeit'!G409</f>
        <v/>
      </c>
      <c r="G421" s="184" t="str">
        <f>'Berechnung-Freizeit'!I409</f>
        <v/>
      </c>
      <c r="H421" s="192" t="str">
        <f>'Berechnung-Freizeit'!J409</f>
        <v/>
      </c>
      <c r="I421" s="195" t="str">
        <f>'Berechnung-Freizeit'!N409</f>
        <v/>
      </c>
      <c r="J421" s="186" t="str">
        <f>'Berechnung-Freizeit'!O409</f>
        <v/>
      </c>
      <c r="K421" s="184" t="str">
        <f>'Berechnung-Freizeit'!V409</f>
        <v/>
      </c>
      <c r="L421" s="197" t="str">
        <f>'Berechnung-Freizeit'!W409</f>
        <v/>
      </c>
      <c r="M421" s="195" t="str">
        <f>'Berechnung-Freizeit'!AB409</f>
        <v/>
      </c>
      <c r="N421" s="186" t="str">
        <f>'Berechnung-Freizeit'!AC409</f>
        <v/>
      </c>
      <c r="O421" s="195" t="str">
        <f>'Berechnung-Freizeit'!AH409</f>
        <v/>
      </c>
      <c r="P421" s="186" t="str">
        <f>'Berechnung-Freizeit'!AI409</f>
        <v/>
      </c>
      <c r="Q421" s="355" t="str">
        <f>'Berechnung-Freizeit'!AN409</f>
        <v/>
      </c>
      <c r="R421" s="186" t="str">
        <f>'Berechnung-Freizeit'!AO409</f>
        <v/>
      </c>
      <c r="S421" s="184" t="str">
        <f>'Berechnung-Freizeit'!AT409</f>
        <v/>
      </c>
      <c r="T421" s="186" t="str">
        <f>'Berechnung-Freizeit'!AU409</f>
        <v/>
      </c>
      <c r="U421" s="184" t="str">
        <f>'Berechnung-Freizeit'!AZ409</f>
        <v/>
      </c>
      <c r="V421" s="197" t="str">
        <f>'Berechnung-Freizeit'!BA409</f>
        <v/>
      </c>
      <c r="W421" s="184">
        <f>'Berechnung-Freizeit'!BB409</f>
        <v>0</v>
      </c>
      <c r="X421" s="197">
        <f>'Berechnung-Freizeit'!BC409</f>
        <v>0</v>
      </c>
      <c r="Y421" s="205">
        <f t="shared" si="20"/>
        <v>0</v>
      </c>
      <c r="Z421" s="216">
        <f t="shared" si="21"/>
        <v>0</v>
      </c>
      <c r="AA421" s="361">
        <f>'Berechnung-Freizeit'!BI409</f>
        <v>0</v>
      </c>
      <c r="AB421" s="362">
        <f t="shared" si="22"/>
        <v>0</v>
      </c>
    </row>
    <row r="422" spans="1:28">
      <c r="A422" s="184">
        <f>'Berechnung-Freizeit'!A410</f>
        <v>0</v>
      </c>
      <c r="B422" s="185">
        <f>'Berechnung-Freizeit'!B410</f>
        <v>0</v>
      </c>
      <c r="C422" s="185">
        <f>'Berechnung-Freizeit'!C410</f>
        <v>0</v>
      </c>
      <c r="D422" s="184" t="str">
        <f>'Berechnung-Freizeit'!D410</f>
        <v/>
      </c>
      <c r="E422" s="192">
        <f>'Berechnung-Freizeit'!E410</f>
        <v>0</v>
      </c>
      <c r="F422" s="195" t="str">
        <f>'Berechnung-Freizeit'!G410</f>
        <v/>
      </c>
      <c r="G422" s="184" t="str">
        <f>'Berechnung-Freizeit'!I410</f>
        <v/>
      </c>
      <c r="H422" s="192" t="str">
        <f>'Berechnung-Freizeit'!J410</f>
        <v/>
      </c>
      <c r="I422" s="195" t="str">
        <f>'Berechnung-Freizeit'!N410</f>
        <v/>
      </c>
      <c r="J422" s="186" t="str">
        <f>'Berechnung-Freizeit'!O410</f>
        <v/>
      </c>
      <c r="K422" s="184" t="str">
        <f>'Berechnung-Freizeit'!V410</f>
        <v/>
      </c>
      <c r="L422" s="197" t="str">
        <f>'Berechnung-Freizeit'!W410</f>
        <v/>
      </c>
      <c r="M422" s="195" t="str">
        <f>'Berechnung-Freizeit'!AB410</f>
        <v/>
      </c>
      <c r="N422" s="186" t="str">
        <f>'Berechnung-Freizeit'!AC410</f>
        <v/>
      </c>
      <c r="O422" s="195" t="str">
        <f>'Berechnung-Freizeit'!AH410</f>
        <v/>
      </c>
      <c r="P422" s="186" t="str">
        <f>'Berechnung-Freizeit'!AI410</f>
        <v/>
      </c>
      <c r="Q422" s="355" t="str">
        <f>'Berechnung-Freizeit'!AN410</f>
        <v/>
      </c>
      <c r="R422" s="186" t="str">
        <f>'Berechnung-Freizeit'!AO410</f>
        <v/>
      </c>
      <c r="S422" s="184" t="str">
        <f>'Berechnung-Freizeit'!AT410</f>
        <v/>
      </c>
      <c r="T422" s="186" t="str">
        <f>'Berechnung-Freizeit'!AU410</f>
        <v/>
      </c>
      <c r="U422" s="184" t="str">
        <f>'Berechnung-Freizeit'!AZ410</f>
        <v/>
      </c>
      <c r="V422" s="197" t="str">
        <f>'Berechnung-Freizeit'!BA410</f>
        <v/>
      </c>
      <c r="W422" s="184">
        <f>'Berechnung-Freizeit'!BB410</f>
        <v>0</v>
      </c>
      <c r="X422" s="197">
        <f>'Berechnung-Freizeit'!BC410</f>
        <v>0</v>
      </c>
      <c r="Y422" s="205">
        <f t="shared" si="20"/>
        <v>0</v>
      </c>
      <c r="Z422" s="216">
        <f t="shared" si="21"/>
        <v>0</v>
      </c>
      <c r="AA422" s="361">
        <f>'Berechnung-Freizeit'!BI410</f>
        <v>0</v>
      </c>
      <c r="AB422" s="362">
        <f t="shared" si="22"/>
        <v>0</v>
      </c>
    </row>
    <row r="423" spans="1:28">
      <c r="A423" s="184">
        <f>'Berechnung-Freizeit'!A411</f>
        <v>0</v>
      </c>
      <c r="B423" s="185">
        <f>'Berechnung-Freizeit'!B411</f>
        <v>0</v>
      </c>
      <c r="C423" s="185">
        <f>'Berechnung-Freizeit'!C411</f>
        <v>0</v>
      </c>
      <c r="D423" s="184" t="str">
        <f>'Berechnung-Freizeit'!D411</f>
        <v/>
      </c>
      <c r="E423" s="192">
        <f>'Berechnung-Freizeit'!E411</f>
        <v>0</v>
      </c>
      <c r="F423" s="195" t="str">
        <f>'Berechnung-Freizeit'!G411</f>
        <v/>
      </c>
      <c r="G423" s="184" t="str">
        <f>'Berechnung-Freizeit'!I411</f>
        <v/>
      </c>
      <c r="H423" s="192" t="str">
        <f>'Berechnung-Freizeit'!J411</f>
        <v/>
      </c>
      <c r="I423" s="195" t="str">
        <f>'Berechnung-Freizeit'!N411</f>
        <v/>
      </c>
      <c r="J423" s="186" t="str">
        <f>'Berechnung-Freizeit'!O411</f>
        <v/>
      </c>
      <c r="K423" s="184" t="str">
        <f>'Berechnung-Freizeit'!V411</f>
        <v/>
      </c>
      <c r="L423" s="197" t="str">
        <f>'Berechnung-Freizeit'!W411</f>
        <v/>
      </c>
      <c r="M423" s="195" t="str">
        <f>'Berechnung-Freizeit'!AB411</f>
        <v/>
      </c>
      <c r="N423" s="186" t="str">
        <f>'Berechnung-Freizeit'!AC411</f>
        <v/>
      </c>
      <c r="O423" s="195" t="str">
        <f>'Berechnung-Freizeit'!AH411</f>
        <v/>
      </c>
      <c r="P423" s="186" t="str">
        <f>'Berechnung-Freizeit'!AI411</f>
        <v/>
      </c>
      <c r="Q423" s="355" t="str">
        <f>'Berechnung-Freizeit'!AN411</f>
        <v/>
      </c>
      <c r="R423" s="186" t="str">
        <f>'Berechnung-Freizeit'!AO411</f>
        <v/>
      </c>
      <c r="S423" s="184" t="str">
        <f>'Berechnung-Freizeit'!AT411</f>
        <v/>
      </c>
      <c r="T423" s="186" t="str">
        <f>'Berechnung-Freizeit'!AU411</f>
        <v/>
      </c>
      <c r="U423" s="184" t="str">
        <f>'Berechnung-Freizeit'!AZ411</f>
        <v/>
      </c>
      <c r="V423" s="197" t="str">
        <f>'Berechnung-Freizeit'!BA411</f>
        <v/>
      </c>
      <c r="W423" s="184">
        <f>'Berechnung-Freizeit'!BB411</f>
        <v>0</v>
      </c>
      <c r="X423" s="197">
        <f>'Berechnung-Freizeit'!BC411</f>
        <v>0</v>
      </c>
      <c r="Y423" s="205">
        <f t="shared" si="20"/>
        <v>0</v>
      </c>
      <c r="Z423" s="216">
        <f t="shared" si="21"/>
        <v>0</v>
      </c>
      <c r="AA423" s="361">
        <f>'Berechnung-Freizeit'!BI411</f>
        <v>0</v>
      </c>
      <c r="AB423" s="362">
        <f t="shared" si="22"/>
        <v>0</v>
      </c>
    </row>
    <row r="424" spans="1:28">
      <c r="A424" s="184">
        <f>'Berechnung-Freizeit'!A412</f>
        <v>0</v>
      </c>
      <c r="B424" s="185">
        <f>'Berechnung-Freizeit'!B412</f>
        <v>0</v>
      </c>
      <c r="C424" s="185">
        <f>'Berechnung-Freizeit'!C412</f>
        <v>0</v>
      </c>
      <c r="D424" s="184" t="str">
        <f>'Berechnung-Freizeit'!D412</f>
        <v/>
      </c>
      <c r="E424" s="192">
        <f>'Berechnung-Freizeit'!E412</f>
        <v>0</v>
      </c>
      <c r="F424" s="195" t="str">
        <f>'Berechnung-Freizeit'!G412</f>
        <v/>
      </c>
      <c r="G424" s="184" t="str">
        <f>'Berechnung-Freizeit'!I412</f>
        <v/>
      </c>
      <c r="H424" s="192" t="str">
        <f>'Berechnung-Freizeit'!J412</f>
        <v/>
      </c>
      <c r="I424" s="195" t="str">
        <f>'Berechnung-Freizeit'!N412</f>
        <v/>
      </c>
      <c r="J424" s="186" t="str">
        <f>'Berechnung-Freizeit'!O412</f>
        <v/>
      </c>
      <c r="K424" s="184" t="str">
        <f>'Berechnung-Freizeit'!V412</f>
        <v/>
      </c>
      <c r="L424" s="197" t="str">
        <f>'Berechnung-Freizeit'!W412</f>
        <v/>
      </c>
      <c r="M424" s="195" t="str">
        <f>'Berechnung-Freizeit'!AB412</f>
        <v/>
      </c>
      <c r="N424" s="186" t="str">
        <f>'Berechnung-Freizeit'!AC412</f>
        <v/>
      </c>
      <c r="O424" s="195" t="str">
        <f>'Berechnung-Freizeit'!AH412</f>
        <v/>
      </c>
      <c r="P424" s="186" t="str">
        <f>'Berechnung-Freizeit'!AI412</f>
        <v/>
      </c>
      <c r="Q424" s="355" t="str">
        <f>'Berechnung-Freizeit'!AN412</f>
        <v/>
      </c>
      <c r="R424" s="186" t="str">
        <f>'Berechnung-Freizeit'!AO412</f>
        <v/>
      </c>
      <c r="S424" s="184" t="str">
        <f>'Berechnung-Freizeit'!AT412</f>
        <v/>
      </c>
      <c r="T424" s="186" t="str">
        <f>'Berechnung-Freizeit'!AU412</f>
        <v/>
      </c>
      <c r="U424" s="184" t="str">
        <f>'Berechnung-Freizeit'!AZ412</f>
        <v/>
      </c>
      <c r="V424" s="197" t="str">
        <f>'Berechnung-Freizeit'!BA412</f>
        <v/>
      </c>
      <c r="W424" s="184">
        <f>'Berechnung-Freizeit'!BB412</f>
        <v>0</v>
      </c>
      <c r="X424" s="197">
        <f>'Berechnung-Freizeit'!BC412</f>
        <v>0</v>
      </c>
      <c r="Y424" s="205">
        <f t="shared" si="20"/>
        <v>0</v>
      </c>
      <c r="Z424" s="216">
        <f t="shared" si="21"/>
        <v>0</v>
      </c>
      <c r="AA424" s="361">
        <f>'Berechnung-Freizeit'!BI412</f>
        <v>0</v>
      </c>
      <c r="AB424" s="362">
        <f t="shared" si="22"/>
        <v>0</v>
      </c>
    </row>
    <row r="425" spans="1:28">
      <c r="A425" s="184">
        <f>'Berechnung-Freizeit'!A413</f>
        <v>0</v>
      </c>
      <c r="B425" s="185">
        <f>'Berechnung-Freizeit'!B413</f>
        <v>0</v>
      </c>
      <c r="C425" s="185">
        <f>'Berechnung-Freizeit'!C413</f>
        <v>0</v>
      </c>
      <c r="D425" s="184" t="str">
        <f>'Berechnung-Freizeit'!D413</f>
        <v/>
      </c>
      <c r="E425" s="192">
        <f>'Berechnung-Freizeit'!E413</f>
        <v>0</v>
      </c>
      <c r="F425" s="195" t="str">
        <f>'Berechnung-Freizeit'!G413</f>
        <v/>
      </c>
      <c r="G425" s="184" t="str">
        <f>'Berechnung-Freizeit'!I413</f>
        <v/>
      </c>
      <c r="H425" s="192" t="str">
        <f>'Berechnung-Freizeit'!J413</f>
        <v/>
      </c>
      <c r="I425" s="195" t="str">
        <f>'Berechnung-Freizeit'!N413</f>
        <v/>
      </c>
      <c r="J425" s="186" t="str">
        <f>'Berechnung-Freizeit'!O413</f>
        <v/>
      </c>
      <c r="K425" s="184" t="str">
        <f>'Berechnung-Freizeit'!V413</f>
        <v/>
      </c>
      <c r="L425" s="197" t="str">
        <f>'Berechnung-Freizeit'!W413</f>
        <v/>
      </c>
      <c r="M425" s="195" t="str">
        <f>'Berechnung-Freizeit'!AB413</f>
        <v/>
      </c>
      <c r="N425" s="186" t="str">
        <f>'Berechnung-Freizeit'!AC413</f>
        <v/>
      </c>
      <c r="O425" s="195" t="str">
        <f>'Berechnung-Freizeit'!AH413</f>
        <v/>
      </c>
      <c r="P425" s="186" t="str">
        <f>'Berechnung-Freizeit'!AI413</f>
        <v/>
      </c>
      <c r="Q425" s="355" t="str">
        <f>'Berechnung-Freizeit'!AN413</f>
        <v/>
      </c>
      <c r="R425" s="186" t="str">
        <f>'Berechnung-Freizeit'!AO413</f>
        <v/>
      </c>
      <c r="S425" s="184" t="str">
        <f>'Berechnung-Freizeit'!AT413</f>
        <v/>
      </c>
      <c r="T425" s="186" t="str">
        <f>'Berechnung-Freizeit'!AU413</f>
        <v/>
      </c>
      <c r="U425" s="184" t="str">
        <f>'Berechnung-Freizeit'!AZ413</f>
        <v/>
      </c>
      <c r="V425" s="197" t="str">
        <f>'Berechnung-Freizeit'!BA413</f>
        <v/>
      </c>
      <c r="W425" s="184">
        <f>'Berechnung-Freizeit'!BB413</f>
        <v>0</v>
      </c>
      <c r="X425" s="197">
        <f>'Berechnung-Freizeit'!BC413</f>
        <v>0</v>
      </c>
      <c r="Y425" s="205">
        <f t="shared" si="20"/>
        <v>0</v>
      </c>
      <c r="Z425" s="216">
        <f t="shared" si="21"/>
        <v>0</v>
      </c>
      <c r="AA425" s="361">
        <f>'Berechnung-Freizeit'!BI413</f>
        <v>0</v>
      </c>
      <c r="AB425" s="362">
        <f t="shared" si="22"/>
        <v>0</v>
      </c>
    </row>
    <row r="426" spans="1:28">
      <c r="A426" s="184">
        <f>'Berechnung-Freizeit'!A414</f>
        <v>0</v>
      </c>
      <c r="B426" s="185">
        <f>'Berechnung-Freizeit'!B414</f>
        <v>0</v>
      </c>
      <c r="C426" s="185">
        <f>'Berechnung-Freizeit'!C414</f>
        <v>0</v>
      </c>
      <c r="D426" s="184" t="str">
        <f>'Berechnung-Freizeit'!D414</f>
        <v/>
      </c>
      <c r="E426" s="192">
        <f>'Berechnung-Freizeit'!E414</f>
        <v>0</v>
      </c>
      <c r="F426" s="195" t="str">
        <f>'Berechnung-Freizeit'!G414</f>
        <v/>
      </c>
      <c r="G426" s="184" t="str">
        <f>'Berechnung-Freizeit'!I414</f>
        <v/>
      </c>
      <c r="H426" s="192" t="str">
        <f>'Berechnung-Freizeit'!J414</f>
        <v/>
      </c>
      <c r="I426" s="195" t="str">
        <f>'Berechnung-Freizeit'!N414</f>
        <v/>
      </c>
      <c r="J426" s="186" t="str">
        <f>'Berechnung-Freizeit'!O414</f>
        <v/>
      </c>
      <c r="K426" s="184" t="str">
        <f>'Berechnung-Freizeit'!V414</f>
        <v/>
      </c>
      <c r="L426" s="197" t="str">
        <f>'Berechnung-Freizeit'!W414</f>
        <v/>
      </c>
      <c r="M426" s="195" t="str">
        <f>'Berechnung-Freizeit'!AB414</f>
        <v/>
      </c>
      <c r="N426" s="186" t="str">
        <f>'Berechnung-Freizeit'!AC414</f>
        <v/>
      </c>
      <c r="O426" s="195" t="str">
        <f>'Berechnung-Freizeit'!AH414</f>
        <v/>
      </c>
      <c r="P426" s="186" t="str">
        <f>'Berechnung-Freizeit'!AI414</f>
        <v/>
      </c>
      <c r="Q426" s="355" t="str">
        <f>'Berechnung-Freizeit'!AN414</f>
        <v/>
      </c>
      <c r="R426" s="186" t="str">
        <f>'Berechnung-Freizeit'!AO414</f>
        <v/>
      </c>
      <c r="S426" s="184" t="str">
        <f>'Berechnung-Freizeit'!AT414</f>
        <v/>
      </c>
      <c r="T426" s="186" t="str">
        <f>'Berechnung-Freizeit'!AU414</f>
        <v/>
      </c>
      <c r="U426" s="184" t="str">
        <f>'Berechnung-Freizeit'!AZ414</f>
        <v/>
      </c>
      <c r="V426" s="197" t="str">
        <f>'Berechnung-Freizeit'!BA414</f>
        <v/>
      </c>
      <c r="W426" s="184">
        <f>'Berechnung-Freizeit'!BB414</f>
        <v>0</v>
      </c>
      <c r="X426" s="197">
        <f>'Berechnung-Freizeit'!BC414</f>
        <v>0</v>
      </c>
      <c r="Y426" s="205">
        <f t="shared" si="20"/>
        <v>0</v>
      </c>
      <c r="Z426" s="216">
        <f t="shared" si="21"/>
        <v>0</v>
      </c>
      <c r="AA426" s="361">
        <f>'Berechnung-Freizeit'!BI414</f>
        <v>0</v>
      </c>
      <c r="AB426" s="362">
        <f t="shared" si="22"/>
        <v>0</v>
      </c>
    </row>
    <row r="427" spans="1:28">
      <c r="A427" s="184">
        <f>'Berechnung-Freizeit'!A415</f>
        <v>0</v>
      </c>
      <c r="B427" s="185">
        <f>'Berechnung-Freizeit'!B415</f>
        <v>0</v>
      </c>
      <c r="C427" s="185">
        <f>'Berechnung-Freizeit'!C415</f>
        <v>0</v>
      </c>
      <c r="D427" s="184" t="str">
        <f>'Berechnung-Freizeit'!D415</f>
        <v/>
      </c>
      <c r="E427" s="192">
        <f>'Berechnung-Freizeit'!E415</f>
        <v>0</v>
      </c>
      <c r="F427" s="195" t="str">
        <f>'Berechnung-Freizeit'!G415</f>
        <v/>
      </c>
      <c r="G427" s="184" t="str">
        <f>'Berechnung-Freizeit'!I415</f>
        <v/>
      </c>
      <c r="H427" s="192" t="str">
        <f>'Berechnung-Freizeit'!J415</f>
        <v/>
      </c>
      <c r="I427" s="195" t="str">
        <f>'Berechnung-Freizeit'!N415</f>
        <v/>
      </c>
      <c r="J427" s="186" t="str">
        <f>'Berechnung-Freizeit'!O415</f>
        <v/>
      </c>
      <c r="K427" s="184" t="str">
        <f>'Berechnung-Freizeit'!V415</f>
        <v/>
      </c>
      <c r="L427" s="197" t="str">
        <f>'Berechnung-Freizeit'!W415</f>
        <v/>
      </c>
      <c r="M427" s="195" t="str">
        <f>'Berechnung-Freizeit'!AB415</f>
        <v/>
      </c>
      <c r="N427" s="186" t="str">
        <f>'Berechnung-Freizeit'!AC415</f>
        <v/>
      </c>
      <c r="O427" s="195" t="str">
        <f>'Berechnung-Freizeit'!AH415</f>
        <v/>
      </c>
      <c r="P427" s="186" t="str">
        <f>'Berechnung-Freizeit'!AI415</f>
        <v/>
      </c>
      <c r="Q427" s="355" t="str">
        <f>'Berechnung-Freizeit'!AN415</f>
        <v/>
      </c>
      <c r="R427" s="186" t="str">
        <f>'Berechnung-Freizeit'!AO415</f>
        <v/>
      </c>
      <c r="S427" s="184" t="str">
        <f>'Berechnung-Freizeit'!AT415</f>
        <v/>
      </c>
      <c r="T427" s="186" t="str">
        <f>'Berechnung-Freizeit'!AU415</f>
        <v/>
      </c>
      <c r="U427" s="184" t="str">
        <f>'Berechnung-Freizeit'!AZ415</f>
        <v/>
      </c>
      <c r="V427" s="197" t="str">
        <f>'Berechnung-Freizeit'!BA415</f>
        <v/>
      </c>
      <c r="W427" s="184">
        <f>'Berechnung-Freizeit'!BB415</f>
        <v>0</v>
      </c>
      <c r="X427" s="197">
        <f>'Berechnung-Freizeit'!BC415</f>
        <v>0</v>
      </c>
      <c r="Y427" s="205">
        <f t="shared" si="20"/>
        <v>0</v>
      </c>
      <c r="Z427" s="216">
        <f t="shared" si="21"/>
        <v>0</v>
      </c>
      <c r="AA427" s="361">
        <f>'Berechnung-Freizeit'!BI415</f>
        <v>0</v>
      </c>
      <c r="AB427" s="362">
        <f t="shared" si="22"/>
        <v>0</v>
      </c>
    </row>
    <row r="428" spans="1:28">
      <c r="A428" s="184">
        <f>'Berechnung-Freizeit'!A416</f>
        <v>0</v>
      </c>
      <c r="B428" s="185">
        <f>'Berechnung-Freizeit'!B416</f>
        <v>0</v>
      </c>
      <c r="C428" s="185">
        <f>'Berechnung-Freizeit'!C416</f>
        <v>0</v>
      </c>
      <c r="D428" s="184" t="str">
        <f>'Berechnung-Freizeit'!D416</f>
        <v/>
      </c>
      <c r="E428" s="192">
        <f>'Berechnung-Freizeit'!E416</f>
        <v>0</v>
      </c>
      <c r="F428" s="195" t="str">
        <f>'Berechnung-Freizeit'!G416</f>
        <v/>
      </c>
      <c r="G428" s="184" t="str">
        <f>'Berechnung-Freizeit'!I416</f>
        <v/>
      </c>
      <c r="H428" s="192" t="str">
        <f>'Berechnung-Freizeit'!J416</f>
        <v/>
      </c>
      <c r="I428" s="195" t="str">
        <f>'Berechnung-Freizeit'!N416</f>
        <v/>
      </c>
      <c r="J428" s="186" t="str">
        <f>'Berechnung-Freizeit'!O416</f>
        <v/>
      </c>
      <c r="K428" s="184" t="str">
        <f>'Berechnung-Freizeit'!V416</f>
        <v/>
      </c>
      <c r="L428" s="197" t="str">
        <f>'Berechnung-Freizeit'!W416</f>
        <v/>
      </c>
      <c r="M428" s="195" t="str">
        <f>'Berechnung-Freizeit'!AB416</f>
        <v/>
      </c>
      <c r="N428" s="186" t="str">
        <f>'Berechnung-Freizeit'!AC416</f>
        <v/>
      </c>
      <c r="O428" s="195" t="str">
        <f>'Berechnung-Freizeit'!AH416</f>
        <v/>
      </c>
      <c r="P428" s="186" t="str">
        <f>'Berechnung-Freizeit'!AI416</f>
        <v/>
      </c>
      <c r="Q428" s="355" t="str">
        <f>'Berechnung-Freizeit'!AN416</f>
        <v/>
      </c>
      <c r="R428" s="186" t="str">
        <f>'Berechnung-Freizeit'!AO416</f>
        <v/>
      </c>
      <c r="S428" s="184" t="str">
        <f>'Berechnung-Freizeit'!AT416</f>
        <v/>
      </c>
      <c r="T428" s="186" t="str">
        <f>'Berechnung-Freizeit'!AU416</f>
        <v/>
      </c>
      <c r="U428" s="184" t="str">
        <f>'Berechnung-Freizeit'!AZ416</f>
        <v/>
      </c>
      <c r="V428" s="197" t="str">
        <f>'Berechnung-Freizeit'!BA416</f>
        <v/>
      </c>
      <c r="W428" s="184">
        <f>'Berechnung-Freizeit'!BB416</f>
        <v>0</v>
      </c>
      <c r="X428" s="197">
        <f>'Berechnung-Freizeit'!BC416</f>
        <v>0</v>
      </c>
      <c r="Y428" s="205">
        <f t="shared" si="20"/>
        <v>0</v>
      </c>
      <c r="Z428" s="216">
        <f t="shared" si="21"/>
        <v>0</v>
      </c>
      <c r="AA428" s="361">
        <f>'Berechnung-Freizeit'!BI416</f>
        <v>0</v>
      </c>
      <c r="AB428" s="362">
        <f t="shared" si="22"/>
        <v>0</v>
      </c>
    </row>
    <row r="429" spans="1:28">
      <c r="A429" s="184">
        <f>'Berechnung-Freizeit'!A417</f>
        <v>0</v>
      </c>
      <c r="B429" s="185">
        <f>'Berechnung-Freizeit'!B417</f>
        <v>0</v>
      </c>
      <c r="C429" s="185">
        <f>'Berechnung-Freizeit'!C417</f>
        <v>0</v>
      </c>
      <c r="D429" s="184" t="str">
        <f>'Berechnung-Freizeit'!D417</f>
        <v/>
      </c>
      <c r="E429" s="192">
        <f>'Berechnung-Freizeit'!E417</f>
        <v>0</v>
      </c>
      <c r="F429" s="195" t="str">
        <f>'Berechnung-Freizeit'!G417</f>
        <v/>
      </c>
      <c r="G429" s="184" t="str">
        <f>'Berechnung-Freizeit'!I417</f>
        <v/>
      </c>
      <c r="H429" s="192" t="str">
        <f>'Berechnung-Freizeit'!J417</f>
        <v/>
      </c>
      <c r="I429" s="195" t="str">
        <f>'Berechnung-Freizeit'!N417</f>
        <v/>
      </c>
      <c r="J429" s="186" t="str">
        <f>'Berechnung-Freizeit'!O417</f>
        <v/>
      </c>
      <c r="K429" s="184" t="str">
        <f>'Berechnung-Freizeit'!V417</f>
        <v/>
      </c>
      <c r="L429" s="197" t="str">
        <f>'Berechnung-Freizeit'!W417</f>
        <v/>
      </c>
      <c r="M429" s="195" t="str">
        <f>'Berechnung-Freizeit'!AB417</f>
        <v/>
      </c>
      <c r="N429" s="186" t="str">
        <f>'Berechnung-Freizeit'!AC417</f>
        <v/>
      </c>
      <c r="O429" s="195" t="str">
        <f>'Berechnung-Freizeit'!AH417</f>
        <v/>
      </c>
      <c r="P429" s="186" t="str">
        <f>'Berechnung-Freizeit'!AI417</f>
        <v/>
      </c>
      <c r="Q429" s="355" t="str">
        <f>'Berechnung-Freizeit'!AN417</f>
        <v/>
      </c>
      <c r="R429" s="186" t="str">
        <f>'Berechnung-Freizeit'!AO417</f>
        <v/>
      </c>
      <c r="S429" s="184" t="str">
        <f>'Berechnung-Freizeit'!AT417</f>
        <v/>
      </c>
      <c r="T429" s="186" t="str">
        <f>'Berechnung-Freizeit'!AU417</f>
        <v/>
      </c>
      <c r="U429" s="184" t="str">
        <f>'Berechnung-Freizeit'!AZ417</f>
        <v/>
      </c>
      <c r="V429" s="197" t="str">
        <f>'Berechnung-Freizeit'!BA417</f>
        <v/>
      </c>
      <c r="W429" s="184">
        <f>'Berechnung-Freizeit'!BB417</f>
        <v>0</v>
      </c>
      <c r="X429" s="197">
        <f>'Berechnung-Freizeit'!BC417</f>
        <v>0</v>
      </c>
      <c r="Y429" s="205">
        <f t="shared" si="20"/>
        <v>0</v>
      </c>
      <c r="Z429" s="216">
        <f t="shared" si="21"/>
        <v>0</v>
      </c>
      <c r="AA429" s="361">
        <f>'Berechnung-Freizeit'!BI417</f>
        <v>0</v>
      </c>
      <c r="AB429" s="362">
        <f t="shared" si="22"/>
        <v>0</v>
      </c>
    </row>
    <row r="430" spans="1:28">
      <c r="A430" s="184">
        <f>'Berechnung-Freizeit'!A418</f>
        <v>0</v>
      </c>
      <c r="B430" s="185">
        <f>'Berechnung-Freizeit'!B418</f>
        <v>0</v>
      </c>
      <c r="C430" s="185">
        <f>'Berechnung-Freizeit'!C418</f>
        <v>0</v>
      </c>
      <c r="D430" s="184" t="str">
        <f>'Berechnung-Freizeit'!D418</f>
        <v/>
      </c>
      <c r="E430" s="192">
        <f>'Berechnung-Freizeit'!E418</f>
        <v>0</v>
      </c>
      <c r="F430" s="195" t="str">
        <f>'Berechnung-Freizeit'!G418</f>
        <v/>
      </c>
      <c r="G430" s="184" t="str">
        <f>'Berechnung-Freizeit'!I418</f>
        <v/>
      </c>
      <c r="H430" s="192" t="str">
        <f>'Berechnung-Freizeit'!J418</f>
        <v/>
      </c>
      <c r="I430" s="195" t="str">
        <f>'Berechnung-Freizeit'!N418</f>
        <v/>
      </c>
      <c r="J430" s="186" t="str">
        <f>'Berechnung-Freizeit'!O418</f>
        <v/>
      </c>
      <c r="K430" s="184" t="str">
        <f>'Berechnung-Freizeit'!V418</f>
        <v/>
      </c>
      <c r="L430" s="197" t="str">
        <f>'Berechnung-Freizeit'!W418</f>
        <v/>
      </c>
      <c r="M430" s="195" t="str">
        <f>'Berechnung-Freizeit'!AB418</f>
        <v/>
      </c>
      <c r="N430" s="186" t="str">
        <f>'Berechnung-Freizeit'!AC418</f>
        <v/>
      </c>
      <c r="O430" s="195" t="str">
        <f>'Berechnung-Freizeit'!AH418</f>
        <v/>
      </c>
      <c r="P430" s="186" t="str">
        <f>'Berechnung-Freizeit'!AI418</f>
        <v/>
      </c>
      <c r="Q430" s="355" t="str">
        <f>'Berechnung-Freizeit'!AN418</f>
        <v/>
      </c>
      <c r="R430" s="186" t="str">
        <f>'Berechnung-Freizeit'!AO418</f>
        <v/>
      </c>
      <c r="S430" s="184" t="str">
        <f>'Berechnung-Freizeit'!AT418</f>
        <v/>
      </c>
      <c r="T430" s="186" t="str">
        <f>'Berechnung-Freizeit'!AU418</f>
        <v/>
      </c>
      <c r="U430" s="184" t="str">
        <f>'Berechnung-Freizeit'!AZ418</f>
        <v/>
      </c>
      <c r="V430" s="197" t="str">
        <f>'Berechnung-Freizeit'!BA418</f>
        <v/>
      </c>
      <c r="W430" s="184">
        <f>'Berechnung-Freizeit'!BB418</f>
        <v>0</v>
      </c>
      <c r="X430" s="197">
        <f>'Berechnung-Freizeit'!BC418</f>
        <v>0</v>
      </c>
      <c r="Y430" s="205">
        <f t="shared" si="20"/>
        <v>0</v>
      </c>
      <c r="Z430" s="216">
        <f t="shared" si="21"/>
        <v>0</v>
      </c>
      <c r="AA430" s="361">
        <f>'Berechnung-Freizeit'!BI418</f>
        <v>0</v>
      </c>
      <c r="AB430" s="362">
        <f t="shared" si="22"/>
        <v>0</v>
      </c>
    </row>
    <row r="431" spans="1:28">
      <c r="A431" s="184">
        <f>'Berechnung-Freizeit'!A419</f>
        <v>0</v>
      </c>
      <c r="B431" s="185">
        <f>'Berechnung-Freizeit'!B419</f>
        <v>0</v>
      </c>
      <c r="C431" s="185">
        <f>'Berechnung-Freizeit'!C419</f>
        <v>0</v>
      </c>
      <c r="D431" s="184" t="str">
        <f>'Berechnung-Freizeit'!D419</f>
        <v/>
      </c>
      <c r="E431" s="192">
        <f>'Berechnung-Freizeit'!E419</f>
        <v>0</v>
      </c>
      <c r="F431" s="195" t="str">
        <f>'Berechnung-Freizeit'!G419</f>
        <v/>
      </c>
      <c r="G431" s="184" t="str">
        <f>'Berechnung-Freizeit'!I419</f>
        <v/>
      </c>
      <c r="H431" s="192" t="str">
        <f>'Berechnung-Freizeit'!J419</f>
        <v/>
      </c>
      <c r="I431" s="195" t="str">
        <f>'Berechnung-Freizeit'!N419</f>
        <v/>
      </c>
      <c r="J431" s="186" t="str">
        <f>'Berechnung-Freizeit'!O419</f>
        <v/>
      </c>
      <c r="K431" s="184" t="str">
        <f>'Berechnung-Freizeit'!V419</f>
        <v/>
      </c>
      <c r="L431" s="197" t="str">
        <f>'Berechnung-Freizeit'!W419</f>
        <v/>
      </c>
      <c r="M431" s="195" t="str">
        <f>'Berechnung-Freizeit'!AB419</f>
        <v/>
      </c>
      <c r="N431" s="186" t="str">
        <f>'Berechnung-Freizeit'!AC419</f>
        <v/>
      </c>
      <c r="O431" s="195" t="str">
        <f>'Berechnung-Freizeit'!AH419</f>
        <v/>
      </c>
      <c r="P431" s="186" t="str">
        <f>'Berechnung-Freizeit'!AI419</f>
        <v/>
      </c>
      <c r="Q431" s="355" t="str">
        <f>'Berechnung-Freizeit'!AN419</f>
        <v/>
      </c>
      <c r="R431" s="186" t="str">
        <f>'Berechnung-Freizeit'!AO419</f>
        <v/>
      </c>
      <c r="S431" s="184" t="str">
        <f>'Berechnung-Freizeit'!AT419</f>
        <v/>
      </c>
      <c r="T431" s="186" t="str">
        <f>'Berechnung-Freizeit'!AU419</f>
        <v/>
      </c>
      <c r="U431" s="184" t="str">
        <f>'Berechnung-Freizeit'!AZ419</f>
        <v/>
      </c>
      <c r="V431" s="197" t="str">
        <f>'Berechnung-Freizeit'!BA419</f>
        <v/>
      </c>
      <c r="W431" s="184">
        <f>'Berechnung-Freizeit'!BB419</f>
        <v>0</v>
      </c>
      <c r="X431" s="197">
        <f>'Berechnung-Freizeit'!BC419</f>
        <v>0</v>
      </c>
      <c r="Y431" s="205">
        <f t="shared" si="20"/>
        <v>0</v>
      </c>
      <c r="Z431" s="216">
        <f t="shared" si="21"/>
        <v>0</v>
      </c>
      <c r="AA431" s="361">
        <f>'Berechnung-Freizeit'!BI419</f>
        <v>0</v>
      </c>
      <c r="AB431" s="362">
        <f t="shared" si="22"/>
        <v>0</v>
      </c>
    </row>
    <row r="432" spans="1:28">
      <c r="A432" s="184">
        <f>'Berechnung-Freizeit'!A420</f>
        <v>0</v>
      </c>
      <c r="B432" s="185">
        <f>'Berechnung-Freizeit'!B420</f>
        <v>0</v>
      </c>
      <c r="C432" s="185">
        <f>'Berechnung-Freizeit'!C420</f>
        <v>0</v>
      </c>
      <c r="D432" s="184" t="str">
        <f>'Berechnung-Freizeit'!D420</f>
        <v/>
      </c>
      <c r="E432" s="192">
        <f>'Berechnung-Freizeit'!E420</f>
        <v>0</v>
      </c>
      <c r="F432" s="195" t="str">
        <f>'Berechnung-Freizeit'!G420</f>
        <v/>
      </c>
      <c r="G432" s="184" t="str">
        <f>'Berechnung-Freizeit'!I420</f>
        <v/>
      </c>
      <c r="H432" s="192" t="str">
        <f>'Berechnung-Freizeit'!J420</f>
        <v/>
      </c>
      <c r="I432" s="195" t="str">
        <f>'Berechnung-Freizeit'!N420</f>
        <v/>
      </c>
      <c r="J432" s="186" t="str">
        <f>'Berechnung-Freizeit'!O420</f>
        <v/>
      </c>
      <c r="K432" s="184" t="str">
        <f>'Berechnung-Freizeit'!V420</f>
        <v/>
      </c>
      <c r="L432" s="197" t="str">
        <f>'Berechnung-Freizeit'!W420</f>
        <v/>
      </c>
      <c r="M432" s="195" t="str">
        <f>'Berechnung-Freizeit'!AB420</f>
        <v/>
      </c>
      <c r="N432" s="186" t="str">
        <f>'Berechnung-Freizeit'!AC420</f>
        <v/>
      </c>
      <c r="O432" s="195" t="str">
        <f>'Berechnung-Freizeit'!AH420</f>
        <v/>
      </c>
      <c r="P432" s="186" t="str">
        <f>'Berechnung-Freizeit'!AI420</f>
        <v/>
      </c>
      <c r="Q432" s="355" t="str">
        <f>'Berechnung-Freizeit'!AN420</f>
        <v/>
      </c>
      <c r="R432" s="186" t="str">
        <f>'Berechnung-Freizeit'!AO420</f>
        <v/>
      </c>
      <c r="S432" s="184" t="str">
        <f>'Berechnung-Freizeit'!AT420</f>
        <v/>
      </c>
      <c r="T432" s="186" t="str">
        <f>'Berechnung-Freizeit'!AU420</f>
        <v/>
      </c>
      <c r="U432" s="184" t="str">
        <f>'Berechnung-Freizeit'!AZ420</f>
        <v/>
      </c>
      <c r="V432" s="197" t="str">
        <f>'Berechnung-Freizeit'!BA420</f>
        <v/>
      </c>
      <c r="W432" s="184">
        <f>'Berechnung-Freizeit'!BB420</f>
        <v>0</v>
      </c>
      <c r="X432" s="197">
        <f>'Berechnung-Freizeit'!BC420</f>
        <v>0</v>
      </c>
      <c r="Y432" s="205">
        <f t="shared" si="20"/>
        <v>0</v>
      </c>
      <c r="Z432" s="216">
        <f t="shared" si="21"/>
        <v>0</v>
      </c>
      <c r="AA432" s="361">
        <f>'Berechnung-Freizeit'!BI420</f>
        <v>0</v>
      </c>
      <c r="AB432" s="362">
        <f t="shared" si="22"/>
        <v>0</v>
      </c>
    </row>
    <row r="433" spans="1:28">
      <c r="A433" s="184">
        <f>'Berechnung-Freizeit'!A421</f>
        <v>0</v>
      </c>
      <c r="B433" s="185">
        <f>'Berechnung-Freizeit'!B421</f>
        <v>0</v>
      </c>
      <c r="C433" s="185">
        <f>'Berechnung-Freizeit'!C421</f>
        <v>0</v>
      </c>
      <c r="D433" s="184" t="str">
        <f>'Berechnung-Freizeit'!D421</f>
        <v/>
      </c>
      <c r="E433" s="192">
        <f>'Berechnung-Freizeit'!E421</f>
        <v>0</v>
      </c>
      <c r="F433" s="195" t="str">
        <f>'Berechnung-Freizeit'!G421</f>
        <v/>
      </c>
      <c r="G433" s="184" t="str">
        <f>'Berechnung-Freizeit'!I421</f>
        <v/>
      </c>
      <c r="H433" s="192" t="str">
        <f>'Berechnung-Freizeit'!J421</f>
        <v/>
      </c>
      <c r="I433" s="195" t="str">
        <f>'Berechnung-Freizeit'!N421</f>
        <v/>
      </c>
      <c r="J433" s="186" t="str">
        <f>'Berechnung-Freizeit'!O421</f>
        <v/>
      </c>
      <c r="K433" s="184" t="str">
        <f>'Berechnung-Freizeit'!V421</f>
        <v/>
      </c>
      <c r="L433" s="197" t="str">
        <f>'Berechnung-Freizeit'!W421</f>
        <v/>
      </c>
      <c r="M433" s="195" t="str">
        <f>'Berechnung-Freizeit'!AB421</f>
        <v/>
      </c>
      <c r="N433" s="186" t="str">
        <f>'Berechnung-Freizeit'!AC421</f>
        <v/>
      </c>
      <c r="O433" s="195" t="str">
        <f>'Berechnung-Freizeit'!AH421</f>
        <v/>
      </c>
      <c r="P433" s="186" t="str">
        <f>'Berechnung-Freizeit'!AI421</f>
        <v/>
      </c>
      <c r="Q433" s="355" t="str">
        <f>'Berechnung-Freizeit'!AN421</f>
        <v/>
      </c>
      <c r="R433" s="186" t="str">
        <f>'Berechnung-Freizeit'!AO421</f>
        <v/>
      </c>
      <c r="S433" s="184" t="str">
        <f>'Berechnung-Freizeit'!AT421</f>
        <v/>
      </c>
      <c r="T433" s="186" t="str">
        <f>'Berechnung-Freizeit'!AU421</f>
        <v/>
      </c>
      <c r="U433" s="184" t="str">
        <f>'Berechnung-Freizeit'!AZ421</f>
        <v/>
      </c>
      <c r="V433" s="197" t="str">
        <f>'Berechnung-Freizeit'!BA421</f>
        <v/>
      </c>
      <c r="W433" s="184">
        <f>'Berechnung-Freizeit'!BB421</f>
        <v>0</v>
      </c>
      <c r="X433" s="197">
        <f>'Berechnung-Freizeit'!BC421</f>
        <v>0</v>
      </c>
      <c r="Y433" s="205">
        <f t="shared" si="20"/>
        <v>0</v>
      </c>
      <c r="Z433" s="216">
        <f t="shared" si="21"/>
        <v>0</v>
      </c>
      <c r="AA433" s="361">
        <f>'Berechnung-Freizeit'!BI421</f>
        <v>0</v>
      </c>
      <c r="AB433" s="362">
        <f t="shared" si="22"/>
        <v>0</v>
      </c>
    </row>
    <row r="434" spans="1:28">
      <c r="A434" s="184">
        <f>'Berechnung-Freizeit'!A422</f>
        <v>0</v>
      </c>
      <c r="B434" s="185">
        <f>'Berechnung-Freizeit'!B422</f>
        <v>0</v>
      </c>
      <c r="C434" s="185">
        <f>'Berechnung-Freizeit'!C422</f>
        <v>0</v>
      </c>
      <c r="D434" s="184" t="str">
        <f>'Berechnung-Freizeit'!D422</f>
        <v/>
      </c>
      <c r="E434" s="192">
        <f>'Berechnung-Freizeit'!E422</f>
        <v>0</v>
      </c>
      <c r="F434" s="195" t="str">
        <f>'Berechnung-Freizeit'!G422</f>
        <v/>
      </c>
      <c r="G434" s="184" t="str">
        <f>'Berechnung-Freizeit'!I422</f>
        <v/>
      </c>
      <c r="H434" s="192" t="str">
        <f>'Berechnung-Freizeit'!J422</f>
        <v/>
      </c>
      <c r="I434" s="195" t="str">
        <f>'Berechnung-Freizeit'!N422</f>
        <v/>
      </c>
      <c r="J434" s="186" t="str">
        <f>'Berechnung-Freizeit'!O422</f>
        <v/>
      </c>
      <c r="K434" s="184" t="str">
        <f>'Berechnung-Freizeit'!V422</f>
        <v/>
      </c>
      <c r="L434" s="197" t="str">
        <f>'Berechnung-Freizeit'!W422</f>
        <v/>
      </c>
      <c r="M434" s="195" t="str">
        <f>'Berechnung-Freizeit'!AB422</f>
        <v/>
      </c>
      <c r="N434" s="186" t="str">
        <f>'Berechnung-Freizeit'!AC422</f>
        <v/>
      </c>
      <c r="O434" s="195" t="str">
        <f>'Berechnung-Freizeit'!AH422</f>
        <v/>
      </c>
      <c r="P434" s="186" t="str">
        <f>'Berechnung-Freizeit'!AI422</f>
        <v/>
      </c>
      <c r="Q434" s="355" t="str">
        <f>'Berechnung-Freizeit'!AN422</f>
        <v/>
      </c>
      <c r="R434" s="186" t="str">
        <f>'Berechnung-Freizeit'!AO422</f>
        <v/>
      </c>
      <c r="S434" s="184" t="str">
        <f>'Berechnung-Freizeit'!AT422</f>
        <v/>
      </c>
      <c r="T434" s="186" t="str">
        <f>'Berechnung-Freizeit'!AU422</f>
        <v/>
      </c>
      <c r="U434" s="184" t="str">
        <f>'Berechnung-Freizeit'!AZ422</f>
        <v/>
      </c>
      <c r="V434" s="197" t="str">
        <f>'Berechnung-Freizeit'!BA422</f>
        <v/>
      </c>
      <c r="W434" s="184">
        <f>'Berechnung-Freizeit'!BB422</f>
        <v>0</v>
      </c>
      <c r="X434" s="197">
        <f>'Berechnung-Freizeit'!BC422</f>
        <v>0</v>
      </c>
      <c r="Y434" s="205">
        <f t="shared" si="20"/>
        <v>0</v>
      </c>
      <c r="Z434" s="216">
        <f t="shared" si="21"/>
        <v>0</v>
      </c>
      <c r="AA434" s="361">
        <f>'Berechnung-Freizeit'!BI422</f>
        <v>0</v>
      </c>
      <c r="AB434" s="362">
        <f t="shared" si="22"/>
        <v>0</v>
      </c>
    </row>
    <row r="435" spans="1:28">
      <c r="A435" s="184">
        <f>'Berechnung-Freizeit'!A423</f>
        <v>0</v>
      </c>
      <c r="B435" s="185">
        <f>'Berechnung-Freizeit'!B423</f>
        <v>0</v>
      </c>
      <c r="C435" s="185">
        <f>'Berechnung-Freizeit'!C423</f>
        <v>0</v>
      </c>
      <c r="D435" s="184" t="str">
        <f>'Berechnung-Freizeit'!D423</f>
        <v/>
      </c>
      <c r="E435" s="192">
        <f>'Berechnung-Freizeit'!E423</f>
        <v>0</v>
      </c>
      <c r="F435" s="195" t="str">
        <f>'Berechnung-Freizeit'!G423</f>
        <v/>
      </c>
      <c r="G435" s="184" t="str">
        <f>'Berechnung-Freizeit'!I423</f>
        <v/>
      </c>
      <c r="H435" s="192" t="str">
        <f>'Berechnung-Freizeit'!J423</f>
        <v/>
      </c>
      <c r="I435" s="195" t="str">
        <f>'Berechnung-Freizeit'!N423</f>
        <v/>
      </c>
      <c r="J435" s="186" t="str">
        <f>'Berechnung-Freizeit'!O423</f>
        <v/>
      </c>
      <c r="K435" s="184" t="str">
        <f>'Berechnung-Freizeit'!V423</f>
        <v/>
      </c>
      <c r="L435" s="197" t="str">
        <f>'Berechnung-Freizeit'!W423</f>
        <v/>
      </c>
      <c r="M435" s="195" t="str">
        <f>'Berechnung-Freizeit'!AB423</f>
        <v/>
      </c>
      <c r="N435" s="186" t="str">
        <f>'Berechnung-Freizeit'!AC423</f>
        <v/>
      </c>
      <c r="O435" s="195" t="str">
        <f>'Berechnung-Freizeit'!AH423</f>
        <v/>
      </c>
      <c r="P435" s="186" t="str">
        <f>'Berechnung-Freizeit'!AI423</f>
        <v/>
      </c>
      <c r="Q435" s="355" t="str">
        <f>'Berechnung-Freizeit'!AN423</f>
        <v/>
      </c>
      <c r="R435" s="186" t="str">
        <f>'Berechnung-Freizeit'!AO423</f>
        <v/>
      </c>
      <c r="S435" s="184" t="str">
        <f>'Berechnung-Freizeit'!AT423</f>
        <v/>
      </c>
      <c r="T435" s="186" t="str">
        <f>'Berechnung-Freizeit'!AU423</f>
        <v/>
      </c>
      <c r="U435" s="184" t="str">
        <f>'Berechnung-Freizeit'!AZ423</f>
        <v/>
      </c>
      <c r="V435" s="197" t="str">
        <f>'Berechnung-Freizeit'!BA423</f>
        <v/>
      </c>
      <c r="W435" s="184">
        <f>'Berechnung-Freizeit'!BB423</f>
        <v>0</v>
      </c>
      <c r="X435" s="197">
        <f>'Berechnung-Freizeit'!BC423</f>
        <v>0</v>
      </c>
      <c r="Y435" s="205">
        <f t="shared" si="20"/>
        <v>0</v>
      </c>
      <c r="Z435" s="216">
        <f t="shared" si="21"/>
        <v>0</v>
      </c>
      <c r="AA435" s="361">
        <f>'Berechnung-Freizeit'!BI423</f>
        <v>0</v>
      </c>
      <c r="AB435" s="362">
        <f t="shared" si="22"/>
        <v>0</v>
      </c>
    </row>
    <row r="436" spans="1:28">
      <c r="A436" s="184">
        <f>'Berechnung-Freizeit'!A424</f>
        <v>0</v>
      </c>
      <c r="B436" s="185">
        <f>'Berechnung-Freizeit'!B424</f>
        <v>0</v>
      </c>
      <c r="C436" s="185">
        <f>'Berechnung-Freizeit'!C424</f>
        <v>0</v>
      </c>
      <c r="D436" s="184" t="str">
        <f>'Berechnung-Freizeit'!D424</f>
        <v/>
      </c>
      <c r="E436" s="192">
        <f>'Berechnung-Freizeit'!E424</f>
        <v>0</v>
      </c>
      <c r="F436" s="195" t="str">
        <f>'Berechnung-Freizeit'!G424</f>
        <v/>
      </c>
      <c r="G436" s="184" t="str">
        <f>'Berechnung-Freizeit'!I424</f>
        <v/>
      </c>
      <c r="H436" s="192" t="str">
        <f>'Berechnung-Freizeit'!J424</f>
        <v/>
      </c>
      <c r="I436" s="195" t="str">
        <f>'Berechnung-Freizeit'!N424</f>
        <v/>
      </c>
      <c r="J436" s="186" t="str">
        <f>'Berechnung-Freizeit'!O424</f>
        <v/>
      </c>
      <c r="K436" s="184" t="str">
        <f>'Berechnung-Freizeit'!V424</f>
        <v/>
      </c>
      <c r="L436" s="197" t="str">
        <f>'Berechnung-Freizeit'!W424</f>
        <v/>
      </c>
      <c r="M436" s="195" t="str">
        <f>'Berechnung-Freizeit'!AB424</f>
        <v/>
      </c>
      <c r="N436" s="186" t="str">
        <f>'Berechnung-Freizeit'!AC424</f>
        <v/>
      </c>
      <c r="O436" s="195" t="str">
        <f>'Berechnung-Freizeit'!AH424</f>
        <v/>
      </c>
      <c r="P436" s="186" t="str">
        <f>'Berechnung-Freizeit'!AI424</f>
        <v/>
      </c>
      <c r="Q436" s="355" t="str">
        <f>'Berechnung-Freizeit'!AN424</f>
        <v/>
      </c>
      <c r="R436" s="186" t="str">
        <f>'Berechnung-Freizeit'!AO424</f>
        <v/>
      </c>
      <c r="S436" s="184" t="str">
        <f>'Berechnung-Freizeit'!AT424</f>
        <v/>
      </c>
      <c r="T436" s="186" t="str">
        <f>'Berechnung-Freizeit'!AU424</f>
        <v/>
      </c>
      <c r="U436" s="184" t="str">
        <f>'Berechnung-Freizeit'!AZ424</f>
        <v/>
      </c>
      <c r="V436" s="197" t="str">
        <f>'Berechnung-Freizeit'!BA424</f>
        <v/>
      </c>
      <c r="W436" s="184">
        <f>'Berechnung-Freizeit'!BB424</f>
        <v>0</v>
      </c>
      <c r="X436" s="197">
        <f>'Berechnung-Freizeit'!BC424</f>
        <v>0</v>
      </c>
      <c r="Y436" s="205">
        <f t="shared" si="20"/>
        <v>0</v>
      </c>
      <c r="Z436" s="216">
        <f t="shared" si="21"/>
        <v>0</v>
      </c>
      <c r="AA436" s="361">
        <f>'Berechnung-Freizeit'!BI424</f>
        <v>0</v>
      </c>
      <c r="AB436" s="362">
        <f t="shared" si="22"/>
        <v>0</v>
      </c>
    </row>
    <row r="437" spans="1:28">
      <c r="A437" s="184">
        <f>'Berechnung-Freizeit'!A425</f>
        <v>0</v>
      </c>
      <c r="B437" s="185">
        <f>'Berechnung-Freizeit'!B425</f>
        <v>0</v>
      </c>
      <c r="C437" s="185">
        <f>'Berechnung-Freizeit'!C425</f>
        <v>0</v>
      </c>
      <c r="D437" s="184" t="str">
        <f>'Berechnung-Freizeit'!D425</f>
        <v/>
      </c>
      <c r="E437" s="192">
        <f>'Berechnung-Freizeit'!E425</f>
        <v>0</v>
      </c>
      <c r="F437" s="195" t="str">
        <f>'Berechnung-Freizeit'!G425</f>
        <v/>
      </c>
      <c r="G437" s="184" t="str">
        <f>'Berechnung-Freizeit'!I425</f>
        <v/>
      </c>
      <c r="H437" s="192" t="str">
        <f>'Berechnung-Freizeit'!J425</f>
        <v/>
      </c>
      <c r="I437" s="195" t="str">
        <f>'Berechnung-Freizeit'!N425</f>
        <v/>
      </c>
      <c r="J437" s="186" t="str">
        <f>'Berechnung-Freizeit'!O425</f>
        <v/>
      </c>
      <c r="K437" s="184" t="str">
        <f>'Berechnung-Freizeit'!V425</f>
        <v/>
      </c>
      <c r="L437" s="197" t="str">
        <f>'Berechnung-Freizeit'!W425</f>
        <v/>
      </c>
      <c r="M437" s="195" t="str">
        <f>'Berechnung-Freizeit'!AB425</f>
        <v/>
      </c>
      <c r="N437" s="186" t="str">
        <f>'Berechnung-Freizeit'!AC425</f>
        <v/>
      </c>
      <c r="O437" s="195" t="str">
        <f>'Berechnung-Freizeit'!AH425</f>
        <v/>
      </c>
      <c r="P437" s="186" t="str">
        <f>'Berechnung-Freizeit'!AI425</f>
        <v/>
      </c>
      <c r="Q437" s="355" t="str">
        <f>'Berechnung-Freizeit'!AN425</f>
        <v/>
      </c>
      <c r="R437" s="186" t="str">
        <f>'Berechnung-Freizeit'!AO425</f>
        <v/>
      </c>
      <c r="S437" s="184" t="str">
        <f>'Berechnung-Freizeit'!AT425</f>
        <v/>
      </c>
      <c r="T437" s="186" t="str">
        <f>'Berechnung-Freizeit'!AU425</f>
        <v/>
      </c>
      <c r="U437" s="184" t="str">
        <f>'Berechnung-Freizeit'!AZ425</f>
        <v/>
      </c>
      <c r="V437" s="197" t="str">
        <f>'Berechnung-Freizeit'!BA425</f>
        <v/>
      </c>
      <c r="W437" s="184">
        <f>'Berechnung-Freizeit'!BB425</f>
        <v>0</v>
      </c>
      <c r="X437" s="197">
        <f>'Berechnung-Freizeit'!BC425</f>
        <v>0</v>
      </c>
      <c r="Y437" s="205">
        <f t="shared" si="20"/>
        <v>0</v>
      </c>
      <c r="Z437" s="216">
        <f t="shared" si="21"/>
        <v>0</v>
      </c>
      <c r="AA437" s="361">
        <f>'Berechnung-Freizeit'!BI425</f>
        <v>0</v>
      </c>
      <c r="AB437" s="362">
        <f t="shared" si="22"/>
        <v>0</v>
      </c>
    </row>
    <row r="438" spans="1:28">
      <c r="A438" s="184">
        <f>'Berechnung-Freizeit'!A426</f>
        <v>0</v>
      </c>
      <c r="B438" s="185">
        <f>'Berechnung-Freizeit'!B426</f>
        <v>0</v>
      </c>
      <c r="C438" s="185">
        <f>'Berechnung-Freizeit'!C426</f>
        <v>0</v>
      </c>
      <c r="D438" s="184" t="str">
        <f>'Berechnung-Freizeit'!D426</f>
        <v/>
      </c>
      <c r="E438" s="192">
        <f>'Berechnung-Freizeit'!E426</f>
        <v>0</v>
      </c>
      <c r="F438" s="195" t="str">
        <f>'Berechnung-Freizeit'!G426</f>
        <v/>
      </c>
      <c r="G438" s="184" t="str">
        <f>'Berechnung-Freizeit'!I426</f>
        <v/>
      </c>
      <c r="H438" s="192" t="str">
        <f>'Berechnung-Freizeit'!J426</f>
        <v/>
      </c>
      <c r="I438" s="195" t="str">
        <f>'Berechnung-Freizeit'!N426</f>
        <v/>
      </c>
      <c r="J438" s="186" t="str">
        <f>'Berechnung-Freizeit'!O426</f>
        <v/>
      </c>
      <c r="K438" s="184" t="str">
        <f>'Berechnung-Freizeit'!V426</f>
        <v/>
      </c>
      <c r="L438" s="197" t="str">
        <f>'Berechnung-Freizeit'!W426</f>
        <v/>
      </c>
      <c r="M438" s="195" t="str">
        <f>'Berechnung-Freizeit'!AB426</f>
        <v/>
      </c>
      <c r="N438" s="186" t="str">
        <f>'Berechnung-Freizeit'!AC426</f>
        <v/>
      </c>
      <c r="O438" s="195" t="str">
        <f>'Berechnung-Freizeit'!AH426</f>
        <v/>
      </c>
      <c r="P438" s="186" t="str">
        <f>'Berechnung-Freizeit'!AI426</f>
        <v/>
      </c>
      <c r="Q438" s="355" t="str">
        <f>'Berechnung-Freizeit'!AN426</f>
        <v/>
      </c>
      <c r="R438" s="186" t="str">
        <f>'Berechnung-Freizeit'!AO426</f>
        <v/>
      </c>
      <c r="S438" s="184" t="str">
        <f>'Berechnung-Freizeit'!AT426</f>
        <v/>
      </c>
      <c r="T438" s="186" t="str">
        <f>'Berechnung-Freizeit'!AU426</f>
        <v/>
      </c>
      <c r="U438" s="184" t="str">
        <f>'Berechnung-Freizeit'!AZ426</f>
        <v/>
      </c>
      <c r="V438" s="197" t="str">
        <f>'Berechnung-Freizeit'!BA426</f>
        <v/>
      </c>
      <c r="W438" s="184">
        <f>'Berechnung-Freizeit'!BB426</f>
        <v>0</v>
      </c>
      <c r="X438" s="197">
        <f>'Berechnung-Freizeit'!BC426</f>
        <v>0</v>
      </c>
      <c r="Y438" s="205">
        <f t="shared" si="20"/>
        <v>0</v>
      </c>
      <c r="Z438" s="216">
        <f t="shared" si="21"/>
        <v>0</v>
      </c>
      <c r="AA438" s="361">
        <f>'Berechnung-Freizeit'!BI426</f>
        <v>0</v>
      </c>
      <c r="AB438" s="362">
        <f t="shared" si="22"/>
        <v>0</v>
      </c>
    </row>
    <row r="439" spans="1:28">
      <c r="A439" s="184">
        <f>'Berechnung-Freizeit'!A427</f>
        <v>0</v>
      </c>
      <c r="B439" s="185">
        <f>'Berechnung-Freizeit'!B427</f>
        <v>0</v>
      </c>
      <c r="C439" s="185">
        <f>'Berechnung-Freizeit'!C427</f>
        <v>0</v>
      </c>
      <c r="D439" s="184" t="str">
        <f>'Berechnung-Freizeit'!D427</f>
        <v/>
      </c>
      <c r="E439" s="192">
        <f>'Berechnung-Freizeit'!E427</f>
        <v>0</v>
      </c>
      <c r="F439" s="195" t="str">
        <f>'Berechnung-Freizeit'!G427</f>
        <v/>
      </c>
      <c r="G439" s="184" t="str">
        <f>'Berechnung-Freizeit'!I427</f>
        <v/>
      </c>
      <c r="H439" s="192" t="str">
        <f>'Berechnung-Freizeit'!J427</f>
        <v/>
      </c>
      <c r="I439" s="195" t="str">
        <f>'Berechnung-Freizeit'!N427</f>
        <v/>
      </c>
      <c r="J439" s="186" t="str">
        <f>'Berechnung-Freizeit'!O427</f>
        <v/>
      </c>
      <c r="K439" s="184" t="str">
        <f>'Berechnung-Freizeit'!V427</f>
        <v/>
      </c>
      <c r="L439" s="197" t="str">
        <f>'Berechnung-Freizeit'!W427</f>
        <v/>
      </c>
      <c r="M439" s="195" t="str">
        <f>'Berechnung-Freizeit'!AB427</f>
        <v/>
      </c>
      <c r="N439" s="186" t="str">
        <f>'Berechnung-Freizeit'!AC427</f>
        <v/>
      </c>
      <c r="O439" s="195" t="str">
        <f>'Berechnung-Freizeit'!AH427</f>
        <v/>
      </c>
      <c r="P439" s="186" t="str">
        <f>'Berechnung-Freizeit'!AI427</f>
        <v/>
      </c>
      <c r="Q439" s="355" t="str">
        <f>'Berechnung-Freizeit'!AN427</f>
        <v/>
      </c>
      <c r="R439" s="186" t="str">
        <f>'Berechnung-Freizeit'!AO427</f>
        <v/>
      </c>
      <c r="S439" s="184" t="str">
        <f>'Berechnung-Freizeit'!AT427</f>
        <v/>
      </c>
      <c r="T439" s="186" t="str">
        <f>'Berechnung-Freizeit'!AU427</f>
        <v/>
      </c>
      <c r="U439" s="184" t="str">
        <f>'Berechnung-Freizeit'!AZ427</f>
        <v/>
      </c>
      <c r="V439" s="197" t="str">
        <f>'Berechnung-Freizeit'!BA427</f>
        <v/>
      </c>
      <c r="W439" s="184">
        <f>'Berechnung-Freizeit'!BB427</f>
        <v>0</v>
      </c>
      <c r="X439" s="197">
        <f>'Berechnung-Freizeit'!BC427</f>
        <v>0</v>
      </c>
      <c r="Y439" s="205">
        <f t="shared" si="20"/>
        <v>0</v>
      </c>
      <c r="Z439" s="216">
        <f t="shared" si="21"/>
        <v>0</v>
      </c>
      <c r="AA439" s="361">
        <f>'Berechnung-Freizeit'!BI427</f>
        <v>0</v>
      </c>
      <c r="AB439" s="362">
        <f t="shared" si="22"/>
        <v>0</v>
      </c>
    </row>
    <row r="440" spans="1:28">
      <c r="A440" s="184">
        <f>'Berechnung-Freizeit'!A428</f>
        <v>0</v>
      </c>
      <c r="B440" s="185">
        <f>'Berechnung-Freizeit'!B428</f>
        <v>0</v>
      </c>
      <c r="C440" s="185">
        <f>'Berechnung-Freizeit'!C428</f>
        <v>0</v>
      </c>
      <c r="D440" s="184" t="str">
        <f>'Berechnung-Freizeit'!D428</f>
        <v/>
      </c>
      <c r="E440" s="192">
        <f>'Berechnung-Freizeit'!E428</f>
        <v>0</v>
      </c>
      <c r="F440" s="195" t="str">
        <f>'Berechnung-Freizeit'!G428</f>
        <v/>
      </c>
      <c r="G440" s="184" t="str">
        <f>'Berechnung-Freizeit'!I428</f>
        <v/>
      </c>
      <c r="H440" s="192" t="str">
        <f>'Berechnung-Freizeit'!J428</f>
        <v/>
      </c>
      <c r="I440" s="195" t="str">
        <f>'Berechnung-Freizeit'!N428</f>
        <v/>
      </c>
      <c r="J440" s="186" t="str">
        <f>'Berechnung-Freizeit'!O428</f>
        <v/>
      </c>
      <c r="K440" s="184" t="str">
        <f>'Berechnung-Freizeit'!V428</f>
        <v/>
      </c>
      <c r="L440" s="197" t="str">
        <f>'Berechnung-Freizeit'!W428</f>
        <v/>
      </c>
      <c r="M440" s="195" t="str">
        <f>'Berechnung-Freizeit'!AB428</f>
        <v/>
      </c>
      <c r="N440" s="186" t="str">
        <f>'Berechnung-Freizeit'!AC428</f>
        <v/>
      </c>
      <c r="O440" s="195" t="str">
        <f>'Berechnung-Freizeit'!AH428</f>
        <v/>
      </c>
      <c r="P440" s="186" t="str">
        <f>'Berechnung-Freizeit'!AI428</f>
        <v/>
      </c>
      <c r="Q440" s="355" t="str">
        <f>'Berechnung-Freizeit'!AN428</f>
        <v/>
      </c>
      <c r="R440" s="186" t="str">
        <f>'Berechnung-Freizeit'!AO428</f>
        <v/>
      </c>
      <c r="S440" s="184" t="str">
        <f>'Berechnung-Freizeit'!AT428</f>
        <v/>
      </c>
      <c r="T440" s="186" t="str">
        <f>'Berechnung-Freizeit'!AU428</f>
        <v/>
      </c>
      <c r="U440" s="184" t="str">
        <f>'Berechnung-Freizeit'!AZ428</f>
        <v/>
      </c>
      <c r="V440" s="197" t="str">
        <f>'Berechnung-Freizeit'!BA428</f>
        <v/>
      </c>
      <c r="W440" s="184">
        <f>'Berechnung-Freizeit'!BB428</f>
        <v>0</v>
      </c>
      <c r="X440" s="197">
        <f>'Berechnung-Freizeit'!BC428</f>
        <v>0</v>
      </c>
      <c r="Y440" s="205">
        <f t="shared" si="20"/>
        <v>0</v>
      </c>
      <c r="Z440" s="216">
        <f t="shared" si="21"/>
        <v>0</v>
      </c>
      <c r="AA440" s="361">
        <f>'Berechnung-Freizeit'!BI428</f>
        <v>0</v>
      </c>
      <c r="AB440" s="362">
        <f t="shared" si="22"/>
        <v>0</v>
      </c>
    </row>
    <row r="441" spans="1:28">
      <c r="A441" s="184">
        <f>'Berechnung-Freizeit'!A429</f>
        <v>0</v>
      </c>
      <c r="B441" s="185">
        <f>'Berechnung-Freizeit'!B429</f>
        <v>0</v>
      </c>
      <c r="C441" s="185">
        <f>'Berechnung-Freizeit'!C429</f>
        <v>0</v>
      </c>
      <c r="D441" s="184" t="str">
        <f>'Berechnung-Freizeit'!D429</f>
        <v/>
      </c>
      <c r="E441" s="192">
        <f>'Berechnung-Freizeit'!E429</f>
        <v>0</v>
      </c>
      <c r="F441" s="195" t="str">
        <f>'Berechnung-Freizeit'!G429</f>
        <v/>
      </c>
      <c r="G441" s="184" t="str">
        <f>'Berechnung-Freizeit'!I429</f>
        <v/>
      </c>
      <c r="H441" s="192" t="str">
        <f>'Berechnung-Freizeit'!J429</f>
        <v/>
      </c>
      <c r="I441" s="195" t="str">
        <f>'Berechnung-Freizeit'!N429</f>
        <v/>
      </c>
      <c r="J441" s="186" t="str">
        <f>'Berechnung-Freizeit'!O429</f>
        <v/>
      </c>
      <c r="K441" s="184" t="str">
        <f>'Berechnung-Freizeit'!V429</f>
        <v/>
      </c>
      <c r="L441" s="197" t="str">
        <f>'Berechnung-Freizeit'!W429</f>
        <v/>
      </c>
      <c r="M441" s="195" t="str">
        <f>'Berechnung-Freizeit'!AB429</f>
        <v/>
      </c>
      <c r="N441" s="186" t="str">
        <f>'Berechnung-Freizeit'!AC429</f>
        <v/>
      </c>
      <c r="O441" s="195" t="str">
        <f>'Berechnung-Freizeit'!AH429</f>
        <v/>
      </c>
      <c r="P441" s="186" t="str">
        <f>'Berechnung-Freizeit'!AI429</f>
        <v/>
      </c>
      <c r="Q441" s="355" t="str">
        <f>'Berechnung-Freizeit'!AN429</f>
        <v/>
      </c>
      <c r="R441" s="186" t="str">
        <f>'Berechnung-Freizeit'!AO429</f>
        <v/>
      </c>
      <c r="S441" s="184" t="str">
        <f>'Berechnung-Freizeit'!AT429</f>
        <v/>
      </c>
      <c r="T441" s="186" t="str">
        <f>'Berechnung-Freizeit'!AU429</f>
        <v/>
      </c>
      <c r="U441" s="184" t="str">
        <f>'Berechnung-Freizeit'!AZ429</f>
        <v/>
      </c>
      <c r="V441" s="197" t="str">
        <f>'Berechnung-Freizeit'!BA429</f>
        <v/>
      </c>
      <c r="W441" s="184">
        <f>'Berechnung-Freizeit'!BB429</f>
        <v>0</v>
      </c>
      <c r="X441" s="197">
        <f>'Berechnung-Freizeit'!BC429</f>
        <v>0</v>
      </c>
      <c r="Y441" s="205">
        <f t="shared" si="20"/>
        <v>0</v>
      </c>
      <c r="Z441" s="216">
        <f t="shared" si="21"/>
        <v>0</v>
      </c>
      <c r="AA441" s="361">
        <f>'Berechnung-Freizeit'!BI429</f>
        <v>0</v>
      </c>
      <c r="AB441" s="362">
        <f t="shared" si="22"/>
        <v>0</v>
      </c>
    </row>
    <row r="442" spans="1:28">
      <c r="A442" s="184">
        <f>'Berechnung-Freizeit'!A430</f>
        <v>0</v>
      </c>
      <c r="B442" s="185">
        <f>'Berechnung-Freizeit'!B430</f>
        <v>0</v>
      </c>
      <c r="C442" s="185">
        <f>'Berechnung-Freizeit'!C430</f>
        <v>0</v>
      </c>
      <c r="D442" s="184" t="str">
        <f>'Berechnung-Freizeit'!D430</f>
        <v/>
      </c>
      <c r="E442" s="192">
        <f>'Berechnung-Freizeit'!E430</f>
        <v>0</v>
      </c>
      <c r="F442" s="195" t="str">
        <f>'Berechnung-Freizeit'!G430</f>
        <v/>
      </c>
      <c r="G442" s="184" t="str">
        <f>'Berechnung-Freizeit'!I430</f>
        <v/>
      </c>
      <c r="H442" s="192" t="str">
        <f>'Berechnung-Freizeit'!J430</f>
        <v/>
      </c>
      <c r="I442" s="195" t="str">
        <f>'Berechnung-Freizeit'!N430</f>
        <v/>
      </c>
      <c r="J442" s="186" t="str">
        <f>'Berechnung-Freizeit'!O430</f>
        <v/>
      </c>
      <c r="K442" s="184" t="str">
        <f>'Berechnung-Freizeit'!V430</f>
        <v/>
      </c>
      <c r="L442" s="197" t="str">
        <f>'Berechnung-Freizeit'!W430</f>
        <v/>
      </c>
      <c r="M442" s="195" t="str">
        <f>'Berechnung-Freizeit'!AB430</f>
        <v/>
      </c>
      <c r="N442" s="186" t="str">
        <f>'Berechnung-Freizeit'!AC430</f>
        <v/>
      </c>
      <c r="O442" s="195" t="str">
        <f>'Berechnung-Freizeit'!AH430</f>
        <v/>
      </c>
      <c r="P442" s="186" t="str">
        <f>'Berechnung-Freizeit'!AI430</f>
        <v/>
      </c>
      <c r="Q442" s="355" t="str">
        <f>'Berechnung-Freizeit'!AN430</f>
        <v/>
      </c>
      <c r="R442" s="186" t="str">
        <f>'Berechnung-Freizeit'!AO430</f>
        <v/>
      </c>
      <c r="S442" s="184" t="str">
        <f>'Berechnung-Freizeit'!AT430</f>
        <v/>
      </c>
      <c r="T442" s="186" t="str">
        <f>'Berechnung-Freizeit'!AU430</f>
        <v/>
      </c>
      <c r="U442" s="184" t="str">
        <f>'Berechnung-Freizeit'!AZ430</f>
        <v/>
      </c>
      <c r="V442" s="197" t="str">
        <f>'Berechnung-Freizeit'!BA430</f>
        <v/>
      </c>
      <c r="W442" s="184">
        <f>'Berechnung-Freizeit'!BB430</f>
        <v>0</v>
      </c>
      <c r="X442" s="197">
        <f>'Berechnung-Freizeit'!BC430</f>
        <v>0</v>
      </c>
      <c r="Y442" s="205">
        <f t="shared" si="20"/>
        <v>0</v>
      </c>
      <c r="Z442" s="216">
        <f t="shared" si="21"/>
        <v>0</v>
      </c>
      <c r="AA442" s="361">
        <f>'Berechnung-Freizeit'!BI430</f>
        <v>0</v>
      </c>
      <c r="AB442" s="362">
        <f t="shared" si="22"/>
        <v>0</v>
      </c>
    </row>
    <row r="443" spans="1:28">
      <c r="A443" s="184">
        <f>'Berechnung-Freizeit'!A431</f>
        <v>0</v>
      </c>
      <c r="B443" s="185">
        <f>'Berechnung-Freizeit'!B431</f>
        <v>0</v>
      </c>
      <c r="C443" s="185">
        <f>'Berechnung-Freizeit'!C431</f>
        <v>0</v>
      </c>
      <c r="D443" s="184" t="str">
        <f>'Berechnung-Freizeit'!D431</f>
        <v/>
      </c>
      <c r="E443" s="192">
        <f>'Berechnung-Freizeit'!E431</f>
        <v>0</v>
      </c>
      <c r="F443" s="195" t="str">
        <f>'Berechnung-Freizeit'!G431</f>
        <v/>
      </c>
      <c r="G443" s="184" t="str">
        <f>'Berechnung-Freizeit'!I431</f>
        <v/>
      </c>
      <c r="H443" s="192" t="str">
        <f>'Berechnung-Freizeit'!J431</f>
        <v/>
      </c>
      <c r="I443" s="195" t="str">
        <f>'Berechnung-Freizeit'!N431</f>
        <v/>
      </c>
      <c r="J443" s="186" t="str">
        <f>'Berechnung-Freizeit'!O431</f>
        <v/>
      </c>
      <c r="K443" s="184" t="str">
        <f>'Berechnung-Freizeit'!V431</f>
        <v/>
      </c>
      <c r="L443" s="197" t="str">
        <f>'Berechnung-Freizeit'!W431</f>
        <v/>
      </c>
      <c r="M443" s="195" t="str">
        <f>'Berechnung-Freizeit'!AB431</f>
        <v/>
      </c>
      <c r="N443" s="186" t="str">
        <f>'Berechnung-Freizeit'!AC431</f>
        <v/>
      </c>
      <c r="O443" s="195" t="str">
        <f>'Berechnung-Freizeit'!AH431</f>
        <v/>
      </c>
      <c r="P443" s="186" t="str">
        <f>'Berechnung-Freizeit'!AI431</f>
        <v/>
      </c>
      <c r="Q443" s="355" t="str">
        <f>'Berechnung-Freizeit'!AN431</f>
        <v/>
      </c>
      <c r="R443" s="186" t="str">
        <f>'Berechnung-Freizeit'!AO431</f>
        <v/>
      </c>
      <c r="S443" s="184" t="str">
        <f>'Berechnung-Freizeit'!AT431</f>
        <v/>
      </c>
      <c r="T443" s="186" t="str">
        <f>'Berechnung-Freizeit'!AU431</f>
        <v/>
      </c>
      <c r="U443" s="184" t="str">
        <f>'Berechnung-Freizeit'!AZ431</f>
        <v/>
      </c>
      <c r="V443" s="197" t="str">
        <f>'Berechnung-Freizeit'!BA431</f>
        <v/>
      </c>
      <c r="W443" s="184">
        <f>'Berechnung-Freizeit'!BB431</f>
        <v>0</v>
      </c>
      <c r="X443" s="197">
        <f>'Berechnung-Freizeit'!BC431</f>
        <v>0</v>
      </c>
      <c r="Y443" s="205">
        <f t="shared" si="20"/>
        <v>0</v>
      </c>
      <c r="Z443" s="216">
        <f t="shared" si="21"/>
        <v>0</v>
      </c>
      <c r="AA443" s="361">
        <f>'Berechnung-Freizeit'!BI431</f>
        <v>0</v>
      </c>
      <c r="AB443" s="362">
        <f t="shared" si="22"/>
        <v>0</v>
      </c>
    </row>
    <row r="444" spans="1:28">
      <c r="A444" s="184">
        <f>'Berechnung-Freizeit'!A432</f>
        <v>0</v>
      </c>
      <c r="B444" s="185">
        <f>'Berechnung-Freizeit'!B432</f>
        <v>0</v>
      </c>
      <c r="C444" s="185">
        <f>'Berechnung-Freizeit'!C432</f>
        <v>0</v>
      </c>
      <c r="D444" s="184" t="str">
        <f>'Berechnung-Freizeit'!D432</f>
        <v/>
      </c>
      <c r="E444" s="192">
        <f>'Berechnung-Freizeit'!E432</f>
        <v>0</v>
      </c>
      <c r="F444" s="195" t="str">
        <f>'Berechnung-Freizeit'!G432</f>
        <v/>
      </c>
      <c r="G444" s="184" t="str">
        <f>'Berechnung-Freizeit'!I432</f>
        <v/>
      </c>
      <c r="H444" s="192" t="str">
        <f>'Berechnung-Freizeit'!J432</f>
        <v/>
      </c>
      <c r="I444" s="195" t="str">
        <f>'Berechnung-Freizeit'!N432</f>
        <v/>
      </c>
      <c r="J444" s="186" t="str">
        <f>'Berechnung-Freizeit'!O432</f>
        <v/>
      </c>
      <c r="K444" s="184" t="str">
        <f>'Berechnung-Freizeit'!V432</f>
        <v/>
      </c>
      <c r="L444" s="197" t="str">
        <f>'Berechnung-Freizeit'!W432</f>
        <v/>
      </c>
      <c r="M444" s="195" t="str">
        <f>'Berechnung-Freizeit'!AB432</f>
        <v/>
      </c>
      <c r="N444" s="186" t="str">
        <f>'Berechnung-Freizeit'!AC432</f>
        <v/>
      </c>
      <c r="O444" s="195" t="str">
        <f>'Berechnung-Freizeit'!AH432</f>
        <v/>
      </c>
      <c r="P444" s="186" t="str">
        <f>'Berechnung-Freizeit'!AI432</f>
        <v/>
      </c>
      <c r="Q444" s="355" t="str">
        <f>'Berechnung-Freizeit'!AN432</f>
        <v/>
      </c>
      <c r="R444" s="186" t="str">
        <f>'Berechnung-Freizeit'!AO432</f>
        <v/>
      </c>
      <c r="S444" s="184" t="str">
        <f>'Berechnung-Freizeit'!AT432</f>
        <v/>
      </c>
      <c r="T444" s="186" t="str">
        <f>'Berechnung-Freizeit'!AU432</f>
        <v/>
      </c>
      <c r="U444" s="184" t="str">
        <f>'Berechnung-Freizeit'!AZ432</f>
        <v/>
      </c>
      <c r="V444" s="197" t="str">
        <f>'Berechnung-Freizeit'!BA432</f>
        <v/>
      </c>
      <c r="W444" s="184">
        <f>'Berechnung-Freizeit'!BB432</f>
        <v>0</v>
      </c>
      <c r="X444" s="197">
        <f>'Berechnung-Freizeit'!BC432</f>
        <v>0</v>
      </c>
      <c r="Y444" s="205">
        <f t="shared" si="20"/>
        <v>0</v>
      </c>
      <c r="Z444" s="216">
        <f t="shared" si="21"/>
        <v>0</v>
      </c>
      <c r="AA444" s="361">
        <f>'Berechnung-Freizeit'!BI432</f>
        <v>0</v>
      </c>
      <c r="AB444" s="362">
        <f t="shared" si="22"/>
        <v>0</v>
      </c>
    </row>
    <row r="445" spans="1:28">
      <c r="A445" s="184">
        <f>'Berechnung-Freizeit'!A433</f>
        <v>0</v>
      </c>
      <c r="B445" s="185">
        <f>'Berechnung-Freizeit'!B433</f>
        <v>0</v>
      </c>
      <c r="C445" s="185">
        <f>'Berechnung-Freizeit'!C433</f>
        <v>0</v>
      </c>
      <c r="D445" s="184" t="str">
        <f>'Berechnung-Freizeit'!D433</f>
        <v/>
      </c>
      <c r="E445" s="192">
        <f>'Berechnung-Freizeit'!E433</f>
        <v>0</v>
      </c>
      <c r="F445" s="195" t="str">
        <f>'Berechnung-Freizeit'!G433</f>
        <v/>
      </c>
      <c r="G445" s="184" t="str">
        <f>'Berechnung-Freizeit'!I433</f>
        <v/>
      </c>
      <c r="H445" s="192" t="str">
        <f>'Berechnung-Freizeit'!J433</f>
        <v/>
      </c>
      <c r="I445" s="195" t="str">
        <f>'Berechnung-Freizeit'!N433</f>
        <v/>
      </c>
      <c r="J445" s="186" t="str">
        <f>'Berechnung-Freizeit'!O433</f>
        <v/>
      </c>
      <c r="K445" s="184" t="str">
        <f>'Berechnung-Freizeit'!V433</f>
        <v/>
      </c>
      <c r="L445" s="197" t="str">
        <f>'Berechnung-Freizeit'!W433</f>
        <v/>
      </c>
      <c r="M445" s="195" t="str">
        <f>'Berechnung-Freizeit'!AB433</f>
        <v/>
      </c>
      <c r="N445" s="186" t="str">
        <f>'Berechnung-Freizeit'!AC433</f>
        <v/>
      </c>
      <c r="O445" s="195" t="str">
        <f>'Berechnung-Freizeit'!AH433</f>
        <v/>
      </c>
      <c r="P445" s="186" t="str">
        <f>'Berechnung-Freizeit'!AI433</f>
        <v/>
      </c>
      <c r="Q445" s="355" t="str">
        <f>'Berechnung-Freizeit'!AN433</f>
        <v/>
      </c>
      <c r="R445" s="186" t="str">
        <f>'Berechnung-Freizeit'!AO433</f>
        <v/>
      </c>
      <c r="S445" s="184" t="str">
        <f>'Berechnung-Freizeit'!AT433</f>
        <v/>
      </c>
      <c r="T445" s="186" t="str">
        <f>'Berechnung-Freizeit'!AU433</f>
        <v/>
      </c>
      <c r="U445" s="184" t="str">
        <f>'Berechnung-Freizeit'!AZ433</f>
        <v/>
      </c>
      <c r="V445" s="197" t="str">
        <f>'Berechnung-Freizeit'!BA433</f>
        <v/>
      </c>
      <c r="W445" s="184">
        <f>'Berechnung-Freizeit'!BB433</f>
        <v>0</v>
      </c>
      <c r="X445" s="197">
        <f>'Berechnung-Freizeit'!BC433</f>
        <v>0</v>
      </c>
      <c r="Y445" s="205">
        <f t="shared" si="20"/>
        <v>0</v>
      </c>
      <c r="Z445" s="216">
        <f t="shared" si="21"/>
        <v>0</v>
      </c>
      <c r="AA445" s="361">
        <f>'Berechnung-Freizeit'!BI433</f>
        <v>0</v>
      </c>
      <c r="AB445" s="362">
        <f t="shared" si="22"/>
        <v>0</v>
      </c>
    </row>
    <row r="446" spans="1:28">
      <c r="A446" s="184">
        <f>'Berechnung-Freizeit'!A434</f>
        <v>0</v>
      </c>
      <c r="B446" s="185">
        <f>'Berechnung-Freizeit'!B434</f>
        <v>0</v>
      </c>
      <c r="C446" s="185">
        <f>'Berechnung-Freizeit'!C434</f>
        <v>0</v>
      </c>
      <c r="D446" s="184" t="str">
        <f>'Berechnung-Freizeit'!D434</f>
        <v/>
      </c>
      <c r="E446" s="192">
        <f>'Berechnung-Freizeit'!E434</f>
        <v>0</v>
      </c>
      <c r="F446" s="195" t="str">
        <f>'Berechnung-Freizeit'!G434</f>
        <v/>
      </c>
      <c r="G446" s="184" t="str">
        <f>'Berechnung-Freizeit'!I434</f>
        <v/>
      </c>
      <c r="H446" s="192" t="str">
        <f>'Berechnung-Freizeit'!J434</f>
        <v/>
      </c>
      <c r="I446" s="195" t="str">
        <f>'Berechnung-Freizeit'!N434</f>
        <v/>
      </c>
      <c r="J446" s="186" t="str">
        <f>'Berechnung-Freizeit'!O434</f>
        <v/>
      </c>
      <c r="K446" s="184" t="str">
        <f>'Berechnung-Freizeit'!V434</f>
        <v/>
      </c>
      <c r="L446" s="197" t="str">
        <f>'Berechnung-Freizeit'!W434</f>
        <v/>
      </c>
      <c r="M446" s="195" t="str">
        <f>'Berechnung-Freizeit'!AB434</f>
        <v/>
      </c>
      <c r="N446" s="186" t="str">
        <f>'Berechnung-Freizeit'!AC434</f>
        <v/>
      </c>
      <c r="O446" s="195" t="str">
        <f>'Berechnung-Freizeit'!AH434</f>
        <v/>
      </c>
      <c r="P446" s="186" t="str">
        <f>'Berechnung-Freizeit'!AI434</f>
        <v/>
      </c>
      <c r="Q446" s="355" t="str">
        <f>'Berechnung-Freizeit'!AN434</f>
        <v/>
      </c>
      <c r="R446" s="186" t="str">
        <f>'Berechnung-Freizeit'!AO434</f>
        <v/>
      </c>
      <c r="S446" s="184" t="str">
        <f>'Berechnung-Freizeit'!AT434</f>
        <v/>
      </c>
      <c r="T446" s="186" t="str">
        <f>'Berechnung-Freizeit'!AU434</f>
        <v/>
      </c>
      <c r="U446" s="184" t="str">
        <f>'Berechnung-Freizeit'!AZ434</f>
        <v/>
      </c>
      <c r="V446" s="197" t="str">
        <f>'Berechnung-Freizeit'!BA434</f>
        <v/>
      </c>
      <c r="W446" s="184">
        <f>'Berechnung-Freizeit'!BB434</f>
        <v>0</v>
      </c>
      <c r="X446" s="197">
        <f>'Berechnung-Freizeit'!BC434</f>
        <v>0</v>
      </c>
      <c r="Y446" s="205">
        <f t="shared" si="20"/>
        <v>0</v>
      </c>
      <c r="Z446" s="216">
        <f t="shared" si="21"/>
        <v>0</v>
      </c>
      <c r="AA446" s="361">
        <f>'Berechnung-Freizeit'!BI434</f>
        <v>0</v>
      </c>
      <c r="AB446" s="362">
        <f t="shared" si="22"/>
        <v>0</v>
      </c>
    </row>
    <row r="447" spans="1:28">
      <c r="A447" s="184">
        <f>'Berechnung-Freizeit'!A435</f>
        <v>0</v>
      </c>
      <c r="B447" s="185">
        <f>'Berechnung-Freizeit'!B435</f>
        <v>0</v>
      </c>
      <c r="C447" s="185">
        <f>'Berechnung-Freizeit'!C435</f>
        <v>0</v>
      </c>
      <c r="D447" s="184" t="str">
        <f>'Berechnung-Freizeit'!D435</f>
        <v/>
      </c>
      <c r="E447" s="192">
        <f>'Berechnung-Freizeit'!E435</f>
        <v>0</v>
      </c>
      <c r="F447" s="195" t="str">
        <f>'Berechnung-Freizeit'!G435</f>
        <v/>
      </c>
      <c r="G447" s="184" t="str">
        <f>'Berechnung-Freizeit'!I435</f>
        <v/>
      </c>
      <c r="H447" s="192" t="str">
        <f>'Berechnung-Freizeit'!J435</f>
        <v/>
      </c>
      <c r="I447" s="195" t="str">
        <f>'Berechnung-Freizeit'!N435</f>
        <v/>
      </c>
      <c r="J447" s="186" t="str">
        <f>'Berechnung-Freizeit'!O435</f>
        <v/>
      </c>
      <c r="K447" s="184" t="str">
        <f>'Berechnung-Freizeit'!V435</f>
        <v/>
      </c>
      <c r="L447" s="197" t="str">
        <f>'Berechnung-Freizeit'!W435</f>
        <v/>
      </c>
      <c r="M447" s="195" t="str">
        <f>'Berechnung-Freizeit'!AB435</f>
        <v/>
      </c>
      <c r="N447" s="186" t="str">
        <f>'Berechnung-Freizeit'!AC435</f>
        <v/>
      </c>
      <c r="O447" s="195" t="str">
        <f>'Berechnung-Freizeit'!AH435</f>
        <v/>
      </c>
      <c r="P447" s="186" t="str">
        <f>'Berechnung-Freizeit'!AI435</f>
        <v/>
      </c>
      <c r="Q447" s="355" t="str">
        <f>'Berechnung-Freizeit'!AN435</f>
        <v/>
      </c>
      <c r="R447" s="186" t="str">
        <f>'Berechnung-Freizeit'!AO435</f>
        <v/>
      </c>
      <c r="S447" s="184" t="str">
        <f>'Berechnung-Freizeit'!AT435</f>
        <v/>
      </c>
      <c r="T447" s="186" t="str">
        <f>'Berechnung-Freizeit'!AU435</f>
        <v/>
      </c>
      <c r="U447" s="184" t="str">
        <f>'Berechnung-Freizeit'!AZ435</f>
        <v/>
      </c>
      <c r="V447" s="197" t="str">
        <f>'Berechnung-Freizeit'!BA435</f>
        <v/>
      </c>
      <c r="W447" s="184">
        <f>'Berechnung-Freizeit'!BB435</f>
        <v>0</v>
      </c>
      <c r="X447" s="197">
        <f>'Berechnung-Freizeit'!BC435</f>
        <v>0</v>
      </c>
      <c r="Y447" s="205">
        <f t="shared" si="20"/>
        <v>0</v>
      </c>
      <c r="Z447" s="216">
        <f t="shared" si="21"/>
        <v>0</v>
      </c>
      <c r="AA447" s="361">
        <f>'Berechnung-Freizeit'!BI435</f>
        <v>0</v>
      </c>
      <c r="AB447" s="362">
        <f t="shared" si="22"/>
        <v>0</v>
      </c>
    </row>
    <row r="448" spans="1:28">
      <c r="A448" s="184">
        <f>'Berechnung-Freizeit'!A436</f>
        <v>0</v>
      </c>
      <c r="B448" s="185">
        <f>'Berechnung-Freizeit'!B436</f>
        <v>0</v>
      </c>
      <c r="C448" s="185">
        <f>'Berechnung-Freizeit'!C436</f>
        <v>0</v>
      </c>
      <c r="D448" s="184" t="str">
        <f>'Berechnung-Freizeit'!D436</f>
        <v/>
      </c>
      <c r="E448" s="192">
        <f>'Berechnung-Freizeit'!E436</f>
        <v>0</v>
      </c>
      <c r="F448" s="195" t="str">
        <f>'Berechnung-Freizeit'!G436</f>
        <v/>
      </c>
      <c r="G448" s="184" t="str">
        <f>'Berechnung-Freizeit'!I436</f>
        <v/>
      </c>
      <c r="H448" s="192" t="str">
        <f>'Berechnung-Freizeit'!J436</f>
        <v/>
      </c>
      <c r="I448" s="195" t="str">
        <f>'Berechnung-Freizeit'!N436</f>
        <v/>
      </c>
      <c r="J448" s="186" t="str">
        <f>'Berechnung-Freizeit'!O436</f>
        <v/>
      </c>
      <c r="K448" s="184" t="str">
        <f>'Berechnung-Freizeit'!V436</f>
        <v/>
      </c>
      <c r="L448" s="197" t="str">
        <f>'Berechnung-Freizeit'!W436</f>
        <v/>
      </c>
      <c r="M448" s="195" t="str">
        <f>'Berechnung-Freizeit'!AB436</f>
        <v/>
      </c>
      <c r="N448" s="186" t="str">
        <f>'Berechnung-Freizeit'!AC436</f>
        <v/>
      </c>
      <c r="O448" s="195" t="str">
        <f>'Berechnung-Freizeit'!AH436</f>
        <v/>
      </c>
      <c r="P448" s="186" t="str">
        <f>'Berechnung-Freizeit'!AI436</f>
        <v/>
      </c>
      <c r="Q448" s="355" t="str">
        <f>'Berechnung-Freizeit'!AN436</f>
        <v/>
      </c>
      <c r="R448" s="186" t="str">
        <f>'Berechnung-Freizeit'!AO436</f>
        <v/>
      </c>
      <c r="S448" s="184" t="str">
        <f>'Berechnung-Freizeit'!AT436</f>
        <v/>
      </c>
      <c r="T448" s="186" t="str">
        <f>'Berechnung-Freizeit'!AU436</f>
        <v/>
      </c>
      <c r="U448" s="184" t="str">
        <f>'Berechnung-Freizeit'!AZ436</f>
        <v/>
      </c>
      <c r="V448" s="197" t="str">
        <f>'Berechnung-Freizeit'!BA436</f>
        <v/>
      </c>
      <c r="W448" s="184">
        <f>'Berechnung-Freizeit'!BB436</f>
        <v>0</v>
      </c>
      <c r="X448" s="197">
        <f>'Berechnung-Freizeit'!BC436</f>
        <v>0</v>
      </c>
      <c r="Y448" s="205">
        <f t="shared" si="20"/>
        <v>0</v>
      </c>
      <c r="Z448" s="216">
        <f t="shared" si="21"/>
        <v>0</v>
      </c>
      <c r="AA448" s="361">
        <f>'Berechnung-Freizeit'!BI436</f>
        <v>0</v>
      </c>
      <c r="AB448" s="362">
        <f t="shared" si="22"/>
        <v>0</v>
      </c>
    </row>
    <row r="449" spans="1:28">
      <c r="A449" s="184">
        <f>'Berechnung-Freizeit'!A437</f>
        <v>0</v>
      </c>
      <c r="B449" s="185">
        <f>'Berechnung-Freizeit'!B437</f>
        <v>0</v>
      </c>
      <c r="C449" s="185">
        <f>'Berechnung-Freizeit'!C437</f>
        <v>0</v>
      </c>
      <c r="D449" s="184" t="str">
        <f>'Berechnung-Freizeit'!D437</f>
        <v/>
      </c>
      <c r="E449" s="192">
        <f>'Berechnung-Freizeit'!E437</f>
        <v>0</v>
      </c>
      <c r="F449" s="195" t="str">
        <f>'Berechnung-Freizeit'!G437</f>
        <v/>
      </c>
      <c r="G449" s="184" t="str">
        <f>'Berechnung-Freizeit'!I437</f>
        <v/>
      </c>
      <c r="H449" s="192" t="str">
        <f>'Berechnung-Freizeit'!J437</f>
        <v/>
      </c>
      <c r="I449" s="195" t="str">
        <f>'Berechnung-Freizeit'!N437</f>
        <v/>
      </c>
      <c r="J449" s="186" t="str">
        <f>'Berechnung-Freizeit'!O437</f>
        <v/>
      </c>
      <c r="K449" s="184" t="str">
        <f>'Berechnung-Freizeit'!V437</f>
        <v/>
      </c>
      <c r="L449" s="197" t="str">
        <f>'Berechnung-Freizeit'!W437</f>
        <v/>
      </c>
      <c r="M449" s="195" t="str">
        <f>'Berechnung-Freizeit'!AB437</f>
        <v/>
      </c>
      <c r="N449" s="186" t="str">
        <f>'Berechnung-Freizeit'!AC437</f>
        <v/>
      </c>
      <c r="O449" s="195" t="str">
        <f>'Berechnung-Freizeit'!AH437</f>
        <v/>
      </c>
      <c r="P449" s="186" t="str">
        <f>'Berechnung-Freizeit'!AI437</f>
        <v/>
      </c>
      <c r="Q449" s="355" t="str">
        <f>'Berechnung-Freizeit'!AN437</f>
        <v/>
      </c>
      <c r="R449" s="186" t="str">
        <f>'Berechnung-Freizeit'!AO437</f>
        <v/>
      </c>
      <c r="S449" s="184" t="str">
        <f>'Berechnung-Freizeit'!AT437</f>
        <v/>
      </c>
      <c r="T449" s="186" t="str">
        <f>'Berechnung-Freizeit'!AU437</f>
        <v/>
      </c>
      <c r="U449" s="184" t="str">
        <f>'Berechnung-Freizeit'!AZ437</f>
        <v/>
      </c>
      <c r="V449" s="197" t="str">
        <f>'Berechnung-Freizeit'!BA437</f>
        <v/>
      </c>
      <c r="W449" s="184">
        <f>'Berechnung-Freizeit'!BB437</f>
        <v>0</v>
      </c>
      <c r="X449" s="197">
        <f>'Berechnung-Freizeit'!BC437</f>
        <v>0</v>
      </c>
      <c r="Y449" s="205">
        <f t="shared" si="20"/>
        <v>0</v>
      </c>
      <c r="Z449" s="216">
        <f t="shared" si="21"/>
        <v>0</v>
      </c>
      <c r="AA449" s="361">
        <f>'Berechnung-Freizeit'!BI437</f>
        <v>0</v>
      </c>
      <c r="AB449" s="362">
        <f t="shared" si="22"/>
        <v>0</v>
      </c>
    </row>
    <row r="450" spans="1:28">
      <c r="A450" s="184">
        <f>'Berechnung-Freizeit'!A438</f>
        <v>0</v>
      </c>
      <c r="B450" s="185">
        <f>'Berechnung-Freizeit'!B438</f>
        <v>0</v>
      </c>
      <c r="C450" s="185">
        <f>'Berechnung-Freizeit'!C438</f>
        <v>0</v>
      </c>
      <c r="D450" s="184" t="str">
        <f>'Berechnung-Freizeit'!D438</f>
        <v/>
      </c>
      <c r="E450" s="192">
        <f>'Berechnung-Freizeit'!E438</f>
        <v>0</v>
      </c>
      <c r="F450" s="195" t="str">
        <f>'Berechnung-Freizeit'!G438</f>
        <v/>
      </c>
      <c r="G450" s="184" t="str">
        <f>'Berechnung-Freizeit'!I438</f>
        <v/>
      </c>
      <c r="H450" s="192" t="str">
        <f>'Berechnung-Freizeit'!J438</f>
        <v/>
      </c>
      <c r="I450" s="195" t="str">
        <f>'Berechnung-Freizeit'!N438</f>
        <v/>
      </c>
      <c r="J450" s="186" t="str">
        <f>'Berechnung-Freizeit'!O438</f>
        <v/>
      </c>
      <c r="K450" s="184" t="str">
        <f>'Berechnung-Freizeit'!V438</f>
        <v/>
      </c>
      <c r="L450" s="197" t="str">
        <f>'Berechnung-Freizeit'!W438</f>
        <v/>
      </c>
      <c r="M450" s="195" t="str">
        <f>'Berechnung-Freizeit'!AB438</f>
        <v/>
      </c>
      <c r="N450" s="186" t="str">
        <f>'Berechnung-Freizeit'!AC438</f>
        <v/>
      </c>
      <c r="O450" s="195" t="str">
        <f>'Berechnung-Freizeit'!AH438</f>
        <v/>
      </c>
      <c r="P450" s="186" t="str">
        <f>'Berechnung-Freizeit'!AI438</f>
        <v/>
      </c>
      <c r="Q450" s="355" t="str">
        <f>'Berechnung-Freizeit'!AN438</f>
        <v/>
      </c>
      <c r="R450" s="186" t="str">
        <f>'Berechnung-Freizeit'!AO438</f>
        <v/>
      </c>
      <c r="S450" s="184" t="str">
        <f>'Berechnung-Freizeit'!AT438</f>
        <v/>
      </c>
      <c r="T450" s="186" t="str">
        <f>'Berechnung-Freizeit'!AU438</f>
        <v/>
      </c>
      <c r="U450" s="184" t="str">
        <f>'Berechnung-Freizeit'!AZ438</f>
        <v/>
      </c>
      <c r="V450" s="197" t="str">
        <f>'Berechnung-Freizeit'!BA438</f>
        <v/>
      </c>
      <c r="W450" s="184">
        <f>'Berechnung-Freizeit'!BB438</f>
        <v>0</v>
      </c>
      <c r="X450" s="197">
        <f>'Berechnung-Freizeit'!BC438</f>
        <v>0</v>
      </c>
      <c r="Y450" s="205">
        <f t="shared" si="20"/>
        <v>0</v>
      </c>
      <c r="Z450" s="216">
        <f t="shared" si="21"/>
        <v>0</v>
      </c>
      <c r="AA450" s="361">
        <f>'Berechnung-Freizeit'!BI438</f>
        <v>0</v>
      </c>
      <c r="AB450" s="362">
        <f t="shared" si="22"/>
        <v>0</v>
      </c>
    </row>
    <row r="451" spans="1:28">
      <c r="A451" s="184">
        <f>'Berechnung-Freizeit'!A439</f>
        <v>0</v>
      </c>
      <c r="B451" s="185">
        <f>'Berechnung-Freizeit'!B439</f>
        <v>0</v>
      </c>
      <c r="C451" s="185">
        <f>'Berechnung-Freizeit'!C439</f>
        <v>0</v>
      </c>
      <c r="D451" s="184" t="str">
        <f>'Berechnung-Freizeit'!D439</f>
        <v/>
      </c>
      <c r="E451" s="192">
        <f>'Berechnung-Freizeit'!E439</f>
        <v>0</v>
      </c>
      <c r="F451" s="195" t="str">
        <f>'Berechnung-Freizeit'!G439</f>
        <v/>
      </c>
      <c r="G451" s="184" t="str">
        <f>'Berechnung-Freizeit'!I439</f>
        <v/>
      </c>
      <c r="H451" s="192" t="str">
        <f>'Berechnung-Freizeit'!J439</f>
        <v/>
      </c>
      <c r="I451" s="195" t="str">
        <f>'Berechnung-Freizeit'!N439</f>
        <v/>
      </c>
      <c r="J451" s="186" t="str">
        <f>'Berechnung-Freizeit'!O439</f>
        <v/>
      </c>
      <c r="K451" s="184" t="str">
        <f>'Berechnung-Freizeit'!V439</f>
        <v/>
      </c>
      <c r="L451" s="197" t="str">
        <f>'Berechnung-Freizeit'!W439</f>
        <v/>
      </c>
      <c r="M451" s="195" t="str">
        <f>'Berechnung-Freizeit'!AB439</f>
        <v/>
      </c>
      <c r="N451" s="186" t="str">
        <f>'Berechnung-Freizeit'!AC439</f>
        <v/>
      </c>
      <c r="O451" s="195" t="str">
        <f>'Berechnung-Freizeit'!AH439</f>
        <v/>
      </c>
      <c r="P451" s="186" t="str">
        <f>'Berechnung-Freizeit'!AI439</f>
        <v/>
      </c>
      <c r="Q451" s="355" t="str">
        <f>'Berechnung-Freizeit'!AN439</f>
        <v/>
      </c>
      <c r="R451" s="186" t="str">
        <f>'Berechnung-Freizeit'!AO439</f>
        <v/>
      </c>
      <c r="S451" s="184" t="str">
        <f>'Berechnung-Freizeit'!AT439</f>
        <v/>
      </c>
      <c r="T451" s="186" t="str">
        <f>'Berechnung-Freizeit'!AU439</f>
        <v/>
      </c>
      <c r="U451" s="184" t="str">
        <f>'Berechnung-Freizeit'!AZ439</f>
        <v/>
      </c>
      <c r="V451" s="197" t="str">
        <f>'Berechnung-Freizeit'!BA439</f>
        <v/>
      </c>
      <c r="W451" s="184">
        <f>'Berechnung-Freizeit'!BB439</f>
        <v>0</v>
      </c>
      <c r="X451" s="197">
        <f>'Berechnung-Freizeit'!BC439</f>
        <v>0</v>
      </c>
      <c r="Y451" s="205">
        <f t="shared" si="20"/>
        <v>0</v>
      </c>
      <c r="Z451" s="216">
        <f t="shared" si="21"/>
        <v>0</v>
      </c>
      <c r="AA451" s="361">
        <f>'Berechnung-Freizeit'!BI439</f>
        <v>0</v>
      </c>
      <c r="AB451" s="362">
        <f t="shared" si="22"/>
        <v>0</v>
      </c>
    </row>
    <row r="452" spans="1:28">
      <c r="A452" s="184">
        <f>'Berechnung-Freizeit'!A440</f>
        <v>0</v>
      </c>
      <c r="B452" s="185">
        <f>'Berechnung-Freizeit'!B440</f>
        <v>0</v>
      </c>
      <c r="C452" s="185">
        <f>'Berechnung-Freizeit'!C440</f>
        <v>0</v>
      </c>
      <c r="D452" s="184" t="str">
        <f>'Berechnung-Freizeit'!D440</f>
        <v/>
      </c>
      <c r="E452" s="192">
        <f>'Berechnung-Freizeit'!E440</f>
        <v>0</v>
      </c>
      <c r="F452" s="195" t="str">
        <f>'Berechnung-Freizeit'!G440</f>
        <v/>
      </c>
      <c r="G452" s="184" t="str">
        <f>'Berechnung-Freizeit'!I440</f>
        <v/>
      </c>
      <c r="H452" s="192" t="str">
        <f>'Berechnung-Freizeit'!J440</f>
        <v/>
      </c>
      <c r="I452" s="195" t="str">
        <f>'Berechnung-Freizeit'!N440</f>
        <v/>
      </c>
      <c r="J452" s="186" t="str">
        <f>'Berechnung-Freizeit'!O440</f>
        <v/>
      </c>
      <c r="K452" s="184" t="str">
        <f>'Berechnung-Freizeit'!V440</f>
        <v/>
      </c>
      <c r="L452" s="197" t="str">
        <f>'Berechnung-Freizeit'!W440</f>
        <v/>
      </c>
      <c r="M452" s="195" t="str">
        <f>'Berechnung-Freizeit'!AB440</f>
        <v/>
      </c>
      <c r="N452" s="186" t="str">
        <f>'Berechnung-Freizeit'!AC440</f>
        <v/>
      </c>
      <c r="O452" s="195" t="str">
        <f>'Berechnung-Freizeit'!AH440</f>
        <v/>
      </c>
      <c r="P452" s="186" t="str">
        <f>'Berechnung-Freizeit'!AI440</f>
        <v/>
      </c>
      <c r="Q452" s="355" t="str">
        <f>'Berechnung-Freizeit'!AN440</f>
        <v/>
      </c>
      <c r="R452" s="186" t="str">
        <f>'Berechnung-Freizeit'!AO440</f>
        <v/>
      </c>
      <c r="S452" s="184" t="str">
        <f>'Berechnung-Freizeit'!AT440</f>
        <v/>
      </c>
      <c r="T452" s="186" t="str">
        <f>'Berechnung-Freizeit'!AU440</f>
        <v/>
      </c>
      <c r="U452" s="184" t="str">
        <f>'Berechnung-Freizeit'!AZ440</f>
        <v/>
      </c>
      <c r="V452" s="197" t="str">
        <f>'Berechnung-Freizeit'!BA440</f>
        <v/>
      </c>
      <c r="W452" s="184">
        <f>'Berechnung-Freizeit'!BB440</f>
        <v>0</v>
      </c>
      <c r="X452" s="197">
        <f>'Berechnung-Freizeit'!BC440</f>
        <v>0</v>
      </c>
      <c r="Y452" s="205">
        <f t="shared" si="20"/>
        <v>0</v>
      </c>
      <c r="Z452" s="216">
        <f t="shared" si="21"/>
        <v>0</v>
      </c>
      <c r="AA452" s="361">
        <f>'Berechnung-Freizeit'!BI440</f>
        <v>0</v>
      </c>
      <c r="AB452" s="362">
        <f t="shared" si="22"/>
        <v>0</v>
      </c>
    </row>
    <row r="453" spans="1:28">
      <c r="A453" s="184">
        <f>'Berechnung-Freizeit'!A441</f>
        <v>0</v>
      </c>
      <c r="B453" s="185">
        <f>'Berechnung-Freizeit'!B441</f>
        <v>0</v>
      </c>
      <c r="C453" s="185">
        <f>'Berechnung-Freizeit'!C441</f>
        <v>0</v>
      </c>
      <c r="D453" s="184" t="str">
        <f>'Berechnung-Freizeit'!D441</f>
        <v/>
      </c>
      <c r="E453" s="192">
        <f>'Berechnung-Freizeit'!E441</f>
        <v>0</v>
      </c>
      <c r="F453" s="195" t="str">
        <f>'Berechnung-Freizeit'!G441</f>
        <v/>
      </c>
      <c r="G453" s="184" t="str">
        <f>'Berechnung-Freizeit'!I441</f>
        <v/>
      </c>
      <c r="H453" s="192" t="str">
        <f>'Berechnung-Freizeit'!J441</f>
        <v/>
      </c>
      <c r="I453" s="195" t="str">
        <f>'Berechnung-Freizeit'!N441</f>
        <v/>
      </c>
      <c r="J453" s="186" t="str">
        <f>'Berechnung-Freizeit'!O441</f>
        <v/>
      </c>
      <c r="K453" s="184" t="str">
        <f>'Berechnung-Freizeit'!V441</f>
        <v/>
      </c>
      <c r="L453" s="197" t="str">
        <f>'Berechnung-Freizeit'!W441</f>
        <v/>
      </c>
      <c r="M453" s="195" t="str">
        <f>'Berechnung-Freizeit'!AB441</f>
        <v/>
      </c>
      <c r="N453" s="186" t="str">
        <f>'Berechnung-Freizeit'!AC441</f>
        <v/>
      </c>
      <c r="O453" s="195" t="str">
        <f>'Berechnung-Freizeit'!AH441</f>
        <v/>
      </c>
      <c r="P453" s="186" t="str">
        <f>'Berechnung-Freizeit'!AI441</f>
        <v/>
      </c>
      <c r="Q453" s="355" t="str">
        <f>'Berechnung-Freizeit'!AN441</f>
        <v/>
      </c>
      <c r="R453" s="186" t="str">
        <f>'Berechnung-Freizeit'!AO441</f>
        <v/>
      </c>
      <c r="S453" s="184" t="str">
        <f>'Berechnung-Freizeit'!AT441</f>
        <v/>
      </c>
      <c r="T453" s="186" t="str">
        <f>'Berechnung-Freizeit'!AU441</f>
        <v/>
      </c>
      <c r="U453" s="184" t="str">
        <f>'Berechnung-Freizeit'!AZ441</f>
        <v/>
      </c>
      <c r="V453" s="197" t="str">
        <f>'Berechnung-Freizeit'!BA441</f>
        <v/>
      </c>
      <c r="W453" s="184">
        <f>'Berechnung-Freizeit'!BB441</f>
        <v>0</v>
      </c>
      <c r="X453" s="197">
        <f>'Berechnung-Freizeit'!BC441</f>
        <v>0</v>
      </c>
      <c r="Y453" s="205">
        <f t="shared" si="20"/>
        <v>0</v>
      </c>
      <c r="Z453" s="216">
        <f t="shared" si="21"/>
        <v>0</v>
      </c>
      <c r="AA453" s="361">
        <f>'Berechnung-Freizeit'!BI441</f>
        <v>0</v>
      </c>
      <c r="AB453" s="362">
        <f t="shared" si="22"/>
        <v>0</v>
      </c>
    </row>
    <row r="454" spans="1:28">
      <c r="A454" s="184">
        <f>'Berechnung-Freizeit'!A442</f>
        <v>0</v>
      </c>
      <c r="B454" s="185">
        <f>'Berechnung-Freizeit'!B442</f>
        <v>0</v>
      </c>
      <c r="C454" s="185">
        <f>'Berechnung-Freizeit'!C442</f>
        <v>0</v>
      </c>
      <c r="D454" s="184" t="str">
        <f>'Berechnung-Freizeit'!D442</f>
        <v/>
      </c>
      <c r="E454" s="192">
        <f>'Berechnung-Freizeit'!E442</f>
        <v>0</v>
      </c>
      <c r="F454" s="195" t="str">
        <f>'Berechnung-Freizeit'!G442</f>
        <v/>
      </c>
      <c r="G454" s="184" t="str">
        <f>'Berechnung-Freizeit'!I442</f>
        <v/>
      </c>
      <c r="H454" s="192" t="str">
        <f>'Berechnung-Freizeit'!J442</f>
        <v/>
      </c>
      <c r="I454" s="195" t="str">
        <f>'Berechnung-Freizeit'!N442</f>
        <v/>
      </c>
      <c r="J454" s="186" t="str">
        <f>'Berechnung-Freizeit'!O442</f>
        <v/>
      </c>
      <c r="K454" s="184" t="str">
        <f>'Berechnung-Freizeit'!V442</f>
        <v/>
      </c>
      <c r="L454" s="197" t="str">
        <f>'Berechnung-Freizeit'!W442</f>
        <v/>
      </c>
      <c r="M454" s="195" t="str">
        <f>'Berechnung-Freizeit'!AB442</f>
        <v/>
      </c>
      <c r="N454" s="186" t="str">
        <f>'Berechnung-Freizeit'!AC442</f>
        <v/>
      </c>
      <c r="O454" s="195" t="str">
        <f>'Berechnung-Freizeit'!AH442</f>
        <v/>
      </c>
      <c r="P454" s="186" t="str">
        <f>'Berechnung-Freizeit'!AI442</f>
        <v/>
      </c>
      <c r="Q454" s="355" t="str">
        <f>'Berechnung-Freizeit'!AN442</f>
        <v/>
      </c>
      <c r="R454" s="186" t="str">
        <f>'Berechnung-Freizeit'!AO442</f>
        <v/>
      </c>
      <c r="S454" s="184" t="str">
        <f>'Berechnung-Freizeit'!AT442</f>
        <v/>
      </c>
      <c r="T454" s="186" t="str">
        <f>'Berechnung-Freizeit'!AU442</f>
        <v/>
      </c>
      <c r="U454" s="184" t="str">
        <f>'Berechnung-Freizeit'!AZ442</f>
        <v/>
      </c>
      <c r="V454" s="197" t="str">
        <f>'Berechnung-Freizeit'!BA442</f>
        <v/>
      </c>
      <c r="W454" s="184">
        <f>'Berechnung-Freizeit'!BB442</f>
        <v>0</v>
      </c>
      <c r="X454" s="197">
        <f>'Berechnung-Freizeit'!BC442</f>
        <v>0</v>
      </c>
      <c r="Y454" s="205">
        <f t="shared" si="20"/>
        <v>0</v>
      </c>
      <c r="Z454" s="216">
        <f t="shared" si="21"/>
        <v>0</v>
      </c>
      <c r="AA454" s="361">
        <f>'Berechnung-Freizeit'!BI442</f>
        <v>0</v>
      </c>
      <c r="AB454" s="362">
        <f t="shared" si="22"/>
        <v>0</v>
      </c>
    </row>
    <row r="455" spans="1:28">
      <c r="A455" s="184">
        <f>'Berechnung-Freizeit'!A443</f>
        <v>0</v>
      </c>
      <c r="B455" s="185">
        <f>'Berechnung-Freizeit'!B443</f>
        <v>0</v>
      </c>
      <c r="C455" s="185">
        <f>'Berechnung-Freizeit'!C443</f>
        <v>0</v>
      </c>
      <c r="D455" s="184" t="str">
        <f>'Berechnung-Freizeit'!D443</f>
        <v/>
      </c>
      <c r="E455" s="192">
        <f>'Berechnung-Freizeit'!E443</f>
        <v>0</v>
      </c>
      <c r="F455" s="195" t="str">
        <f>'Berechnung-Freizeit'!G443</f>
        <v/>
      </c>
      <c r="G455" s="184" t="str">
        <f>'Berechnung-Freizeit'!I443</f>
        <v/>
      </c>
      <c r="H455" s="192" t="str">
        <f>'Berechnung-Freizeit'!J443</f>
        <v/>
      </c>
      <c r="I455" s="195" t="str">
        <f>'Berechnung-Freizeit'!N443</f>
        <v/>
      </c>
      <c r="J455" s="186" t="str">
        <f>'Berechnung-Freizeit'!O443</f>
        <v/>
      </c>
      <c r="K455" s="184" t="str">
        <f>'Berechnung-Freizeit'!V443</f>
        <v/>
      </c>
      <c r="L455" s="197" t="str">
        <f>'Berechnung-Freizeit'!W443</f>
        <v/>
      </c>
      <c r="M455" s="195" t="str">
        <f>'Berechnung-Freizeit'!AB443</f>
        <v/>
      </c>
      <c r="N455" s="186" t="str">
        <f>'Berechnung-Freizeit'!AC443</f>
        <v/>
      </c>
      <c r="O455" s="195" t="str">
        <f>'Berechnung-Freizeit'!AH443</f>
        <v/>
      </c>
      <c r="P455" s="186" t="str">
        <f>'Berechnung-Freizeit'!AI443</f>
        <v/>
      </c>
      <c r="Q455" s="355" t="str">
        <f>'Berechnung-Freizeit'!AN443</f>
        <v/>
      </c>
      <c r="R455" s="186" t="str">
        <f>'Berechnung-Freizeit'!AO443</f>
        <v/>
      </c>
      <c r="S455" s="184" t="str">
        <f>'Berechnung-Freizeit'!AT443</f>
        <v/>
      </c>
      <c r="T455" s="186" t="str">
        <f>'Berechnung-Freizeit'!AU443</f>
        <v/>
      </c>
      <c r="U455" s="184" t="str">
        <f>'Berechnung-Freizeit'!AZ443</f>
        <v/>
      </c>
      <c r="V455" s="197" t="str">
        <f>'Berechnung-Freizeit'!BA443</f>
        <v/>
      </c>
      <c r="W455" s="184">
        <f>'Berechnung-Freizeit'!BB443</f>
        <v>0</v>
      </c>
      <c r="X455" s="197">
        <f>'Berechnung-Freizeit'!BC443</f>
        <v>0</v>
      </c>
      <c r="Y455" s="205">
        <f t="shared" si="20"/>
        <v>0</v>
      </c>
      <c r="Z455" s="216">
        <f t="shared" si="21"/>
        <v>0</v>
      </c>
      <c r="AA455" s="361">
        <f>'Berechnung-Freizeit'!BI443</f>
        <v>0</v>
      </c>
      <c r="AB455" s="362">
        <f t="shared" si="22"/>
        <v>0</v>
      </c>
    </row>
    <row r="456" spans="1:28">
      <c r="A456" s="184">
        <f>'Berechnung-Freizeit'!A444</f>
        <v>0</v>
      </c>
      <c r="B456" s="185">
        <f>'Berechnung-Freizeit'!B444</f>
        <v>0</v>
      </c>
      <c r="C456" s="185">
        <f>'Berechnung-Freizeit'!C444</f>
        <v>0</v>
      </c>
      <c r="D456" s="184" t="str">
        <f>'Berechnung-Freizeit'!D444</f>
        <v/>
      </c>
      <c r="E456" s="192">
        <f>'Berechnung-Freizeit'!E444</f>
        <v>0</v>
      </c>
      <c r="F456" s="195" t="str">
        <f>'Berechnung-Freizeit'!G444</f>
        <v/>
      </c>
      <c r="G456" s="184" t="str">
        <f>'Berechnung-Freizeit'!I444</f>
        <v/>
      </c>
      <c r="H456" s="192" t="str">
        <f>'Berechnung-Freizeit'!J444</f>
        <v/>
      </c>
      <c r="I456" s="195" t="str">
        <f>'Berechnung-Freizeit'!N444</f>
        <v/>
      </c>
      <c r="J456" s="186" t="str">
        <f>'Berechnung-Freizeit'!O444</f>
        <v/>
      </c>
      <c r="K456" s="184" t="str">
        <f>'Berechnung-Freizeit'!V444</f>
        <v/>
      </c>
      <c r="L456" s="197" t="str">
        <f>'Berechnung-Freizeit'!W444</f>
        <v/>
      </c>
      <c r="M456" s="195" t="str">
        <f>'Berechnung-Freizeit'!AB444</f>
        <v/>
      </c>
      <c r="N456" s="186" t="str">
        <f>'Berechnung-Freizeit'!AC444</f>
        <v/>
      </c>
      <c r="O456" s="195" t="str">
        <f>'Berechnung-Freizeit'!AH444</f>
        <v/>
      </c>
      <c r="P456" s="186" t="str">
        <f>'Berechnung-Freizeit'!AI444</f>
        <v/>
      </c>
      <c r="Q456" s="355" t="str">
        <f>'Berechnung-Freizeit'!AN444</f>
        <v/>
      </c>
      <c r="R456" s="186" t="str">
        <f>'Berechnung-Freizeit'!AO444</f>
        <v/>
      </c>
      <c r="S456" s="184" t="str">
        <f>'Berechnung-Freizeit'!AT444</f>
        <v/>
      </c>
      <c r="T456" s="186" t="str">
        <f>'Berechnung-Freizeit'!AU444</f>
        <v/>
      </c>
      <c r="U456" s="184" t="str">
        <f>'Berechnung-Freizeit'!AZ444</f>
        <v/>
      </c>
      <c r="V456" s="197" t="str">
        <f>'Berechnung-Freizeit'!BA444</f>
        <v/>
      </c>
      <c r="W456" s="184">
        <f>'Berechnung-Freizeit'!BB444</f>
        <v>0</v>
      </c>
      <c r="X456" s="197">
        <f>'Berechnung-Freizeit'!BC444</f>
        <v>0</v>
      </c>
      <c r="Y456" s="205">
        <f t="shared" si="20"/>
        <v>0</v>
      </c>
      <c r="Z456" s="216">
        <f t="shared" si="21"/>
        <v>0</v>
      </c>
      <c r="AA456" s="361">
        <f>'Berechnung-Freizeit'!BI444</f>
        <v>0</v>
      </c>
      <c r="AB456" s="362">
        <f t="shared" si="22"/>
        <v>0</v>
      </c>
    </row>
    <row r="457" spans="1:28">
      <c r="A457" s="184">
        <f>'Berechnung-Freizeit'!A445</f>
        <v>0</v>
      </c>
      <c r="B457" s="185">
        <f>'Berechnung-Freizeit'!B445</f>
        <v>0</v>
      </c>
      <c r="C457" s="185">
        <f>'Berechnung-Freizeit'!C445</f>
        <v>0</v>
      </c>
      <c r="D457" s="184" t="str">
        <f>'Berechnung-Freizeit'!D445</f>
        <v/>
      </c>
      <c r="E457" s="192">
        <f>'Berechnung-Freizeit'!E445</f>
        <v>0</v>
      </c>
      <c r="F457" s="195" t="str">
        <f>'Berechnung-Freizeit'!G445</f>
        <v/>
      </c>
      <c r="G457" s="184" t="str">
        <f>'Berechnung-Freizeit'!I445</f>
        <v/>
      </c>
      <c r="H457" s="192" t="str">
        <f>'Berechnung-Freizeit'!J445</f>
        <v/>
      </c>
      <c r="I457" s="195" t="str">
        <f>'Berechnung-Freizeit'!N445</f>
        <v/>
      </c>
      <c r="J457" s="186" t="str">
        <f>'Berechnung-Freizeit'!O445</f>
        <v/>
      </c>
      <c r="K457" s="184" t="str">
        <f>'Berechnung-Freizeit'!V445</f>
        <v/>
      </c>
      <c r="L457" s="197" t="str">
        <f>'Berechnung-Freizeit'!W445</f>
        <v/>
      </c>
      <c r="M457" s="195" t="str">
        <f>'Berechnung-Freizeit'!AB445</f>
        <v/>
      </c>
      <c r="N457" s="186" t="str">
        <f>'Berechnung-Freizeit'!AC445</f>
        <v/>
      </c>
      <c r="O457" s="195" t="str">
        <f>'Berechnung-Freizeit'!AH445</f>
        <v/>
      </c>
      <c r="P457" s="186" t="str">
        <f>'Berechnung-Freizeit'!AI445</f>
        <v/>
      </c>
      <c r="Q457" s="355" t="str">
        <f>'Berechnung-Freizeit'!AN445</f>
        <v/>
      </c>
      <c r="R457" s="186" t="str">
        <f>'Berechnung-Freizeit'!AO445</f>
        <v/>
      </c>
      <c r="S457" s="184" t="str">
        <f>'Berechnung-Freizeit'!AT445</f>
        <v/>
      </c>
      <c r="T457" s="186" t="str">
        <f>'Berechnung-Freizeit'!AU445</f>
        <v/>
      </c>
      <c r="U457" s="184" t="str">
        <f>'Berechnung-Freizeit'!AZ445</f>
        <v/>
      </c>
      <c r="V457" s="197" t="str">
        <f>'Berechnung-Freizeit'!BA445</f>
        <v/>
      </c>
      <c r="W457" s="184">
        <f>'Berechnung-Freizeit'!BB445</f>
        <v>0</v>
      </c>
      <c r="X457" s="197">
        <f>'Berechnung-Freizeit'!BC445</f>
        <v>0</v>
      </c>
      <c r="Y457" s="205">
        <f t="shared" si="20"/>
        <v>0</v>
      </c>
      <c r="Z457" s="216">
        <f t="shared" si="21"/>
        <v>0</v>
      </c>
      <c r="AA457" s="361">
        <f>'Berechnung-Freizeit'!BI445</f>
        <v>0</v>
      </c>
      <c r="AB457" s="362">
        <f t="shared" si="22"/>
        <v>0</v>
      </c>
    </row>
    <row r="458" spans="1:28">
      <c r="A458" s="184">
        <f>'Berechnung-Freizeit'!A446</f>
        <v>0</v>
      </c>
      <c r="B458" s="185">
        <f>'Berechnung-Freizeit'!B446</f>
        <v>0</v>
      </c>
      <c r="C458" s="185">
        <f>'Berechnung-Freizeit'!C446</f>
        <v>0</v>
      </c>
      <c r="D458" s="184" t="str">
        <f>'Berechnung-Freizeit'!D446</f>
        <v/>
      </c>
      <c r="E458" s="192">
        <f>'Berechnung-Freizeit'!E446</f>
        <v>0</v>
      </c>
      <c r="F458" s="195" t="str">
        <f>'Berechnung-Freizeit'!G446</f>
        <v/>
      </c>
      <c r="G458" s="184" t="str">
        <f>'Berechnung-Freizeit'!I446</f>
        <v/>
      </c>
      <c r="H458" s="192" t="str">
        <f>'Berechnung-Freizeit'!J446</f>
        <v/>
      </c>
      <c r="I458" s="195" t="str">
        <f>'Berechnung-Freizeit'!N446</f>
        <v/>
      </c>
      <c r="J458" s="186" t="str">
        <f>'Berechnung-Freizeit'!O446</f>
        <v/>
      </c>
      <c r="K458" s="184" t="str">
        <f>'Berechnung-Freizeit'!V446</f>
        <v/>
      </c>
      <c r="L458" s="197" t="str">
        <f>'Berechnung-Freizeit'!W446</f>
        <v/>
      </c>
      <c r="M458" s="195" t="str">
        <f>'Berechnung-Freizeit'!AB446</f>
        <v/>
      </c>
      <c r="N458" s="186" t="str">
        <f>'Berechnung-Freizeit'!AC446</f>
        <v/>
      </c>
      <c r="O458" s="195" t="str">
        <f>'Berechnung-Freizeit'!AH446</f>
        <v/>
      </c>
      <c r="P458" s="186" t="str">
        <f>'Berechnung-Freizeit'!AI446</f>
        <v/>
      </c>
      <c r="Q458" s="355" t="str">
        <f>'Berechnung-Freizeit'!AN446</f>
        <v/>
      </c>
      <c r="R458" s="186" t="str">
        <f>'Berechnung-Freizeit'!AO446</f>
        <v/>
      </c>
      <c r="S458" s="184" t="str">
        <f>'Berechnung-Freizeit'!AT446</f>
        <v/>
      </c>
      <c r="T458" s="186" t="str">
        <f>'Berechnung-Freizeit'!AU446</f>
        <v/>
      </c>
      <c r="U458" s="184" t="str">
        <f>'Berechnung-Freizeit'!AZ446</f>
        <v/>
      </c>
      <c r="V458" s="197" t="str">
        <f>'Berechnung-Freizeit'!BA446</f>
        <v/>
      </c>
      <c r="W458" s="184">
        <f>'Berechnung-Freizeit'!BB446</f>
        <v>0</v>
      </c>
      <c r="X458" s="197">
        <f>'Berechnung-Freizeit'!BC446</f>
        <v>0</v>
      </c>
      <c r="Y458" s="205">
        <f t="shared" si="20"/>
        <v>0</v>
      </c>
      <c r="Z458" s="216">
        <f t="shared" si="21"/>
        <v>0</v>
      </c>
      <c r="AA458" s="361">
        <f>'Berechnung-Freizeit'!BI446</f>
        <v>0</v>
      </c>
      <c r="AB458" s="362">
        <f t="shared" si="22"/>
        <v>0</v>
      </c>
    </row>
    <row r="459" spans="1:28">
      <c r="A459" s="184">
        <f>'Berechnung-Freizeit'!A447</f>
        <v>0</v>
      </c>
      <c r="B459" s="185">
        <f>'Berechnung-Freizeit'!B447</f>
        <v>0</v>
      </c>
      <c r="C459" s="185">
        <f>'Berechnung-Freizeit'!C447</f>
        <v>0</v>
      </c>
      <c r="D459" s="184" t="str">
        <f>'Berechnung-Freizeit'!D447</f>
        <v/>
      </c>
      <c r="E459" s="192">
        <f>'Berechnung-Freizeit'!E447</f>
        <v>0</v>
      </c>
      <c r="F459" s="195" t="str">
        <f>'Berechnung-Freizeit'!G447</f>
        <v/>
      </c>
      <c r="G459" s="184" t="str">
        <f>'Berechnung-Freizeit'!I447</f>
        <v/>
      </c>
      <c r="H459" s="192" t="str">
        <f>'Berechnung-Freizeit'!J447</f>
        <v/>
      </c>
      <c r="I459" s="195" t="str">
        <f>'Berechnung-Freizeit'!N447</f>
        <v/>
      </c>
      <c r="J459" s="186" t="str">
        <f>'Berechnung-Freizeit'!O447</f>
        <v/>
      </c>
      <c r="K459" s="184" t="str">
        <f>'Berechnung-Freizeit'!V447</f>
        <v/>
      </c>
      <c r="L459" s="197" t="str">
        <f>'Berechnung-Freizeit'!W447</f>
        <v/>
      </c>
      <c r="M459" s="195" t="str">
        <f>'Berechnung-Freizeit'!AB447</f>
        <v/>
      </c>
      <c r="N459" s="186" t="str">
        <f>'Berechnung-Freizeit'!AC447</f>
        <v/>
      </c>
      <c r="O459" s="195" t="str">
        <f>'Berechnung-Freizeit'!AH447</f>
        <v/>
      </c>
      <c r="P459" s="186" t="str">
        <f>'Berechnung-Freizeit'!AI447</f>
        <v/>
      </c>
      <c r="Q459" s="355" t="str">
        <f>'Berechnung-Freizeit'!AN447</f>
        <v/>
      </c>
      <c r="R459" s="186" t="str">
        <f>'Berechnung-Freizeit'!AO447</f>
        <v/>
      </c>
      <c r="S459" s="184" t="str">
        <f>'Berechnung-Freizeit'!AT447</f>
        <v/>
      </c>
      <c r="T459" s="186" t="str">
        <f>'Berechnung-Freizeit'!AU447</f>
        <v/>
      </c>
      <c r="U459" s="184" t="str">
        <f>'Berechnung-Freizeit'!AZ447</f>
        <v/>
      </c>
      <c r="V459" s="197" t="str">
        <f>'Berechnung-Freizeit'!BA447</f>
        <v/>
      </c>
      <c r="W459" s="184">
        <f>'Berechnung-Freizeit'!BB447</f>
        <v>0</v>
      </c>
      <c r="X459" s="197">
        <f>'Berechnung-Freizeit'!BC447</f>
        <v>0</v>
      </c>
      <c r="Y459" s="205">
        <f t="shared" si="20"/>
        <v>0</v>
      </c>
      <c r="Z459" s="216">
        <f t="shared" si="21"/>
        <v>0</v>
      </c>
      <c r="AA459" s="361">
        <f>'Berechnung-Freizeit'!BI447</f>
        <v>0</v>
      </c>
      <c r="AB459" s="362">
        <f t="shared" si="22"/>
        <v>0</v>
      </c>
    </row>
    <row r="460" spans="1:28">
      <c r="A460" s="184">
        <f>'Berechnung-Freizeit'!A448</f>
        <v>0</v>
      </c>
      <c r="B460" s="185">
        <f>'Berechnung-Freizeit'!B448</f>
        <v>0</v>
      </c>
      <c r="C460" s="185">
        <f>'Berechnung-Freizeit'!C448</f>
        <v>0</v>
      </c>
      <c r="D460" s="184" t="str">
        <f>'Berechnung-Freizeit'!D448</f>
        <v/>
      </c>
      <c r="E460" s="192">
        <f>'Berechnung-Freizeit'!E448</f>
        <v>0</v>
      </c>
      <c r="F460" s="195" t="str">
        <f>'Berechnung-Freizeit'!G448</f>
        <v/>
      </c>
      <c r="G460" s="184" t="str">
        <f>'Berechnung-Freizeit'!I448</f>
        <v/>
      </c>
      <c r="H460" s="192" t="str">
        <f>'Berechnung-Freizeit'!J448</f>
        <v/>
      </c>
      <c r="I460" s="195" t="str">
        <f>'Berechnung-Freizeit'!N448</f>
        <v/>
      </c>
      <c r="J460" s="186" t="str">
        <f>'Berechnung-Freizeit'!O448</f>
        <v/>
      </c>
      <c r="K460" s="184" t="str">
        <f>'Berechnung-Freizeit'!V448</f>
        <v/>
      </c>
      <c r="L460" s="197" t="str">
        <f>'Berechnung-Freizeit'!W448</f>
        <v/>
      </c>
      <c r="M460" s="195" t="str">
        <f>'Berechnung-Freizeit'!AB448</f>
        <v/>
      </c>
      <c r="N460" s="186" t="str">
        <f>'Berechnung-Freizeit'!AC448</f>
        <v/>
      </c>
      <c r="O460" s="195" t="str">
        <f>'Berechnung-Freizeit'!AH448</f>
        <v/>
      </c>
      <c r="P460" s="186" t="str">
        <f>'Berechnung-Freizeit'!AI448</f>
        <v/>
      </c>
      <c r="Q460" s="355" t="str">
        <f>'Berechnung-Freizeit'!AN448</f>
        <v/>
      </c>
      <c r="R460" s="186" t="str">
        <f>'Berechnung-Freizeit'!AO448</f>
        <v/>
      </c>
      <c r="S460" s="184" t="str">
        <f>'Berechnung-Freizeit'!AT448</f>
        <v/>
      </c>
      <c r="T460" s="186" t="str">
        <f>'Berechnung-Freizeit'!AU448</f>
        <v/>
      </c>
      <c r="U460" s="184" t="str">
        <f>'Berechnung-Freizeit'!AZ448</f>
        <v/>
      </c>
      <c r="V460" s="197" t="str">
        <f>'Berechnung-Freizeit'!BA448</f>
        <v/>
      </c>
      <c r="W460" s="184">
        <f>'Berechnung-Freizeit'!BB448</f>
        <v>0</v>
      </c>
      <c r="X460" s="197">
        <f>'Berechnung-Freizeit'!BC448</f>
        <v>0</v>
      </c>
      <c r="Y460" s="205">
        <f t="shared" si="20"/>
        <v>0</v>
      </c>
      <c r="Z460" s="216">
        <f t="shared" si="21"/>
        <v>0</v>
      </c>
      <c r="AA460" s="361">
        <f>'Berechnung-Freizeit'!BI448</f>
        <v>0</v>
      </c>
      <c r="AB460" s="362">
        <f t="shared" si="22"/>
        <v>0</v>
      </c>
    </row>
    <row r="461" spans="1:28">
      <c r="A461" s="184">
        <f>'Berechnung-Freizeit'!A449</f>
        <v>0</v>
      </c>
      <c r="B461" s="185">
        <f>'Berechnung-Freizeit'!B449</f>
        <v>0</v>
      </c>
      <c r="C461" s="185">
        <f>'Berechnung-Freizeit'!C449</f>
        <v>0</v>
      </c>
      <c r="D461" s="184" t="str">
        <f>'Berechnung-Freizeit'!D449</f>
        <v/>
      </c>
      <c r="E461" s="192">
        <f>'Berechnung-Freizeit'!E449</f>
        <v>0</v>
      </c>
      <c r="F461" s="195" t="str">
        <f>'Berechnung-Freizeit'!G449</f>
        <v/>
      </c>
      <c r="G461" s="184" t="str">
        <f>'Berechnung-Freizeit'!I449</f>
        <v/>
      </c>
      <c r="H461" s="192" t="str">
        <f>'Berechnung-Freizeit'!J449</f>
        <v/>
      </c>
      <c r="I461" s="195" t="str">
        <f>'Berechnung-Freizeit'!N449</f>
        <v/>
      </c>
      <c r="J461" s="186" t="str">
        <f>'Berechnung-Freizeit'!O449</f>
        <v/>
      </c>
      <c r="K461" s="184" t="str">
        <f>'Berechnung-Freizeit'!V449</f>
        <v/>
      </c>
      <c r="L461" s="197" t="str">
        <f>'Berechnung-Freizeit'!W449</f>
        <v/>
      </c>
      <c r="M461" s="195" t="str">
        <f>'Berechnung-Freizeit'!AB449</f>
        <v/>
      </c>
      <c r="N461" s="186" t="str">
        <f>'Berechnung-Freizeit'!AC449</f>
        <v/>
      </c>
      <c r="O461" s="195" t="str">
        <f>'Berechnung-Freizeit'!AH449</f>
        <v/>
      </c>
      <c r="P461" s="186" t="str">
        <f>'Berechnung-Freizeit'!AI449</f>
        <v/>
      </c>
      <c r="Q461" s="355" t="str">
        <f>'Berechnung-Freizeit'!AN449</f>
        <v/>
      </c>
      <c r="R461" s="186" t="str">
        <f>'Berechnung-Freizeit'!AO449</f>
        <v/>
      </c>
      <c r="S461" s="184" t="str">
        <f>'Berechnung-Freizeit'!AT449</f>
        <v/>
      </c>
      <c r="T461" s="186" t="str">
        <f>'Berechnung-Freizeit'!AU449</f>
        <v/>
      </c>
      <c r="U461" s="184" t="str">
        <f>'Berechnung-Freizeit'!AZ449</f>
        <v/>
      </c>
      <c r="V461" s="197" t="str">
        <f>'Berechnung-Freizeit'!BA449</f>
        <v/>
      </c>
      <c r="W461" s="184">
        <f>'Berechnung-Freizeit'!BB449</f>
        <v>0</v>
      </c>
      <c r="X461" s="197">
        <f>'Berechnung-Freizeit'!BC449</f>
        <v>0</v>
      </c>
      <c r="Y461" s="205">
        <f t="shared" si="20"/>
        <v>0</v>
      </c>
      <c r="Z461" s="216">
        <f t="shared" si="21"/>
        <v>0</v>
      </c>
      <c r="AA461" s="361">
        <f>'Berechnung-Freizeit'!BI449</f>
        <v>0</v>
      </c>
      <c r="AB461" s="362">
        <f t="shared" si="22"/>
        <v>0</v>
      </c>
    </row>
    <row r="462" spans="1:28">
      <c r="A462" s="184">
        <f>'Berechnung-Freizeit'!A450</f>
        <v>0</v>
      </c>
      <c r="B462" s="185">
        <f>'Berechnung-Freizeit'!B450</f>
        <v>0</v>
      </c>
      <c r="C462" s="185">
        <f>'Berechnung-Freizeit'!C450</f>
        <v>0</v>
      </c>
      <c r="D462" s="184" t="str">
        <f>'Berechnung-Freizeit'!D450</f>
        <v/>
      </c>
      <c r="E462" s="192">
        <f>'Berechnung-Freizeit'!E450</f>
        <v>0</v>
      </c>
      <c r="F462" s="195" t="str">
        <f>'Berechnung-Freizeit'!G450</f>
        <v/>
      </c>
      <c r="G462" s="184" t="str">
        <f>'Berechnung-Freizeit'!I450</f>
        <v/>
      </c>
      <c r="H462" s="192" t="str">
        <f>'Berechnung-Freizeit'!J450</f>
        <v/>
      </c>
      <c r="I462" s="195" t="str">
        <f>'Berechnung-Freizeit'!N450</f>
        <v/>
      </c>
      <c r="J462" s="186" t="str">
        <f>'Berechnung-Freizeit'!O450</f>
        <v/>
      </c>
      <c r="K462" s="184" t="str">
        <f>'Berechnung-Freizeit'!V450</f>
        <v/>
      </c>
      <c r="L462" s="197" t="str">
        <f>'Berechnung-Freizeit'!W450</f>
        <v/>
      </c>
      <c r="M462" s="195" t="str">
        <f>'Berechnung-Freizeit'!AB450</f>
        <v/>
      </c>
      <c r="N462" s="186" t="str">
        <f>'Berechnung-Freizeit'!AC450</f>
        <v/>
      </c>
      <c r="O462" s="195" t="str">
        <f>'Berechnung-Freizeit'!AH450</f>
        <v/>
      </c>
      <c r="P462" s="186" t="str">
        <f>'Berechnung-Freizeit'!AI450</f>
        <v/>
      </c>
      <c r="Q462" s="355" t="str">
        <f>'Berechnung-Freizeit'!AN450</f>
        <v/>
      </c>
      <c r="R462" s="186" t="str">
        <f>'Berechnung-Freizeit'!AO450</f>
        <v/>
      </c>
      <c r="S462" s="184" t="str">
        <f>'Berechnung-Freizeit'!AT450</f>
        <v/>
      </c>
      <c r="T462" s="186" t="str">
        <f>'Berechnung-Freizeit'!AU450</f>
        <v/>
      </c>
      <c r="U462" s="184" t="str">
        <f>'Berechnung-Freizeit'!AZ450</f>
        <v/>
      </c>
      <c r="V462" s="197" t="str">
        <f>'Berechnung-Freizeit'!BA450</f>
        <v/>
      </c>
      <c r="W462" s="184">
        <f>'Berechnung-Freizeit'!BB450</f>
        <v>0</v>
      </c>
      <c r="X462" s="197">
        <f>'Berechnung-Freizeit'!BC450</f>
        <v>0</v>
      </c>
      <c r="Y462" s="205">
        <f t="shared" si="20"/>
        <v>0</v>
      </c>
      <c r="Z462" s="216">
        <f t="shared" si="21"/>
        <v>0</v>
      </c>
      <c r="AA462" s="361">
        <f>'Berechnung-Freizeit'!BI450</f>
        <v>0</v>
      </c>
      <c r="AB462" s="362">
        <f t="shared" si="22"/>
        <v>0</v>
      </c>
    </row>
    <row r="463" spans="1:28">
      <c r="A463" s="184">
        <f>'Berechnung-Freizeit'!A451</f>
        <v>0</v>
      </c>
      <c r="B463" s="185">
        <f>'Berechnung-Freizeit'!B451</f>
        <v>0</v>
      </c>
      <c r="C463" s="185">
        <f>'Berechnung-Freizeit'!C451</f>
        <v>0</v>
      </c>
      <c r="D463" s="184" t="str">
        <f>'Berechnung-Freizeit'!D451</f>
        <v/>
      </c>
      <c r="E463" s="192">
        <f>'Berechnung-Freizeit'!E451</f>
        <v>0</v>
      </c>
      <c r="F463" s="195" t="str">
        <f>'Berechnung-Freizeit'!G451</f>
        <v/>
      </c>
      <c r="G463" s="184" t="str">
        <f>'Berechnung-Freizeit'!I451</f>
        <v/>
      </c>
      <c r="H463" s="192" t="str">
        <f>'Berechnung-Freizeit'!J451</f>
        <v/>
      </c>
      <c r="I463" s="195" t="str">
        <f>'Berechnung-Freizeit'!N451</f>
        <v/>
      </c>
      <c r="J463" s="186" t="str">
        <f>'Berechnung-Freizeit'!O451</f>
        <v/>
      </c>
      <c r="K463" s="184" t="str">
        <f>'Berechnung-Freizeit'!V451</f>
        <v/>
      </c>
      <c r="L463" s="197" t="str">
        <f>'Berechnung-Freizeit'!W451</f>
        <v/>
      </c>
      <c r="M463" s="195" t="str">
        <f>'Berechnung-Freizeit'!AB451</f>
        <v/>
      </c>
      <c r="N463" s="186" t="str">
        <f>'Berechnung-Freizeit'!AC451</f>
        <v/>
      </c>
      <c r="O463" s="195" t="str">
        <f>'Berechnung-Freizeit'!AH451</f>
        <v/>
      </c>
      <c r="P463" s="186" t="str">
        <f>'Berechnung-Freizeit'!AI451</f>
        <v/>
      </c>
      <c r="Q463" s="355" t="str">
        <f>'Berechnung-Freizeit'!AN451</f>
        <v/>
      </c>
      <c r="R463" s="186" t="str">
        <f>'Berechnung-Freizeit'!AO451</f>
        <v/>
      </c>
      <c r="S463" s="184" t="str">
        <f>'Berechnung-Freizeit'!AT451</f>
        <v/>
      </c>
      <c r="T463" s="186" t="str">
        <f>'Berechnung-Freizeit'!AU451</f>
        <v/>
      </c>
      <c r="U463" s="184" t="str">
        <f>'Berechnung-Freizeit'!AZ451</f>
        <v/>
      </c>
      <c r="V463" s="197" t="str">
        <f>'Berechnung-Freizeit'!BA451</f>
        <v/>
      </c>
      <c r="W463" s="184">
        <f>'Berechnung-Freizeit'!BB451</f>
        <v>0</v>
      </c>
      <c r="X463" s="197">
        <f>'Berechnung-Freizeit'!BC451</f>
        <v>0</v>
      </c>
      <c r="Y463" s="205">
        <f t="shared" si="20"/>
        <v>0</v>
      </c>
      <c r="Z463" s="216">
        <f t="shared" si="21"/>
        <v>0</v>
      </c>
      <c r="AA463" s="361">
        <f>'Berechnung-Freizeit'!BI451</f>
        <v>0</v>
      </c>
      <c r="AB463" s="362">
        <f t="shared" si="22"/>
        <v>0</v>
      </c>
    </row>
    <row r="464" spans="1:28">
      <c r="A464" s="184">
        <f>'Berechnung-Freizeit'!A452</f>
        <v>0</v>
      </c>
      <c r="B464" s="185">
        <f>'Berechnung-Freizeit'!B452</f>
        <v>0</v>
      </c>
      <c r="C464" s="185">
        <f>'Berechnung-Freizeit'!C452</f>
        <v>0</v>
      </c>
      <c r="D464" s="184" t="str">
        <f>'Berechnung-Freizeit'!D452</f>
        <v/>
      </c>
      <c r="E464" s="192">
        <f>'Berechnung-Freizeit'!E452</f>
        <v>0</v>
      </c>
      <c r="F464" s="195" t="str">
        <f>'Berechnung-Freizeit'!G452</f>
        <v/>
      </c>
      <c r="G464" s="184" t="str">
        <f>'Berechnung-Freizeit'!I452</f>
        <v/>
      </c>
      <c r="H464" s="192" t="str">
        <f>'Berechnung-Freizeit'!J452</f>
        <v/>
      </c>
      <c r="I464" s="195" t="str">
        <f>'Berechnung-Freizeit'!N452</f>
        <v/>
      </c>
      <c r="J464" s="186" t="str">
        <f>'Berechnung-Freizeit'!O452</f>
        <v/>
      </c>
      <c r="K464" s="184" t="str">
        <f>'Berechnung-Freizeit'!V452</f>
        <v/>
      </c>
      <c r="L464" s="197" t="str">
        <f>'Berechnung-Freizeit'!W452</f>
        <v/>
      </c>
      <c r="M464" s="195" t="str">
        <f>'Berechnung-Freizeit'!AB452</f>
        <v/>
      </c>
      <c r="N464" s="186" t="str">
        <f>'Berechnung-Freizeit'!AC452</f>
        <v/>
      </c>
      <c r="O464" s="195" t="str">
        <f>'Berechnung-Freizeit'!AH452</f>
        <v/>
      </c>
      <c r="P464" s="186" t="str">
        <f>'Berechnung-Freizeit'!AI452</f>
        <v/>
      </c>
      <c r="Q464" s="355" t="str">
        <f>'Berechnung-Freizeit'!AN452</f>
        <v/>
      </c>
      <c r="R464" s="186" t="str">
        <f>'Berechnung-Freizeit'!AO452</f>
        <v/>
      </c>
      <c r="S464" s="184" t="str">
        <f>'Berechnung-Freizeit'!AT452</f>
        <v/>
      </c>
      <c r="T464" s="186" t="str">
        <f>'Berechnung-Freizeit'!AU452</f>
        <v/>
      </c>
      <c r="U464" s="184" t="str">
        <f>'Berechnung-Freizeit'!AZ452</f>
        <v/>
      </c>
      <c r="V464" s="197" t="str">
        <f>'Berechnung-Freizeit'!BA452</f>
        <v/>
      </c>
      <c r="W464" s="184">
        <f>'Berechnung-Freizeit'!BB452</f>
        <v>0</v>
      </c>
      <c r="X464" s="197">
        <f>'Berechnung-Freizeit'!BC452</f>
        <v>0</v>
      </c>
      <c r="Y464" s="205">
        <f t="shared" si="20"/>
        <v>0</v>
      </c>
      <c r="Z464" s="216">
        <f t="shared" si="21"/>
        <v>0</v>
      </c>
      <c r="AA464" s="361">
        <f>'Berechnung-Freizeit'!BI452</f>
        <v>0</v>
      </c>
      <c r="AB464" s="362">
        <f t="shared" si="22"/>
        <v>0</v>
      </c>
    </row>
    <row r="465" spans="1:28">
      <c r="A465" s="184">
        <f>'Berechnung-Freizeit'!A453</f>
        <v>0</v>
      </c>
      <c r="B465" s="185">
        <f>'Berechnung-Freizeit'!B453</f>
        <v>0</v>
      </c>
      <c r="C465" s="185">
        <f>'Berechnung-Freizeit'!C453</f>
        <v>0</v>
      </c>
      <c r="D465" s="184" t="str">
        <f>'Berechnung-Freizeit'!D453</f>
        <v/>
      </c>
      <c r="E465" s="192">
        <f>'Berechnung-Freizeit'!E453</f>
        <v>0</v>
      </c>
      <c r="F465" s="195" t="str">
        <f>'Berechnung-Freizeit'!G453</f>
        <v/>
      </c>
      <c r="G465" s="184" t="str">
        <f>'Berechnung-Freizeit'!I453</f>
        <v/>
      </c>
      <c r="H465" s="192" t="str">
        <f>'Berechnung-Freizeit'!J453</f>
        <v/>
      </c>
      <c r="I465" s="195" t="str">
        <f>'Berechnung-Freizeit'!N453</f>
        <v/>
      </c>
      <c r="J465" s="186" t="str">
        <f>'Berechnung-Freizeit'!O453</f>
        <v/>
      </c>
      <c r="K465" s="184" t="str">
        <f>'Berechnung-Freizeit'!V453</f>
        <v/>
      </c>
      <c r="L465" s="197" t="str">
        <f>'Berechnung-Freizeit'!W453</f>
        <v/>
      </c>
      <c r="M465" s="195" t="str">
        <f>'Berechnung-Freizeit'!AB453</f>
        <v/>
      </c>
      <c r="N465" s="186" t="str">
        <f>'Berechnung-Freizeit'!AC453</f>
        <v/>
      </c>
      <c r="O465" s="195" t="str">
        <f>'Berechnung-Freizeit'!AH453</f>
        <v/>
      </c>
      <c r="P465" s="186" t="str">
        <f>'Berechnung-Freizeit'!AI453</f>
        <v/>
      </c>
      <c r="Q465" s="355" t="str">
        <f>'Berechnung-Freizeit'!AN453</f>
        <v/>
      </c>
      <c r="R465" s="186" t="str">
        <f>'Berechnung-Freizeit'!AO453</f>
        <v/>
      </c>
      <c r="S465" s="184" t="str">
        <f>'Berechnung-Freizeit'!AT453</f>
        <v/>
      </c>
      <c r="T465" s="186" t="str">
        <f>'Berechnung-Freizeit'!AU453</f>
        <v/>
      </c>
      <c r="U465" s="184" t="str">
        <f>'Berechnung-Freizeit'!AZ453</f>
        <v/>
      </c>
      <c r="V465" s="197" t="str">
        <f>'Berechnung-Freizeit'!BA453</f>
        <v/>
      </c>
      <c r="W465" s="184">
        <f>'Berechnung-Freizeit'!BB453</f>
        <v>0</v>
      </c>
      <c r="X465" s="197">
        <f>'Berechnung-Freizeit'!BC453</f>
        <v>0</v>
      </c>
      <c r="Y465" s="205">
        <f t="shared" si="20"/>
        <v>0</v>
      </c>
      <c r="Z465" s="216">
        <f t="shared" si="21"/>
        <v>0</v>
      </c>
      <c r="AA465" s="361">
        <f>'Berechnung-Freizeit'!BI453</f>
        <v>0</v>
      </c>
      <c r="AB465" s="362">
        <f t="shared" si="22"/>
        <v>0</v>
      </c>
    </row>
    <row r="466" spans="1:28">
      <c r="A466" s="184">
        <f>'Berechnung-Freizeit'!A454</f>
        <v>0</v>
      </c>
      <c r="B466" s="185">
        <f>'Berechnung-Freizeit'!B454</f>
        <v>0</v>
      </c>
      <c r="C466" s="185">
        <f>'Berechnung-Freizeit'!C454</f>
        <v>0</v>
      </c>
      <c r="D466" s="184" t="str">
        <f>'Berechnung-Freizeit'!D454</f>
        <v/>
      </c>
      <c r="E466" s="192">
        <f>'Berechnung-Freizeit'!E454</f>
        <v>0</v>
      </c>
      <c r="F466" s="195" t="str">
        <f>'Berechnung-Freizeit'!G454</f>
        <v/>
      </c>
      <c r="G466" s="184" t="str">
        <f>'Berechnung-Freizeit'!I454</f>
        <v/>
      </c>
      <c r="H466" s="192" t="str">
        <f>'Berechnung-Freizeit'!J454</f>
        <v/>
      </c>
      <c r="I466" s="195" t="str">
        <f>'Berechnung-Freizeit'!N454</f>
        <v/>
      </c>
      <c r="J466" s="186" t="str">
        <f>'Berechnung-Freizeit'!O454</f>
        <v/>
      </c>
      <c r="K466" s="184" t="str">
        <f>'Berechnung-Freizeit'!V454</f>
        <v/>
      </c>
      <c r="L466" s="197" t="str">
        <f>'Berechnung-Freizeit'!W454</f>
        <v/>
      </c>
      <c r="M466" s="195" t="str">
        <f>'Berechnung-Freizeit'!AB454</f>
        <v/>
      </c>
      <c r="N466" s="186" t="str">
        <f>'Berechnung-Freizeit'!AC454</f>
        <v/>
      </c>
      <c r="O466" s="195" t="str">
        <f>'Berechnung-Freizeit'!AH454</f>
        <v/>
      </c>
      <c r="P466" s="186" t="str">
        <f>'Berechnung-Freizeit'!AI454</f>
        <v/>
      </c>
      <c r="Q466" s="355" t="str">
        <f>'Berechnung-Freizeit'!AN454</f>
        <v/>
      </c>
      <c r="R466" s="186" t="str">
        <f>'Berechnung-Freizeit'!AO454</f>
        <v/>
      </c>
      <c r="S466" s="184" t="str">
        <f>'Berechnung-Freizeit'!AT454</f>
        <v/>
      </c>
      <c r="T466" s="186" t="str">
        <f>'Berechnung-Freizeit'!AU454</f>
        <v/>
      </c>
      <c r="U466" s="184" t="str">
        <f>'Berechnung-Freizeit'!AZ454</f>
        <v/>
      </c>
      <c r="V466" s="197" t="str">
        <f>'Berechnung-Freizeit'!BA454</f>
        <v/>
      </c>
      <c r="W466" s="184">
        <f>'Berechnung-Freizeit'!BB454</f>
        <v>0</v>
      </c>
      <c r="X466" s="197">
        <f>'Berechnung-Freizeit'!BC454</f>
        <v>0</v>
      </c>
      <c r="Y466" s="205">
        <f t="shared" ref="Y466:Y529" si="23">SUM(IF(ISERROR(G466),0,G466),IF(ISERROR(I466),0,I466),IF(ISERROR(K466),0,K466),IF(ISERROR(M466),0,M466),IF(ISERROR(Q466),0,Q466),IF(ISERROR(S466),0,S466),IF(ISERROR(U466),0,U466))</f>
        <v>0</v>
      </c>
      <c r="Z466" s="216">
        <f t="shared" ref="Z466:Z529" si="24">SUM(IF(ISERROR(H466),0,H466),IF(ISERROR(J466),0,J466),IF(ISERROR(L466),0,L466),IF(ISERROR(N466),0,N466),IF(ISERROR(R466),0,R466),IF(ISERROR(T466),0,T466),IF(ISERROR(V466),0,V466))</f>
        <v>0</v>
      </c>
      <c r="AA466" s="361">
        <f>'Berechnung-Freizeit'!BI454</f>
        <v>0</v>
      </c>
      <c r="AB466" s="362">
        <f t="shared" si="22"/>
        <v>0</v>
      </c>
    </row>
    <row r="467" spans="1:28">
      <c r="A467" s="184">
        <f>'Berechnung-Freizeit'!A455</f>
        <v>0</v>
      </c>
      <c r="B467" s="185">
        <f>'Berechnung-Freizeit'!B455</f>
        <v>0</v>
      </c>
      <c r="C467" s="185">
        <f>'Berechnung-Freizeit'!C455</f>
        <v>0</v>
      </c>
      <c r="D467" s="184" t="str">
        <f>'Berechnung-Freizeit'!D455</f>
        <v/>
      </c>
      <c r="E467" s="192">
        <f>'Berechnung-Freizeit'!E455</f>
        <v>0</v>
      </c>
      <c r="F467" s="195" t="str">
        <f>'Berechnung-Freizeit'!G455</f>
        <v/>
      </c>
      <c r="G467" s="184" t="str">
        <f>'Berechnung-Freizeit'!I455</f>
        <v/>
      </c>
      <c r="H467" s="192" t="str">
        <f>'Berechnung-Freizeit'!J455</f>
        <v/>
      </c>
      <c r="I467" s="195" t="str">
        <f>'Berechnung-Freizeit'!N455</f>
        <v/>
      </c>
      <c r="J467" s="186" t="str">
        <f>'Berechnung-Freizeit'!O455</f>
        <v/>
      </c>
      <c r="K467" s="184" t="str">
        <f>'Berechnung-Freizeit'!V455</f>
        <v/>
      </c>
      <c r="L467" s="197" t="str">
        <f>'Berechnung-Freizeit'!W455</f>
        <v/>
      </c>
      <c r="M467" s="195" t="str">
        <f>'Berechnung-Freizeit'!AB455</f>
        <v/>
      </c>
      <c r="N467" s="186" t="str">
        <f>'Berechnung-Freizeit'!AC455</f>
        <v/>
      </c>
      <c r="O467" s="195" t="str">
        <f>'Berechnung-Freizeit'!AH455</f>
        <v/>
      </c>
      <c r="P467" s="186" t="str">
        <f>'Berechnung-Freizeit'!AI455</f>
        <v/>
      </c>
      <c r="Q467" s="355" t="str">
        <f>'Berechnung-Freizeit'!AN455</f>
        <v/>
      </c>
      <c r="R467" s="186" t="str">
        <f>'Berechnung-Freizeit'!AO455</f>
        <v/>
      </c>
      <c r="S467" s="184" t="str">
        <f>'Berechnung-Freizeit'!AT455</f>
        <v/>
      </c>
      <c r="T467" s="186" t="str">
        <f>'Berechnung-Freizeit'!AU455</f>
        <v/>
      </c>
      <c r="U467" s="184" t="str">
        <f>'Berechnung-Freizeit'!AZ455</f>
        <v/>
      </c>
      <c r="V467" s="197" t="str">
        <f>'Berechnung-Freizeit'!BA455</f>
        <v/>
      </c>
      <c r="W467" s="184">
        <f>'Berechnung-Freizeit'!BB455</f>
        <v>0</v>
      </c>
      <c r="X467" s="197">
        <f>'Berechnung-Freizeit'!BC455</f>
        <v>0</v>
      </c>
      <c r="Y467" s="205">
        <f t="shared" si="23"/>
        <v>0</v>
      </c>
      <c r="Z467" s="216">
        <f t="shared" si="24"/>
        <v>0</v>
      </c>
      <c r="AA467" s="361">
        <f>'Berechnung-Freizeit'!BI455</f>
        <v>0</v>
      </c>
      <c r="AB467" s="362">
        <f t="shared" ref="AB467:AB530" si="25">Z467+AA467</f>
        <v>0</v>
      </c>
    </row>
    <row r="468" spans="1:28">
      <c r="A468" s="184">
        <f>'Berechnung-Freizeit'!A456</f>
        <v>0</v>
      </c>
      <c r="B468" s="185">
        <f>'Berechnung-Freizeit'!B456</f>
        <v>0</v>
      </c>
      <c r="C468" s="185">
        <f>'Berechnung-Freizeit'!C456</f>
        <v>0</v>
      </c>
      <c r="D468" s="184" t="str">
        <f>'Berechnung-Freizeit'!D456</f>
        <v/>
      </c>
      <c r="E468" s="192">
        <f>'Berechnung-Freizeit'!E456</f>
        <v>0</v>
      </c>
      <c r="F468" s="195" t="str">
        <f>'Berechnung-Freizeit'!G456</f>
        <v/>
      </c>
      <c r="G468" s="184" t="str">
        <f>'Berechnung-Freizeit'!I456</f>
        <v/>
      </c>
      <c r="H468" s="192" t="str">
        <f>'Berechnung-Freizeit'!J456</f>
        <v/>
      </c>
      <c r="I468" s="195" t="str">
        <f>'Berechnung-Freizeit'!N456</f>
        <v/>
      </c>
      <c r="J468" s="186" t="str">
        <f>'Berechnung-Freizeit'!O456</f>
        <v/>
      </c>
      <c r="K468" s="184" t="str">
        <f>'Berechnung-Freizeit'!V456</f>
        <v/>
      </c>
      <c r="L468" s="197" t="str">
        <f>'Berechnung-Freizeit'!W456</f>
        <v/>
      </c>
      <c r="M468" s="195" t="str">
        <f>'Berechnung-Freizeit'!AB456</f>
        <v/>
      </c>
      <c r="N468" s="186" t="str">
        <f>'Berechnung-Freizeit'!AC456</f>
        <v/>
      </c>
      <c r="O468" s="195" t="str">
        <f>'Berechnung-Freizeit'!AH456</f>
        <v/>
      </c>
      <c r="P468" s="186" t="str">
        <f>'Berechnung-Freizeit'!AI456</f>
        <v/>
      </c>
      <c r="Q468" s="355" t="str">
        <f>'Berechnung-Freizeit'!AN456</f>
        <v/>
      </c>
      <c r="R468" s="186" t="str">
        <f>'Berechnung-Freizeit'!AO456</f>
        <v/>
      </c>
      <c r="S468" s="184" t="str">
        <f>'Berechnung-Freizeit'!AT456</f>
        <v/>
      </c>
      <c r="T468" s="186" t="str">
        <f>'Berechnung-Freizeit'!AU456</f>
        <v/>
      </c>
      <c r="U468" s="184" t="str">
        <f>'Berechnung-Freizeit'!AZ456</f>
        <v/>
      </c>
      <c r="V468" s="197" t="str">
        <f>'Berechnung-Freizeit'!BA456</f>
        <v/>
      </c>
      <c r="W468" s="184">
        <f>'Berechnung-Freizeit'!BB456</f>
        <v>0</v>
      </c>
      <c r="X468" s="197">
        <f>'Berechnung-Freizeit'!BC456</f>
        <v>0</v>
      </c>
      <c r="Y468" s="205">
        <f t="shared" si="23"/>
        <v>0</v>
      </c>
      <c r="Z468" s="216">
        <f t="shared" si="24"/>
        <v>0</v>
      </c>
      <c r="AA468" s="361">
        <f>'Berechnung-Freizeit'!BI456</f>
        <v>0</v>
      </c>
      <c r="AB468" s="362">
        <f t="shared" si="25"/>
        <v>0</v>
      </c>
    </row>
    <row r="469" spans="1:28">
      <c r="A469" s="184">
        <f>'Berechnung-Freizeit'!A457</f>
        <v>0</v>
      </c>
      <c r="B469" s="185">
        <f>'Berechnung-Freizeit'!B457</f>
        <v>0</v>
      </c>
      <c r="C469" s="185">
        <f>'Berechnung-Freizeit'!C457</f>
        <v>0</v>
      </c>
      <c r="D469" s="184" t="str">
        <f>'Berechnung-Freizeit'!D457</f>
        <v/>
      </c>
      <c r="E469" s="192">
        <f>'Berechnung-Freizeit'!E457</f>
        <v>0</v>
      </c>
      <c r="F469" s="195" t="str">
        <f>'Berechnung-Freizeit'!G457</f>
        <v/>
      </c>
      <c r="G469" s="184" t="str">
        <f>'Berechnung-Freizeit'!I457</f>
        <v/>
      </c>
      <c r="H469" s="192" t="str">
        <f>'Berechnung-Freizeit'!J457</f>
        <v/>
      </c>
      <c r="I469" s="195" t="str">
        <f>'Berechnung-Freizeit'!N457</f>
        <v/>
      </c>
      <c r="J469" s="186" t="str">
        <f>'Berechnung-Freizeit'!O457</f>
        <v/>
      </c>
      <c r="K469" s="184" t="str">
        <f>'Berechnung-Freizeit'!V457</f>
        <v/>
      </c>
      <c r="L469" s="197" t="str">
        <f>'Berechnung-Freizeit'!W457</f>
        <v/>
      </c>
      <c r="M469" s="195" t="str">
        <f>'Berechnung-Freizeit'!AB457</f>
        <v/>
      </c>
      <c r="N469" s="186" t="str">
        <f>'Berechnung-Freizeit'!AC457</f>
        <v/>
      </c>
      <c r="O469" s="195" t="str">
        <f>'Berechnung-Freizeit'!AH457</f>
        <v/>
      </c>
      <c r="P469" s="186" t="str">
        <f>'Berechnung-Freizeit'!AI457</f>
        <v/>
      </c>
      <c r="Q469" s="355" t="str">
        <f>'Berechnung-Freizeit'!AN457</f>
        <v/>
      </c>
      <c r="R469" s="186" t="str">
        <f>'Berechnung-Freizeit'!AO457</f>
        <v/>
      </c>
      <c r="S469" s="184" t="str">
        <f>'Berechnung-Freizeit'!AT457</f>
        <v/>
      </c>
      <c r="T469" s="186" t="str">
        <f>'Berechnung-Freizeit'!AU457</f>
        <v/>
      </c>
      <c r="U469" s="184" t="str">
        <f>'Berechnung-Freizeit'!AZ457</f>
        <v/>
      </c>
      <c r="V469" s="197" t="str">
        <f>'Berechnung-Freizeit'!BA457</f>
        <v/>
      </c>
      <c r="W469" s="184">
        <f>'Berechnung-Freizeit'!BB457</f>
        <v>0</v>
      </c>
      <c r="X469" s="197">
        <f>'Berechnung-Freizeit'!BC457</f>
        <v>0</v>
      </c>
      <c r="Y469" s="205">
        <f t="shared" si="23"/>
        <v>0</v>
      </c>
      <c r="Z469" s="216">
        <f t="shared" si="24"/>
        <v>0</v>
      </c>
      <c r="AA469" s="361">
        <f>'Berechnung-Freizeit'!BI457</f>
        <v>0</v>
      </c>
      <c r="AB469" s="362">
        <f t="shared" si="25"/>
        <v>0</v>
      </c>
    </row>
    <row r="470" spans="1:28">
      <c r="A470" s="184">
        <f>'Berechnung-Freizeit'!A458</f>
        <v>0</v>
      </c>
      <c r="B470" s="185">
        <f>'Berechnung-Freizeit'!B458</f>
        <v>0</v>
      </c>
      <c r="C470" s="185">
        <f>'Berechnung-Freizeit'!C458</f>
        <v>0</v>
      </c>
      <c r="D470" s="184" t="str">
        <f>'Berechnung-Freizeit'!D458</f>
        <v/>
      </c>
      <c r="E470" s="192">
        <f>'Berechnung-Freizeit'!E458</f>
        <v>0</v>
      </c>
      <c r="F470" s="195" t="str">
        <f>'Berechnung-Freizeit'!G458</f>
        <v/>
      </c>
      <c r="G470" s="184" t="str">
        <f>'Berechnung-Freizeit'!I458</f>
        <v/>
      </c>
      <c r="H470" s="192" t="str">
        <f>'Berechnung-Freizeit'!J458</f>
        <v/>
      </c>
      <c r="I470" s="195" t="str">
        <f>'Berechnung-Freizeit'!N458</f>
        <v/>
      </c>
      <c r="J470" s="186" t="str">
        <f>'Berechnung-Freizeit'!O458</f>
        <v/>
      </c>
      <c r="K470" s="184" t="str">
        <f>'Berechnung-Freizeit'!V458</f>
        <v/>
      </c>
      <c r="L470" s="197" t="str">
        <f>'Berechnung-Freizeit'!W458</f>
        <v/>
      </c>
      <c r="M470" s="195" t="str">
        <f>'Berechnung-Freizeit'!AB458</f>
        <v/>
      </c>
      <c r="N470" s="186" t="str">
        <f>'Berechnung-Freizeit'!AC458</f>
        <v/>
      </c>
      <c r="O470" s="195" t="str">
        <f>'Berechnung-Freizeit'!AH458</f>
        <v/>
      </c>
      <c r="P470" s="186" t="str">
        <f>'Berechnung-Freizeit'!AI458</f>
        <v/>
      </c>
      <c r="Q470" s="355" t="str">
        <f>'Berechnung-Freizeit'!AN458</f>
        <v/>
      </c>
      <c r="R470" s="186" t="str">
        <f>'Berechnung-Freizeit'!AO458</f>
        <v/>
      </c>
      <c r="S470" s="184" t="str">
        <f>'Berechnung-Freizeit'!AT458</f>
        <v/>
      </c>
      <c r="T470" s="186" t="str">
        <f>'Berechnung-Freizeit'!AU458</f>
        <v/>
      </c>
      <c r="U470" s="184" t="str">
        <f>'Berechnung-Freizeit'!AZ458</f>
        <v/>
      </c>
      <c r="V470" s="197" t="str">
        <f>'Berechnung-Freizeit'!BA458</f>
        <v/>
      </c>
      <c r="W470" s="184">
        <f>'Berechnung-Freizeit'!BB458</f>
        <v>0</v>
      </c>
      <c r="X470" s="197">
        <f>'Berechnung-Freizeit'!BC458</f>
        <v>0</v>
      </c>
      <c r="Y470" s="205">
        <f t="shared" si="23"/>
        <v>0</v>
      </c>
      <c r="Z470" s="216">
        <f t="shared" si="24"/>
        <v>0</v>
      </c>
      <c r="AA470" s="361">
        <f>'Berechnung-Freizeit'!BI458</f>
        <v>0</v>
      </c>
      <c r="AB470" s="362">
        <f t="shared" si="25"/>
        <v>0</v>
      </c>
    </row>
    <row r="471" spans="1:28">
      <c r="A471" s="184">
        <f>'Berechnung-Freizeit'!A459</f>
        <v>0</v>
      </c>
      <c r="B471" s="185">
        <f>'Berechnung-Freizeit'!B459</f>
        <v>0</v>
      </c>
      <c r="C471" s="185">
        <f>'Berechnung-Freizeit'!C459</f>
        <v>0</v>
      </c>
      <c r="D471" s="184" t="str">
        <f>'Berechnung-Freizeit'!D459</f>
        <v/>
      </c>
      <c r="E471" s="192">
        <f>'Berechnung-Freizeit'!E459</f>
        <v>0</v>
      </c>
      <c r="F471" s="195" t="str">
        <f>'Berechnung-Freizeit'!G459</f>
        <v/>
      </c>
      <c r="G471" s="184" t="str">
        <f>'Berechnung-Freizeit'!I459</f>
        <v/>
      </c>
      <c r="H471" s="192" t="str">
        <f>'Berechnung-Freizeit'!J459</f>
        <v/>
      </c>
      <c r="I471" s="195" t="str">
        <f>'Berechnung-Freizeit'!N459</f>
        <v/>
      </c>
      <c r="J471" s="186" t="str">
        <f>'Berechnung-Freizeit'!O459</f>
        <v/>
      </c>
      <c r="K471" s="184" t="str">
        <f>'Berechnung-Freizeit'!V459</f>
        <v/>
      </c>
      <c r="L471" s="197" t="str">
        <f>'Berechnung-Freizeit'!W459</f>
        <v/>
      </c>
      <c r="M471" s="195" t="str">
        <f>'Berechnung-Freizeit'!AB459</f>
        <v/>
      </c>
      <c r="N471" s="186" t="str">
        <f>'Berechnung-Freizeit'!AC459</f>
        <v/>
      </c>
      <c r="O471" s="195" t="str">
        <f>'Berechnung-Freizeit'!AH459</f>
        <v/>
      </c>
      <c r="P471" s="186" t="str">
        <f>'Berechnung-Freizeit'!AI459</f>
        <v/>
      </c>
      <c r="Q471" s="355" t="str">
        <f>'Berechnung-Freizeit'!AN459</f>
        <v/>
      </c>
      <c r="R471" s="186" t="str">
        <f>'Berechnung-Freizeit'!AO459</f>
        <v/>
      </c>
      <c r="S471" s="184" t="str">
        <f>'Berechnung-Freizeit'!AT459</f>
        <v/>
      </c>
      <c r="T471" s="186" t="str">
        <f>'Berechnung-Freizeit'!AU459</f>
        <v/>
      </c>
      <c r="U471" s="184" t="str">
        <f>'Berechnung-Freizeit'!AZ459</f>
        <v/>
      </c>
      <c r="V471" s="197" t="str">
        <f>'Berechnung-Freizeit'!BA459</f>
        <v/>
      </c>
      <c r="W471" s="184">
        <f>'Berechnung-Freizeit'!BB459</f>
        <v>0</v>
      </c>
      <c r="X471" s="197">
        <f>'Berechnung-Freizeit'!BC459</f>
        <v>0</v>
      </c>
      <c r="Y471" s="205">
        <f t="shared" si="23"/>
        <v>0</v>
      </c>
      <c r="Z471" s="216">
        <f t="shared" si="24"/>
        <v>0</v>
      </c>
      <c r="AA471" s="361">
        <f>'Berechnung-Freizeit'!BI459</f>
        <v>0</v>
      </c>
      <c r="AB471" s="362">
        <f t="shared" si="25"/>
        <v>0</v>
      </c>
    </row>
    <row r="472" spans="1:28">
      <c r="A472" s="184">
        <f>'Berechnung-Freizeit'!A460</f>
        <v>0</v>
      </c>
      <c r="B472" s="185">
        <f>'Berechnung-Freizeit'!B460</f>
        <v>0</v>
      </c>
      <c r="C472" s="185">
        <f>'Berechnung-Freizeit'!C460</f>
        <v>0</v>
      </c>
      <c r="D472" s="184" t="str">
        <f>'Berechnung-Freizeit'!D460</f>
        <v/>
      </c>
      <c r="E472" s="192">
        <f>'Berechnung-Freizeit'!E460</f>
        <v>0</v>
      </c>
      <c r="F472" s="195" t="str">
        <f>'Berechnung-Freizeit'!G460</f>
        <v/>
      </c>
      <c r="G472" s="184" t="str">
        <f>'Berechnung-Freizeit'!I460</f>
        <v/>
      </c>
      <c r="H472" s="192" t="str">
        <f>'Berechnung-Freizeit'!J460</f>
        <v/>
      </c>
      <c r="I472" s="195" t="str">
        <f>'Berechnung-Freizeit'!N460</f>
        <v/>
      </c>
      <c r="J472" s="186" t="str">
        <f>'Berechnung-Freizeit'!O460</f>
        <v/>
      </c>
      <c r="K472" s="184" t="str">
        <f>'Berechnung-Freizeit'!V460</f>
        <v/>
      </c>
      <c r="L472" s="197" t="str">
        <f>'Berechnung-Freizeit'!W460</f>
        <v/>
      </c>
      <c r="M472" s="195" t="str">
        <f>'Berechnung-Freizeit'!AB460</f>
        <v/>
      </c>
      <c r="N472" s="186" t="str">
        <f>'Berechnung-Freizeit'!AC460</f>
        <v/>
      </c>
      <c r="O472" s="195" t="str">
        <f>'Berechnung-Freizeit'!AH460</f>
        <v/>
      </c>
      <c r="P472" s="186" t="str">
        <f>'Berechnung-Freizeit'!AI460</f>
        <v/>
      </c>
      <c r="Q472" s="355" t="str">
        <f>'Berechnung-Freizeit'!AN460</f>
        <v/>
      </c>
      <c r="R472" s="186" t="str">
        <f>'Berechnung-Freizeit'!AO460</f>
        <v/>
      </c>
      <c r="S472" s="184" t="str">
        <f>'Berechnung-Freizeit'!AT460</f>
        <v/>
      </c>
      <c r="T472" s="186" t="str">
        <f>'Berechnung-Freizeit'!AU460</f>
        <v/>
      </c>
      <c r="U472" s="184" t="str">
        <f>'Berechnung-Freizeit'!AZ460</f>
        <v/>
      </c>
      <c r="V472" s="197" t="str">
        <f>'Berechnung-Freizeit'!BA460</f>
        <v/>
      </c>
      <c r="W472" s="184">
        <f>'Berechnung-Freizeit'!BB460</f>
        <v>0</v>
      </c>
      <c r="X472" s="197">
        <f>'Berechnung-Freizeit'!BC460</f>
        <v>0</v>
      </c>
      <c r="Y472" s="205">
        <f t="shared" si="23"/>
        <v>0</v>
      </c>
      <c r="Z472" s="216">
        <f t="shared" si="24"/>
        <v>0</v>
      </c>
      <c r="AA472" s="361">
        <f>'Berechnung-Freizeit'!BI460</f>
        <v>0</v>
      </c>
      <c r="AB472" s="362">
        <f t="shared" si="25"/>
        <v>0</v>
      </c>
    </row>
    <row r="473" spans="1:28">
      <c r="A473" s="184">
        <f>'Berechnung-Freizeit'!A461</f>
        <v>0</v>
      </c>
      <c r="B473" s="185">
        <f>'Berechnung-Freizeit'!B461</f>
        <v>0</v>
      </c>
      <c r="C473" s="185">
        <f>'Berechnung-Freizeit'!C461</f>
        <v>0</v>
      </c>
      <c r="D473" s="184" t="str">
        <f>'Berechnung-Freizeit'!D461</f>
        <v/>
      </c>
      <c r="E473" s="192">
        <f>'Berechnung-Freizeit'!E461</f>
        <v>0</v>
      </c>
      <c r="F473" s="195" t="str">
        <f>'Berechnung-Freizeit'!G461</f>
        <v/>
      </c>
      <c r="G473" s="184" t="str">
        <f>'Berechnung-Freizeit'!I461</f>
        <v/>
      </c>
      <c r="H473" s="192" t="str">
        <f>'Berechnung-Freizeit'!J461</f>
        <v/>
      </c>
      <c r="I473" s="195" t="str">
        <f>'Berechnung-Freizeit'!N461</f>
        <v/>
      </c>
      <c r="J473" s="186" t="str">
        <f>'Berechnung-Freizeit'!O461</f>
        <v/>
      </c>
      <c r="K473" s="184" t="str">
        <f>'Berechnung-Freizeit'!V461</f>
        <v/>
      </c>
      <c r="L473" s="197" t="str">
        <f>'Berechnung-Freizeit'!W461</f>
        <v/>
      </c>
      <c r="M473" s="195" t="str">
        <f>'Berechnung-Freizeit'!AB461</f>
        <v/>
      </c>
      <c r="N473" s="186" t="str">
        <f>'Berechnung-Freizeit'!AC461</f>
        <v/>
      </c>
      <c r="O473" s="195" t="str">
        <f>'Berechnung-Freizeit'!AH461</f>
        <v/>
      </c>
      <c r="P473" s="186" t="str">
        <f>'Berechnung-Freizeit'!AI461</f>
        <v/>
      </c>
      <c r="Q473" s="355" t="str">
        <f>'Berechnung-Freizeit'!AN461</f>
        <v/>
      </c>
      <c r="R473" s="186" t="str">
        <f>'Berechnung-Freizeit'!AO461</f>
        <v/>
      </c>
      <c r="S473" s="184" t="str">
        <f>'Berechnung-Freizeit'!AT461</f>
        <v/>
      </c>
      <c r="T473" s="186" t="str">
        <f>'Berechnung-Freizeit'!AU461</f>
        <v/>
      </c>
      <c r="U473" s="184" t="str">
        <f>'Berechnung-Freizeit'!AZ461</f>
        <v/>
      </c>
      <c r="V473" s="197" t="str">
        <f>'Berechnung-Freizeit'!BA461</f>
        <v/>
      </c>
      <c r="W473" s="184">
        <f>'Berechnung-Freizeit'!BB461</f>
        <v>0</v>
      </c>
      <c r="X473" s="197">
        <f>'Berechnung-Freizeit'!BC461</f>
        <v>0</v>
      </c>
      <c r="Y473" s="205">
        <f t="shared" si="23"/>
        <v>0</v>
      </c>
      <c r="Z473" s="216">
        <f t="shared" si="24"/>
        <v>0</v>
      </c>
      <c r="AA473" s="361">
        <f>'Berechnung-Freizeit'!BI461</f>
        <v>0</v>
      </c>
      <c r="AB473" s="362">
        <f t="shared" si="25"/>
        <v>0</v>
      </c>
    </row>
    <row r="474" spans="1:28">
      <c r="A474" s="184">
        <f>'Berechnung-Freizeit'!A462</f>
        <v>0</v>
      </c>
      <c r="B474" s="185">
        <f>'Berechnung-Freizeit'!B462</f>
        <v>0</v>
      </c>
      <c r="C474" s="185">
        <f>'Berechnung-Freizeit'!C462</f>
        <v>0</v>
      </c>
      <c r="D474" s="184" t="str">
        <f>'Berechnung-Freizeit'!D462</f>
        <v/>
      </c>
      <c r="E474" s="192">
        <f>'Berechnung-Freizeit'!E462</f>
        <v>0</v>
      </c>
      <c r="F474" s="195" t="str">
        <f>'Berechnung-Freizeit'!G462</f>
        <v/>
      </c>
      <c r="G474" s="184" t="str">
        <f>'Berechnung-Freizeit'!I462</f>
        <v/>
      </c>
      <c r="H474" s="192" t="str">
        <f>'Berechnung-Freizeit'!J462</f>
        <v/>
      </c>
      <c r="I474" s="195" t="str">
        <f>'Berechnung-Freizeit'!N462</f>
        <v/>
      </c>
      <c r="J474" s="186" t="str">
        <f>'Berechnung-Freizeit'!O462</f>
        <v/>
      </c>
      <c r="K474" s="184" t="str">
        <f>'Berechnung-Freizeit'!V462</f>
        <v/>
      </c>
      <c r="L474" s="197" t="str">
        <f>'Berechnung-Freizeit'!W462</f>
        <v/>
      </c>
      <c r="M474" s="195" t="str">
        <f>'Berechnung-Freizeit'!AB462</f>
        <v/>
      </c>
      <c r="N474" s="186" t="str">
        <f>'Berechnung-Freizeit'!AC462</f>
        <v/>
      </c>
      <c r="O474" s="195" t="str">
        <f>'Berechnung-Freizeit'!AH462</f>
        <v/>
      </c>
      <c r="P474" s="186" t="str">
        <f>'Berechnung-Freizeit'!AI462</f>
        <v/>
      </c>
      <c r="Q474" s="355" t="str">
        <f>'Berechnung-Freizeit'!AN462</f>
        <v/>
      </c>
      <c r="R474" s="186" t="str">
        <f>'Berechnung-Freizeit'!AO462</f>
        <v/>
      </c>
      <c r="S474" s="184" t="str">
        <f>'Berechnung-Freizeit'!AT462</f>
        <v/>
      </c>
      <c r="T474" s="186" t="str">
        <f>'Berechnung-Freizeit'!AU462</f>
        <v/>
      </c>
      <c r="U474" s="184" t="str">
        <f>'Berechnung-Freizeit'!AZ462</f>
        <v/>
      </c>
      <c r="V474" s="197" t="str">
        <f>'Berechnung-Freizeit'!BA462</f>
        <v/>
      </c>
      <c r="W474" s="184">
        <f>'Berechnung-Freizeit'!BB462</f>
        <v>0</v>
      </c>
      <c r="X474" s="197">
        <f>'Berechnung-Freizeit'!BC462</f>
        <v>0</v>
      </c>
      <c r="Y474" s="205">
        <f t="shared" si="23"/>
        <v>0</v>
      </c>
      <c r="Z474" s="216">
        <f t="shared" si="24"/>
        <v>0</v>
      </c>
      <c r="AA474" s="361">
        <f>'Berechnung-Freizeit'!BI462</f>
        <v>0</v>
      </c>
      <c r="AB474" s="362">
        <f t="shared" si="25"/>
        <v>0</v>
      </c>
    </row>
    <row r="475" spans="1:28">
      <c r="A475" s="184">
        <f>'Berechnung-Freizeit'!A463</f>
        <v>0</v>
      </c>
      <c r="B475" s="185">
        <f>'Berechnung-Freizeit'!B463</f>
        <v>0</v>
      </c>
      <c r="C475" s="185">
        <f>'Berechnung-Freizeit'!C463</f>
        <v>0</v>
      </c>
      <c r="D475" s="184" t="str">
        <f>'Berechnung-Freizeit'!D463</f>
        <v/>
      </c>
      <c r="E475" s="192">
        <f>'Berechnung-Freizeit'!E463</f>
        <v>0</v>
      </c>
      <c r="F475" s="195" t="str">
        <f>'Berechnung-Freizeit'!G463</f>
        <v/>
      </c>
      <c r="G475" s="184" t="str">
        <f>'Berechnung-Freizeit'!I463</f>
        <v/>
      </c>
      <c r="H475" s="192" t="str">
        <f>'Berechnung-Freizeit'!J463</f>
        <v/>
      </c>
      <c r="I475" s="195" t="str">
        <f>'Berechnung-Freizeit'!N463</f>
        <v/>
      </c>
      <c r="J475" s="186" t="str">
        <f>'Berechnung-Freizeit'!O463</f>
        <v/>
      </c>
      <c r="K475" s="184" t="str">
        <f>'Berechnung-Freizeit'!V463</f>
        <v/>
      </c>
      <c r="L475" s="197" t="str">
        <f>'Berechnung-Freizeit'!W463</f>
        <v/>
      </c>
      <c r="M475" s="195" t="str">
        <f>'Berechnung-Freizeit'!AB463</f>
        <v/>
      </c>
      <c r="N475" s="186" t="str">
        <f>'Berechnung-Freizeit'!AC463</f>
        <v/>
      </c>
      <c r="O475" s="195" t="str">
        <f>'Berechnung-Freizeit'!AH463</f>
        <v/>
      </c>
      <c r="P475" s="186" t="str">
        <f>'Berechnung-Freizeit'!AI463</f>
        <v/>
      </c>
      <c r="Q475" s="355" t="str">
        <f>'Berechnung-Freizeit'!AN463</f>
        <v/>
      </c>
      <c r="R475" s="186" t="str">
        <f>'Berechnung-Freizeit'!AO463</f>
        <v/>
      </c>
      <c r="S475" s="184" t="str">
        <f>'Berechnung-Freizeit'!AT463</f>
        <v/>
      </c>
      <c r="T475" s="186" t="str">
        <f>'Berechnung-Freizeit'!AU463</f>
        <v/>
      </c>
      <c r="U475" s="184" t="str">
        <f>'Berechnung-Freizeit'!AZ463</f>
        <v/>
      </c>
      <c r="V475" s="197" t="str">
        <f>'Berechnung-Freizeit'!BA463</f>
        <v/>
      </c>
      <c r="W475" s="184">
        <f>'Berechnung-Freizeit'!BB463</f>
        <v>0</v>
      </c>
      <c r="X475" s="197">
        <f>'Berechnung-Freizeit'!BC463</f>
        <v>0</v>
      </c>
      <c r="Y475" s="205">
        <f t="shared" si="23"/>
        <v>0</v>
      </c>
      <c r="Z475" s="216">
        <f t="shared" si="24"/>
        <v>0</v>
      </c>
      <c r="AA475" s="361">
        <f>'Berechnung-Freizeit'!BI463</f>
        <v>0</v>
      </c>
      <c r="AB475" s="362">
        <f t="shared" si="25"/>
        <v>0</v>
      </c>
    </row>
    <row r="476" spans="1:28">
      <c r="A476" s="184">
        <f>'Berechnung-Freizeit'!A464</f>
        <v>0</v>
      </c>
      <c r="B476" s="185">
        <f>'Berechnung-Freizeit'!B464</f>
        <v>0</v>
      </c>
      <c r="C476" s="185">
        <f>'Berechnung-Freizeit'!C464</f>
        <v>0</v>
      </c>
      <c r="D476" s="184" t="str">
        <f>'Berechnung-Freizeit'!D464</f>
        <v/>
      </c>
      <c r="E476" s="192">
        <f>'Berechnung-Freizeit'!E464</f>
        <v>0</v>
      </c>
      <c r="F476" s="195" t="str">
        <f>'Berechnung-Freizeit'!G464</f>
        <v/>
      </c>
      <c r="G476" s="184" t="str">
        <f>'Berechnung-Freizeit'!I464</f>
        <v/>
      </c>
      <c r="H476" s="192" t="str">
        <f>'Berechnung-Freizeit'!J464</f>
        <v/>
      </c>
      <c r="I476" s="195" t="str">
        <f>'Berechnung-Freizeit'!N464</f>
        <v/>
      </c>
      <c r="J476" s="186" t="str">
        <f>'Berechnung-Freizeit'!O464</f>
        <v/>
      </c>
      <c r="K476" s="184" t="str">
        <f>'Berechnung-Freizeit'!V464</f>
        <v/>
      </c>
      <c r="L476" s="197" t="str">
        <f>'Berechnung-Freizeit'!W464</f>
        <v/>
      </c>
      <c r="M476" s="195" t="str">
        <f>'Berechnung-Freizeit'!AB464</f>
        <v/>
      </c>
      <c r="N476" s="186" t="str">
        <f>'Berechnung-Freizeit'!AC464</f>
        <v/>
      </c>
      <c r="O476" s="195" t="str">
        <f>'Berechnung-Freizeit'!AH464</f>
        <v/>
      </c>
      <c r="P476" s="186" t="str">
        <f>'Berechnung-Freizeit'!AI464</f>
        <v/>
      </c>
      <c r="Q476" s="355" t="str">
        <f>'Berechnung-Freizeit'!AN464</f>
        <v/>
      </c>
      <c r="R476" s="186" t="str">
        <f>'Berechnung-Freizeit'!AO464</f>
        <v/>
      </c>
      <c r="S476" s="184" t="str">
        <f>'Berechnung-Freizeit'!AT464</f>
        <v/>
      </c>
      <c r="T476" s="186" t="str">
        <f>'Berechnung-Freizeit'!AU464</f>
        <v/>
      </c>
      <c r="U476" s="184" t="str">
        <f>'Berechnung-Freizeit'!AZ464</f>
        <v/>
      </c>
      <c r="V476" s="197" t="str">
        <f>'Berechnung-Freizeit'!BA464</f>
        <v/>
      </c>
      <c r="W476" s="184">
        <f>'Berechnung-Freizeit'!BB464</f>
        <v>0</v>
      </c>
      <c r="X476" s="197">
        <f>'Berechnung-Freizeit'!BC464</f>
        <v>0</v>
      </c>
      <c r="Y476" s="205">
        <f t="shared" si="23"/>
        <v>0</v>
      </c>
      <c r="Z476" s="216">
        <f t="shared" si="24"/>
        <v>0</v>
      </c>
      <c r="AA476" s="361">
        <f>'Berechnung-Freizeit'!BI464</f>
        <v>0</v>
      </c>
      <c r="AB476" s="362">
        <f t="shared" si="25"/>
        <v>0</v>
      </c>
    </row>
    <row r="477" spans="1:28">
      <c r="A477" s="184">
        <f>'Berechnung-Freizeit'!A465</f>
        <v>0</v>
      </c>
      <c r="B477" s="185">
        <f>'Berechnung-Freizeit'!B465</f>
        <v>0</v>
      </c>
      <c r="C477" s="185">
        <f>'Berechnung-Freizeit'!C465</f>
        <v>0</v>
      </c>
      <c r="D477" s="184" t="str">
        <f>'Berechnung-Freizeit'!D465</f>
        <v/>
      </c>
      <c r="E477" s="192">
        <f>'Berechnung-Freizeit'!E465</f>
        <v>0</v>
      </c>
      <c r="F477" s="195" t="str">
        <f>'Berechnung-Freizeit'!G465</f>
        <v/>
      </c>
      <c r="G477" s="184" t="str">
        <f>'Berechnung-Freizeit'!I465</f>
        <v/>
      </c>
      <c r="H477" s="192" t="str">
        <f>'Berechnung-Freizeit'!J465</f>
        <v/>
      </c>
      <c r="I477" s="195" t="str">
        <f>'Berechnung-Freizeit'!N465</f>
        <v/>
      </c>
      <c r="J477" s="186" t="str">
        <f>'Berechnung-Freizeit'!O465</f>
        <v/>
      </c>
      <c r="K477" s="184" t="str">
        <f>'Berechnung-Freizeit'!V465</f>
        <v/>
      </c>
      <c r="L477" s="197" t="str">
        <f>'Berechnung-Freizeit'!W465</f>
        <v/>
      </c>
      <c r="M477" s="195" t="str">
        <f>'Berechnung-Freizeit'!AB465</f>
        <v/>
      </c>
      <c r="N477" s="186" t="str">
        <f>'Berechnung-Freizeit'!AC465</f>
        <v/>
      </c>
      <c r="O477" s="195" t="str">
        <f>'Berechnung-Freizeit'!AH465</f>
        <v/>
      </c>
      <c r="P477" s="186" t="str">
        <f>'Berechnung-Freizeit'!AI465</f>
        <v/>
      </c>
      <c r="Q477" s="355" t="str">
        <f>'Berechnung-Freizeit'!AN465</f>
        <v/>
      </c>
      <c r="R477" s="186" t="str">
        <f>'Berechnung-Freizeit'!AO465</f>
        <v/>
      </c>
      <c r="S477" s="184" t="str">
        <f>'Berechnung-Freizeit'!AT465</f>
        <v/>
      </c>
      <c r="T477" s="186" t="str">
        <f>'Berechnung-Freizeit'!AU465</f>
        <v/>
      </c>
      <c r="U477" s="184" t="str">
        <f>'Berechnung-Freizeit'!AZ465</f>
        <v/>
      </c>
      <c r="V477" s="197" t="str">
        <f>'Berechnung-Freizeit'!BA465</f>
        <v/>
      </c>
      <c r="W477" s="184">
        <f>'Berechnung-Freizeit'!BB465</f>
        <v>0</v>
      </c>
      <c r="X477" s="197">
        <f>'Berechnung-Freizeit'!BC465</f>
        <v>0</v>
      </c>
      <c r="Y477" s="205">
        <f t="shared" si="23"/>
        <v>0</v>
      </c>
      <c r="Z477" s="216">
        <f t="shared" si="24"/>
        <v>0</v>
      </c>
      <c r="AA477" s="361">
        <f>'Berechnung-Freizeit'!BI465</f>
        <v>0</v>
      </c>
      <c r="AB477" s="362">
        <f t="shared" si="25"/>
        <v>0</v>
      </c>
    </row>
    <row r="478" spans="1:28">
      <c r="A478" s="184">
        <f>'Berechnung-Freizeit'!A466</f>
        <v>0</v>
      </c>
      <c r="B478" s="185">
        <f>'Berechnung-Freizeit'!B466</f>
        <v>0</v>
      </c>
      <c r="C478" s="185">
        <f>'Berechnung-Freizeit'!C466</f>
        <v>0</v>
      </c>
      <c r="D478" s="184" t="str">
        <f>'Berechnung-Freizeit'!D466</f>
        <v/>
      </c>
      <c r="E478" s="192">
        <f>'Berechnung-Freizeit'!E466</f>
        <v>0</v>
      </c>
      <c r="F478" s="195" t="str">
        <f>'Berechnung-Freizeit'!G466</f>
        <v/>
      </c>
      <c r="G478" s="184" t="str">
        <f>'Berechnung-Freizeit'!I466</f>
        <v/>
      </c>
      <c r="H478" s="192" t="str">
        <f>'Berechnung-Freizeit'!J466</f>
        <v/>
      </c>
      <c r="I478" s="195" t="str">
        <f>'Berechnung-Freizeit'!N466</f>
        <v/>
      </c>
      <c r="J478" s="186" t="str">
        <f>'Berechnung-Freizeit'!O466</f>
        <v/>
      </c>
      <c r="K478" s="184" t="str">
        <f>'Berechnung-Freizeit'!V466</f>
        <v/>
      </c>
      <c r="L478" s="197" t="str">
        <f>'Berechnung-Freizeit'!W466</f>
        <v/>
      </c>
      <c r="M478" s="195" t="str">
        <f>'Berechnung-Freizeit'!AB466</f>
        <v/>
      </c>
      <c r="N478" s="186" t="str">
        <f>'Berechnung-Freizeit'!AC466</f>
        <v/>
      </c>
      <c r="O478" s="195" t="str">
        <f>'Berechnung-Freizeit'!AH466</f>
        <v/>
      </c>
      <c r="P478" s="186" t="str">
        <f>'Berechnung-Freizeit'!AI466</f>
        <v/>
      </c>
      <c r="Q478" s="355" t="str">
        <f>'Berechnung-Freizeit'!AN466</f>
        <v/>
      </c>
      <c r="R478" s="186" t="str">
        <f>'Berechnung-Freizeit'!AO466</f>
        <v/>
      </c>
      <c r="S478" s="184" t="str">
        <f>'Berechnung-Freizeit'!AT466</f>
        <v/>
      </c>
      <c r="T478" s="186" t="str">
        <f>'Berechnung-Freizeit'!AU466</f>
        <v/>
      </c>
      <c r="U478" s="184" t="str">
        <f>'Berechnung-Freizeit'!AZ466</f>
        <v/>
      </c>
      <c r="V478" s="197" t="str">
        <f>'Berechnung-Freizeit'!BA466</f>
        <v/>
      </c>
      <c r="W478" s="184">
        <f>'Berechnung-Freizeit'!BB466</f>
        <v>0</v>
      </c>
      <c r="X478" s="197">
        <f>'Berechnung-Freizeit'!BC466</f>
        <v>0</v>
      </c>
      <c r="Y478" s="205">
        <f t="shared" si="23"/>
        <v>0</v>
      </c>
      <c r="Z478" s="216">
        <f t="shared" si="24"/>
        <v>0</v>
      </c>
      <c r="AA478" s="361">
        <f>'Berechnung-Freizeit'!BI466</f>
        <v>0</v>
      </c>
      <c r="AB478" s="362">
        <f t="shared" si="25"/>
        <v>0</v>
      </c>
    </row>
    <row r="479" spans="1:28">
      <c r="A479" s="184">
        <f>'Berechnung-Freizeit'!A467</f>
        <v>0</v>
      </c>
      <c r="B479" s="185">
        <f>'Berechnung-Freizeit'!B467</f>
        <v>0</v>
      </c>
      <c r="C479" s="185">
        <f>'Berechnung-Freizeit'!C467</f>
        <v>0</v>
      </c>
      <c r="D479" s="184" t="str">
        <f>'Berechnung-Freizeit'!D467</f>
        <v/>
      </c>
      <c r="E479" s="192">
        <f>'Berechnung-Freizeit'!E467</f>
        <v>0</v>
      </c>
      <c r="F479" s="195" t="str">
        <f>'Berechnung-Freizeit'!G467</f>
        <v/>
      </c>
      <c r="G479" s="184" t="str">
        <f>'Berechnung-Freizeit'!I467</f>
        <v/>
      </c>
      <c r="H479" s="192" t="str">
        <f>'Berechnung-Freizeit'!J467</f>
        <v/>
      </c>
      <c r="I479" s="195" t="str">
        <f>'Berechnung-Freizeit'!N467</f>
        <v/>
      </c>
      <c r="J479" s="186" t="str">
        <f>'Berechnung-Freizeit'!O467</f>
        <v/>
      </c>
      <c r="K479" s="184" t="str">
        <f>'Berechnung-Freizeit'!V467</f>
        <v/>
      </c>
      <c r="L479" s="197" t="str">
        <f>'Berechnung-Freizeit'!W467</f>
        <v/>
      </c>
      <c r="M479" s="195" t="str">
        <f>'Berechnung-Freizeit'!AB467</f>
        <v/>
      </c>
      <c r="N479" s="186" t="str">
        <f>'Berechnung-Freizeit'!AC467</f>
        <v/>
      </c>
      <c r="O479" s="195" t="str">
        <f>'Berechnung-Freizeit'!AH467</f>
        <v/>
      </c>
      <c r="P479" s="186" t="str">
        <f>'Berechnung-Freizeit'!AI467</f>
        <v/>
      </c>
      <c r="Q479" s="355" t="str">
        <f>'Berechnung-Freizeit'!AN467</f>
        <v/>
      </c>
      <c r="R479" s="186" t="str">
        <f>'Berechnung-Freizeit'!AO467</f>
        <v/>
      </c>
      <c r="S479" s="184" t="str">
        <f>'Berechnung-Freizeit'!AT467</f>
        <v/>
      </c>
      <c r="T479" s="186" t="str">
        <f>'Berechnung-Freizeit'!AU467</f>
        <v/>
      </c>
      <c r="U479" s="184" t="str">
        <f>'Berechnung-Freizeit'!AZ467</f>
        <v/>
      </c>
      <c r="V479" s="197" t="str">
        <f>'Berechnung-Freizeit'!BA467</f>
        <v/>
      </c>
      <c r="W479" s="184">
        <f>'Berechnung-Freizeit'!BB467</f>
        <v>0</v>
      </c>
      <c r="X479" s="197">
        <f>'Berechnung-Freizeit'!BC467</f>
        <v>0</v>
      </c>
      <c r="Y479" s="205">
        <f t="shared" si="23"/>
        <v>0</v>
      </c>
      <c r="Z479" s="216">
        <f t="shared" si="24"/>
        <v>0</v>
      </c>
      <c r="AA479" s="361">
        <f>'Berechnung-Freizeit'!BI467</f>
        <v>0</v>
      </c>
      <c r="AB479" s="362">
        <f t="shared" si="25"/>
        <v>0</v>
      </c>
    </row>
    <row r="480" spans="1:28">
      <c r="A480" s="184">
        <f>'Berechnung-Freizeit'!A468</f>
        <v>0</v>
      </c>
      <c r="B480" s="185">
        <f>'Berechnung-Freizeit'!B468</f>
        <v>0</v>
      </c>
      <c r="C480" s="185">
        <f>'Berechnung-Freizeit'!C468</f>
        <v>0</v>
      </c>
      <c r="D480" s="184" t="str">
        <f>'Berechnung-Freizeit'!D468</f>
        <v/>
      </c>
      <c r="E480" s="192">
        <f>'Berechnung-Freizeit'!E468</f>
        <v>0</v>
      </c>
      <c r="F480" s="195" t="str">
        <f>'Berechnung-Freizeit'!G468</f>
        <v/>
      </c>
      <c r="G480" s="184" t="str">
        <f>'Berechnung-Freizeit'!I468</f>
        <v/>
      </c>
      <c r="H480" s="192" t="str">
        <f>'Berechnung-Freizeit'!J468</f>
        <v/>
      </c>
      <c r="I480" s="195" t="str">
        <f>'Berechnung-Freizeit'!N468</f>
        <v/>
      </c>
      <c r="J480" s="186" t="str">
        <f>'Berechnung-Freizeit'!O468</f>
        <v/>
      </c>
      <c r="K480" s="184" t="str">
        <f>'Berechnung-Freizeit'!V468</f>
        <v/>
      </c>
      <c r="L480" s="197" t="str">
        <f>'Berechnung-Freizeit'!W468</f>
        <v/>
      </c>
      <c r="M480" s="195" t="str">
        <f>'Berechnung-Freizeit'!AB468</f>
        <v/>
      </c>
      <c r="N480" s="186" t="str">
        <f>'Berechnung-Freizeit'!AC468</f>
        <v/>
      </c>
      <c r="O480" s="195" t="str">
        <f>'Berechnung-Freizeit'!AH468</f>
        <v/>
      </c>
      <c r="P480" s="186" t="str">
        <f>'Berechnung-Freizeit'!AI468</f>
        <v/>
      </c>
      <c r="Q480" s="355" t="str">
        <f>'Berechnung-Freizeit'!AN468</f>
        <v/>
      </c>
      <c r="R480" s="186" t="str">
        <f>'Berechnung-Freizeit'!AO468</f>
        <v/>
      </c>
      <c r="S480" s="184" t="str">
        <f>'Berechnung-Freizeit'!AT468</f>
        <v/>
      </c>
      <c r="T480" s="186" t="str">
        <f>'Berechnung-Freizeit'!AU468</f>
        <v/>
      </c>
      <c r="U480" s="184" t="str">
        <f>'Berechnung-Freizeit'!AZ468</f>
        <v/>
      </c>
      <c r="V480" s="197" t="str">
        <f>'Berechnung-Freizeit'!BA468</f>
        <v/>
      </c>
      <c r="W480" s="184">
        <f>'Berechnung-Freizeit'!BB468</f>
        <v>0</v>
      </c>
      <c r="X480" s="197">
        <f>'Berechnung-Freizeit'!BC468</f>
        <v>0</v>
      </c>
      <c r="Y480" s="205">
        <f t="shared" si="23"/>
        <v>0</v>
      </c>
      <c r="Z480" s="216">
        <f t="shared" si="24"/>
        <v>0</v>
      </c>
      <c r="AA480" s="361">
        <f>'Berechnung-Freizeit'!BI468</f>
        <v>0</v>
      </c>
      <c r="AB480" s="362">
        <f t="shared" si="25"/>
        <v>0</v>
      </c>
    </row>
    <row r="481" spans="1:28">
      <c r="A481" s="184">
        <f>'Berechnung-Freizeit'!A469</f>
        <v>0</v>
      </c>
      <c r="B481" s="185">
        <f>'Berechnung-Freizeit'!B469</f>
        <v>0</v>
      </c>
      <c r="C481" s="185">
        <f>'Berechnung-Freizeit'!C469</f>
        <v>0</v>
      </c>
      <c r="D481" s="184" t="str">
        <f>'Berechnung-Freizeit'!D469</f>
        <v/>
      </c>
      <c r="E481" s="192">
        <f>'Berechnung-Freizeit'!E469</f>
        <v>0</v>
      </c>
      <c r="F481" s="195" t="str">
        <f>'Berechnung-Freizeit'!G469</f>
        <v/>
      </c>
      <c r="G481" s="184" t="str">
        <f>'Berechnung-Freizeit'!I469</f>
        <v/>
      </c>
      <c r="H481" s="192" t="str">
        <f>'Berechnung-Freizeit'!J469</f>
        <v/>
      </c>
      <c r="I481" s="195" t="str">
        <f>'Berechnung-Freizeit'!N469</f>
        <v/>
      </c>
      <c r="J481" s="186" t="str">
        <f>'Berechnung-Freizeit'!O469</f>
        <v/>
      </c>
      <c r="K481" s="184" t="str">
        <f>'Berechnung-Freizeit'!V469</f>
        <v/>
      </c>
      <c r="L481" s="197" t="str">
        <f>'Berechnung-Freizeit'!W469</f>
        <v/>
      </c>
      <c r="M481" s="195" t="str">
        <f>'Berechnung-Freizeit'!AB469</f>
        <v/>
      </c>
      <c r="N481" s="186" t="str">
        <f>'Berechnung-Freizeit'!AC469</f>
        <v/>
      </c>
      <c r="O481" s="195" t="str">
        <f>'Berechnung-Freizeit'!AH469</f>
        <v/>
      </c>
      <c r="P481" s="186" t="str">
        <f>'Berechnung-Freizeit'!AI469</f>
        <v/>
      </c>
      <c r="Q481" s="355" t="str">
        <f>'Berechnung-Freizeit'!AN469</f>
        <v/>
      </c>
      <c r="R481" s="186" t="str">
        <f>'Berechnung-Freizeit'!AO469</f>
        <v/>
      </c>
      <c r="S481" s="184" t="str">
        <f>'Berechnung-Freizeit'!AT469</f>
        <v/>
      </c>
      <c r="T481" s="186" t="str">
        <f>'Berechnung-Freizeit'!AU469</f>
        <v/>
      </c>
      <c r="U481" s="184" t="str">
        <f>'Berechnung-Freizeit'!AZ469</f>
        <v/>
      </c>
      <c r="V481" s="197" t="str">
        <f>'Berechnung-Freizeit'!BA469</f>
        <v/>
      </c>
      <c r="W481" s="184">
        <f>'Berechnung-Freizeit'!BB469</f>
        <v>0</v>
      </c>
      <c r="X481" s="197">
        <f>'Berechnung-Freizeit'!BC469</f>
        <v>0</v>
      </c>
      <c r="Y481" s="205">
        <f t="shared" si="23"/>
        <v>0</v>
      </c>
      <c r="Z481" s="216">
        <f t="shared" si="24"/>
        <v>0</v>
      </c>
      <c r="AA481" s="361">
        <f>'Berechnung-Freizeit'!BI469</f>
        <v>0</v>
      </c>
      <c r="AB481" s="362">
        <f t="shared" si="25"/>
        <v>0</v>
      </c>
    </row>
    <row r="482" spans="1:28">
      <c r="A482" s="184">
        <f>'Berechnung-Freizeit'!A470</f>
        <v>0</v>
      </c>
      <c r="B482" s="185">
        <f>'Berechnung-Freizeit'!B470</f>
        <v>0</v>
      </c>
      <c r="C482" s="185">
        <f>'Berechnung-Freizeit'!C470</f>
        <v>0</v>
      </c>
      <c r="D482" s="184" t="str">
        <f>'Berechnung-Freizeit'!D470</f>
        <v/>
      </c>
      <c r="E482" s="192">
        <f>'Berechnung-Freizeit'!E470</f>
        <v>0</v>
      </c>
      <c r="F482" s="195" t="str">
        <f>'Berechnung-Freizeit'!G470</f>
        <v/>
      </c>
      <c r="G482" s="184" t="str">
        <f>'Berechnung-Freizeit'!I470</f>
        <v/>
      </c>
      <c r="H482" s="192" t="str">
        <f>'Berechnung-Freizeit'!J470</f>
        <v/>
      </c>
      <c r="I482" s="195" t="str">
        <f>'Berechnung-Freizeit'!N470</f>
        <v/>
      </c>
      <c r="J482" s="186" t="str">
        <f>'Berechnung-Freizeit'!O470</f>
        <v/>
      </c>
      <c r="K482" s="184" t="str">
        <f>'Berechnung-Freizeit'!V470</f>
        <v/>
      </c>
      <c r="L482" s="197" t="str">
        <f>'Berechnung-Freizeit'!W470</f>
        <v/>
      </c>
      <c r="M482" s="195" t="str">
        <f>'Berechnung-Freizeit'!AB470</f>
        <v/>
      </c>
      <c r="N482" s="186" t="str">
        <f>'Berechnung-Freizeit'!AC470</f>
        <v/>
      </c>
      <c r="O482" s="195" t="str">
        <f>'Berechnung-Freizeit'!AH470</f>
        <v/>
      </c>
      <c r="P482" s="186" t="str">
        <f>'Berechnung-Freizeit'!AI470</f>
        <v/>
      </c>
      <c r="Q482" s="355" t="str">
        <f>'Berechnung-Freizeit'!AN470</f>
        <v/>
      </c>
      <c r="R482" s="186" t="str">
        <f>'Berechnung-Freizeit'!AO470</f>
        <v/>
      </c>
      <c r="S482" s="184" t="str">
        <f>'Berechnung-Freizeit'!AT470</f>
        <v/>
      </c>
      <c r="T482" s="186" t="str">
        <f>'Berechnung-Freizeit'!AU470</f>
        <v/>
      </c>
      <c r="U482" s="184" t="str">
        <f>'Berechnung-Freizeit'!AZ470</f>
        <v/>
      </c>
      <c r="V482" s="197" t="str">
        <f>'Berechnung-Freizeit'!BA470</f>
        <v/>
      </c>
      <c r="W482" s="184">
        <f>'Berechnung-Freizeit'!BB470</f>
        <v>0</v>
      </c>
      <c r="X482" s="197">
        <f>'Berechnung-Freizeit'!BC470</f>
        <v>0</v>
      </c>
      <c r="Y482" s="205">
        <f t="shared" si="23"/>
        <v>0</v>
      </c>
      <c r="Z482" s="216">
        <f t="shared" si="24"/>
        <v>0</v>
      </c>
      <c r="AA482" s="361">
        <f>'Berechnung-Freizeit'!BI470</f>
        <v>0</v>
      </c>
      <c r="AB482" s="362">
        <f t="shared" si="25"/>
        <v>0</v>
      </c>
    </row>
    <row r="483" spans="1:28">
      <c r="A483" s="184">
        <f>'Berechnung-Freizeit'!A471</f>
        <v>0</v>
      </c>
      <c r="B483" s="185">
        <f>'Berechnung-Freizeit'!B471</f>
        <v>0</v>
      </c>
      <c r="C483" s="185">
        <f>'Berechnung-Freizeit'!C471</f>
        <v>0</v>
      </c>
      <c r="D483" s="184" t="str">
        <f>'Berechnung-Freizeit'!D471</f>
        <v/>
      </c>
      <c r="E483" s="192">
        <f>'Berechnung-Freizeit'!E471</f>
        <v>0</v>
      </c>
      <c r="F483" s="195" t="str">
        <f>'Berechnung-Freizeit'!G471</f>
        <v/>
      </c>
      <c r="G483" s="184" t="str">
        <f>'Berechnung-Freizeit'!I471</f>
        <v/>
      </c>
      <c r="H483" s="192" t="str">
        <f>'Berechnung-Freizeit'!J471</f>
        <v/>
      </c>
      <c r="I483" s="195" t="str">
        <f>'Berechnung-Freizeit'!N471</f>
        <v/>
      </c>
      <c r="J483" s="186" t="str">
        <f>'Berechnung-Freizeit'!O471</f>
        <v/>
      </c>
      <c r="K483" s="184" t="str">
        <f>'Berechnung-Freizeit'!V471</f>
        <v/>
      </c>
      <c r="L483" s="197" t="str">
        <f>'Berechnung-Freizeit'!W471</f>
        <v/>
      </c>
      <c r="M483" s="195" t="str">
        <f>'Berechnung-Freizeit'!AB471</f>
        <v/>
      </c>
      <c r="N483" s="186" t="str">
        <f>'Berechnung-Freizeit'!AC471</f>
        <v/>
      </c>
      <c r="O483" s="195" t="str">
        <f>'Berechnung-Freizeit'!AH471</f>
        <v/>
      </c>
      <c r="P483" s="186" t="str">
        <f>'Berechnung-Freizeit'!AI471</f>
        <v/>
      </c>
      <c r="Q483" s="355" t="str">
        <f>'Berechnung-Freizeit'!AN471</f>
        <v/>
      </c>
      <c r="R483" s="186" t="str">
        <f>'Berechnung-Freizeit'!AO471</f>
        <v/>
      </c>
      <c r="S483" s="184" t="str">
        <f>'Berechnung-Freizeit'!AT471</f>
        <v/>
      </c>
      <c r="T483" s="186" t="str">
        <f>'Berechnung-Freizeit'!AU471</f>
        <v/>
      </c>
      <c r="U483" s="184" t="str">
        <f>'Berechnung-Freizeit'!AZ471</f>
        <v/>
      </c>
      <c r="V483" s="197" t="str">
        <f>'Berechnung-Freizeit'!BA471</f>
        <v/>
      </c>
      <c r="W483" s="184">
        <f>'Berechnung-Freizeit'!BB471</f>
        <v>0</v>
      </c>
      <c r="X483" s="197">
        <f>'Berechnung-Freizeit'!BC471</f>
        <v>0</v>
      </c>
      <c r="Y483" s="205">
        <f t="shared" si="23"/>
        <v>0</v>
      </c>
      <c r="Z483" s="216">
        <f t="shared" si="24"/>
        <v>0</v>
      </c>
      <c r="AA483" s="361">
        <f>'Berechnung-Freizeit'!BI471</f>
        <v>0</v>
      </c>
      <c r="AB483" s="362">
        <f t="shared" si="25"/>
        <v>0</v>
      </c>
    </row>
    <row r="484" spans="1:28">
      <c r="A484" s="184">
        <f>'Berechnung-Freizeit'!A472</f>
        <v>0</v>
      </c>
      <c r="B484" s="185">
        <f>'Berechnung-Freizeit'!B472</f>
        <v>0</v>
      </c>
      <c r="C484" s="185">
        <f>'Berechnung-Freizeit'!C472</f>
        <v>0</v>
      </c>
      <c r="D484" s="184" t="str">
        <f>'Berechnung-Freizeit'!D472</f>
        <v/>
      </c>
      <c r="E484" s="192">
        <f>'Berechnung-Freizeit'!E472</f>
        <v>0</v>
      </c>
      <c r="F484" s="195" t="str">
        <f>'Berechnung-Freizeit'!G472</f>
        <v/>
      </c>
      <c r="G484" s="184" t="str">
        <f>'Berechnung-Freizeit'!I472</f>
        <v/>
      </c>
      <c r="H484" s="192" t="str">
        <f>'Berechnung-Freizeit'!J472</f>
        <v/>
      </c>
      <c r="I484" s="195" t="str">
        <f>'Berechnung-Freizeit'!N472</f>
        <v/>
      </c>
      <c r="J484" s="186" t="str">
        <f>'Berechnung-Freizeit'!O472</f>
        <v/>
      </c>
      <c r="K484" s="184" t="str">
        <f>'Berechnung-Freizeit'!V472</f>
        <v/>
      </c>
      <c r="L484" s="197" t="str">
        <f>'Berechnung-Freizeit'!W472</f>
        <v/>
      </c>
      <c r="M484" s="195" t="str">
        <f>'Berechnung-Freizeit'!AB472</f>
        <v/>
      </c>
      <c r="N484" s="186" t="str">
        <f>'Berechnung-Freizeit'!AC472</f>
        <v/>
      </c>
      <c r="O484" s="195" t="str">
        <f>'Berechnung-Freizeit'!AH472</f>
        <v/>
      </c>
      <c r="P484" s="186" t="str">
        <f>'Berechnung-Freizeit'!AI472</f>
        <v/>
      </c>
      <c r="Q484" s="355" t="str">
        <f>'Berechnung-Freizeit'!AN472</f>
        <v/>
      </c>
      <c r="R484" s="186" t="str">
        <f>'Berechnung-Freizeit'!AO472</f>
        <v/>
      </c>
      <c r="S484" s="184" t="str">
        <f>'Berechnung-Freizeit'!AT472</f>
        <v/>
      </c>
      <c r="T484" s="186" t="str">
        <f>'Berechnung-Freizeit'!AU472</f>
        <v/>
      </c>
      <c r="U484" s="184" t="str">
        <f>'Berechnung-Freizeit'!AZ472</f>
        <v/>
      </c>
      <c r="V484" s="197" t="str">
        <f>'Berechnung-Freizeit'!BA472</f>
        <v/>
      </c>
      <c r="W484" s="184">
        <f>'Berechnung-Freizeit'!BB472</f>
        <v>0</v>
      </c>
      <c r="X484" s="197">
        <f>'Berechnung-Freizeit'!BC472</f>
        <v>0</v>
      </c>
      <c r="Y484" s="205">
        <f t="shared" si="23"/>
        <v>0</v>
      </c>
      <c r="Z484" s="216">
        <f t="shared" si="24"/>
        <v>0</v>
      </c>
      <c r="AA484" s="361">
        <f>'Berechnung-Freizeit'!BI472</f>
        <v>0</v>
      </c>
      <c r="AB484" s="362">
        <f t="shared" si="25"/>
        <v>0</v>
      </c>
    </row>
    <row r="485" spans="1:28">
      <c r="A485" s="184">
        <f>'Berechnung-Freizeit'!A473</f>
        <v>0</v>
      </c>
      <c r="B485" s="185">
        <f>'Berechnung-Freizeit'!B473</f>
        <v>0</v>
      </c>
      <c r="C485" s="185">
        <f>'Berechnung-Freizeit'!C473</f>
        <v>0</v>
      </c>
      <c r="D485" s="184" t="str">
        <f>'Berechnung-Freizeit'!D473</f>
        <v/>
      </c>
      <c r="E485" s="192">
        <f>'Berechnung-Freizeit'!E473</f>
        <v>0</v>
      </c>
      <c r="F485" s="195" t="str">
        <f>'Berechnung-Freizeit'!G473</f>
        <v/>
      </c>
      <c r="G485" s="184" t="str">
        <f>'Berechnung-Freizeit'!I473</f>
        <v/>
      </c>
      <c r="H485" s="192" t="str">
        <f>'Berechnung-Freizeit'!J473</f>
        <v/>
      </c>
      <c r="I485" s="195" t="str">
        <f>'Berechnung-Freizeit'!N473</f>
        <v/>
      </c>
      <c r="J485" s="186" t="str">
        <f>'Berechnung-Freizeit'!O473</f>
        <v/>
      </c>
      <c r="K485" s="184" t="str">
        <f>'Berechnung-Freizeit'!V473</f>
        <v/>
      </c>
      <c r="L485" s="197" t="str">
        <f>'Berechnung-Freizeit'!W473</f>
        <v/>
      </c>
      <c r="M485" s="195" t="str">
        <f>'Berechnung-Freizeit'!AB473</f>
        <v/>
      </c>
      <c r="N485" s="186" t="str">
        <f>'Berechnung-Freizeit'!AC473</f>
        <v/>
      </c>
      <c r="O485" s="195" t="str">
        <f>'Berechnung-Freizeit'!AH473</f>
        <v/>
      </c>
      <c r="P485" s="186" t="str">
        <f>'Berechnung-Freizeit'!AI473</f>
        <v/>
      </c>
      <c r="Q485" s="355" t="str">
        <f>'Berechnung-Freizeit'!AN473</f>
        <v/>
      </c>
      <c r="R485" s="186" t="str">
        <f>'Berechnung-Freizeit'!AO473</f>
        <v/>
      </c>
      <c r="S485" s="184" t="str">
        <f>'Berechnung-Freizeit'!AT473</f>
        <v/>
      </c>
      <c r="T485" s="186" t="str">
        <f>'Berechnung-Freizeit'!AU473</f>
        <v/>
      </c>
      <c r="U485" s="184" t="str">
        <f>'Berechnung-Freizeit'!AZ473</f>
        <v/>
      </c>
      <c r="V485" s="197" t="str">
        <f>'Berechnung-Freizeit'!BA473</f>
        <v/>
      </c>
      <c r="W485" s="184">
        <f>'Berechnung-Freizeit'!BB473</f>
        <v>0</v>
      </c>
      <c r="X485" s="197">
        <f>'Berechnung-Freizeit'!BC473</f>
        <v>0</v>
      </c>
      <c r="Y485" s="205">
        <f t="shared" si="23"/>
        <v>0</v>
      </c>
      <c r="Z485" s="216">
        <f t="shared" si="24"/>
        <v>0</v>
      </c>
      <c r="AA485" s="361">
        <f>'Berechnung-Freizeit'!BI473</f>
        <v>0</v>
      </c>
      <c r="AB485" s="362">
        <f t="shared" si="25"/>
        <v>0</v>
      </c>
    </row>
    <row r="486" spans="1:28">
      <c r="A486" s="184">
        <f>'Berechnung-Freizeit'!A474</f>
        <v>0</v>
      </c>
      <c r="B486" s="185">
        <f>'Berechnung-Freizeit'!B474</f>
        <v>0</v>
      </c>
      <c r="C486" s="185">
        <f>'Berechnung-Freizeit'!C474</f>
        <v>0</v>
      </c>
      <c r="D486" s="184" t="str">
        <f>'Berechnung-Freizeit'!D474</f>
        <v/>
      </c>
      <c r="E486" s="192">
        <f>'Berechnung-Freizeit'!E474</f>
        <v>0</v>
      </c>
      <c r="F486" s="195" t="str">
        <f>'Berechnung-Freizeit'!G474</f>
        <v/>
      </c>
      <c r="G486" s="184" t="str">
        <f>'Berechnung-Freizeit'!I474</f>
        <v/>
      </c>
      <c r="H486" s="192" t="str">
        <f>'Berechnung-Freizeit'!J474</f>
        <v/>
      </c>
      <c r="I486" s="195" t="str">
        <f>'Berechnung-Freizeit'!N474</f>
        <v/>
      </c>
      <c r="J486" s="186" t="str">
        <f>'Berechnung-Freizeit'!O474</f>
        <v/>
      </c>
      <c r="K486" s="184" t="str">
        <f>'Berechnung-Freizeit'!V474</f>
        <v/>
      </c>
      <c r="L486" s="197" t="str">
        <f>'Berechnung-Freizeit'!W474</f>
        <v/>
      </c>
      <c r="M486" s="195" t="str">
        <f>'Berechnung-Freizeit'!AB474</f>
        <v/>
      </c>
      <c r="N486" s="186" t="str">
        <f>'Berechnung-Freizeit'!AC474</f>
        <v/>
      </c>
      <c r="O486" s="195" t="str">
        <f>'Berechnung-Freizeit'!AH474</f>
        <v/>
      </c>
      <c r="P486" s="186" t="str">
        <f>'Berechnung-Freizeit'!AI474</f>
        <v/>
      </c>
      <c r="Q486" s="355" t="str">
        <f>'Berechnung-Freizeit'!AN474</f>
        <v/>
      </c>
      <c r="R486" s="186" t="str">
        <f>'Berechnung-Freizeit'!AO474</f>
        <v/>
      </c>
      <c r="S486" s="184" t="str">
        <f>'Berechnung-Freizeit'!AT474</f>
        <v/>
      </c>
      <c r="T486" s="186" t="str">
        <f>'Berechnung-Freizeit'!AU474</f>
        <v/>
      </c>
      <c r="U486" s="184" t="str">
        <f>'Berechnung-Freizeit'!AZ474</f>
        <v/>
      </c>
      <c r="V486" s="197" t="str">
        <f>'Berechnung-Freizeit'!BA474</f>
        <v/>
      </c>
      <c r="W486" s="184">
        <f>'Berechnung-Freizeit'!BB474</f>
        <v>0</v>
      </c>
      <c r="X486" s="197">
        <f>'Berechnung-Freizeit'!BC474</f>
        <v>0</v>
      </c>
      <c r="Y486" s="205">
        <f t="shared" si="23"/>
        <v>0</v>
      </c>
      <c r="Z486" s="216">
        <f t="shared" si="24"/>
        <v>0</v>
      </c>
      <c r="AA486" s="361">
        <f>'Berechnung-Freizeit'!BI474</f>
        <v>0</v>
      </c>
      <c r="AB486" s="362">
        <f t="shared" si="25"/>
        <v>0</v>
      </c>
    </row>
    <row r="487" spans="1:28">
      <c r="A487" s="184">
        <f>'Berechnung-Freizeit'!A475</f>
        <v>0</v>
      </c>
      <c r="B487" s="185">
        <f>'Berechnung-Freizeit'!B475</f>
        <v>0</v>
      </c>
      <c r="C487" s="185">
        <f>'Berechnung-Freizeit'!C475</f>
        <v>0</v>
      </c>
      <c r="D487" s="184" t="str">
        <f>'Berechnung-Freizeit'!D475</f>
        <v/>
      </c>
      <c r="E487" s="192">
        <f>'Berechnung-Freizeit'!E475</f>
        <v>0</v>
      </c>
      <c r="F487" s="195" t="str">
        <f>'Berechnung-Freizeit'!G475</f>
        <v/>
      </c>
      <c r="G487" s="184" t="str">
        <f>'Berechnung-Freizeit'!I475</f>
        <v/>
      </c>
      <c r="H487" s="192" t="str">
        <f>'Berechnung-Freizeit'!J475</f>
        <v/>
      </c>
      <c r="I487" s="195" t="str">
        <f>'Berechnung-Freizeit'!N475</f>
        <v/>
      </c>
      <c r="J487" s="186" t="str">
        <f>'Berechnung-Freizeit'!O475</f>
        <v/>
      </c>
      <c r="K487" s="184" t="str">
        <f>'Berechnung-Freizeit'!V475</f>
        <v/>
      </c>
      <c r="L487" s="197" t="str">
        <f>'Berechnung-Freizeit'!W475</f>
        <v/>
      </c>
      <c r="M487" s="195" t="str">
        <f>'Berechnung-Freizeit'!AB475</f>
        <v/>
      </c>
      <c r="N487" s="186" t="str">
        <f>'Berechnung-Freizeit'!AC475</f>
        <v/>
      </c>
      <c r="O487" s="195" t="str">
        <f>'Berechnung-Freizeit'!AH475</f>
        <v/>
      </c>
      <c r="P487" s="186" t="str">
        <f>'Berechnung-Freizeit'!AI475</f>
        <v/>
      </c>
      <c r="Q487" s="355" t="str">
        <f>'Berechnung-Freizeit'!AN475</f>
        <v/>
      </c>
      <c r="R487" s="186" t="str">
        <f>'Berechnung-Freizeit'!AO475</f>
        <v/>
      </c>
      <c r="S487" s="184" t="str">
        <f>'Berechnung-Freizeit'!AT475</f>
        <v/>
      </c>
      <c r="T487" s="186" t="str">
        <f>'Berechnung-Freizeit'!AU475</f>
        <v/>
      </c>
      <c r="U487" s="184" t="str">
        <f>'Berechnung-Freizeit'!AZ475</f>
        <v/>
      </c>
      <c r="V487" s="197" t="str">
        <f>'Berechnung-Freizeit'!BA475</f>
        <v/>
      </c>
      <c r="W487" s="184">
        <f>'Berechnung-Freizeit'!BB475</f>
        <v>0</v>
      </c>
      <c r="X487" s="197">
        <f>'Berechnung-Freizeit'!BC475</f>
        <v>0</v>
      </c>
      <c r="Y487" s="205">
        <f t="shared" si="23"/>
        <v>0</v>
      </c>
      <c r="Z487" s="216">
        <f t="shared" si="24"/>
        <v>0</v>
      </c>
      <c r="AA487" s="361">
        <f>'Berechnung-Freizeit'!BI475</f>
        <v>0</v>
      </c>
      <c r="AB487" s="362">
        <f t="shared" si="25"/>
        <v>0</v>
      </c>
    </row>
    <row r="488" spans="1:28">
      <c r="A488" s="184">
        <f>'Berechnung-Freizeit'!A476</f>
        <v>0</v>
      </c>
      <c r="B488" s="185">
        <f>'Berechnung-Freizeit'!B476</f>
        <v>0</v>
      </c>
      <c r="C488" s="185">
        <f>'Berechnung-Freizeit'!C476</f>
        <v>0</v>
      </c>
      <c r="D488" s="184" t="str">
        <f>'Berechnung-Freizeit'!D476</f>
        <v/>
      </c>
      <c r="E488" s="192">
        <f>'Berechnung-Freizeit'!E476</f>
        <v>0</v>
      </c>
      <c r="F488" s="195" t="str">
        <f>'Berechnung-Freizeit'!G476</f>
        <v/>
      </c>
      <c r="G488" s="184" t="str">
        <f>'Berechnung-Freizeit'!I476</f>
        <v/>
      </c>
      <c r="H488" s="192" t="str">
        <f>'Berechnung-Freizeit'!J476</f>
        <v/>
      </c>
      <c r="I488" s="195" t="str">
        <f>'Berechnung-Freizeit'!N476</f>
        <v/>
      </c>
      <c r="J488" s="186" t="str">
        <f>'Berechnung-Freizeit'!O476</f>
        <v/>
      </c>
      <c r="K488" s="184" t="str">
        <f>'Berechnung-Freizeit'!V476</f>
        <v/>
      </c>
      <c r="L488" s="197" t="str">
        <f>'Berechnung-Freizeit'!W476</f>
        <v/>
      </c>
      <c r="M488" s="195" t="str">
        <f>'Berechnung-Freizeit'!AB476</f>
        <v/>
      </c>
      <c r="N488" s="186" t="str">
        <f>'Berechnung-Freizeit'!AC476</f>
        <v/>
      </c>
      <c r="O488" s="195" t="str">
        <f>'Berechnung-Freizeit'!AH476</f>
        <v/>
      </c>
      <c r="P488" s="186" t="str">
        <f>'Berechnung-Freizeit'!AI476</f>
        <v/>
      </c>
      <c r="Q488" s="355" t="str">
        <f>'Berechnung-Freizeit'!AN476</f>
        <v/>
      </c>
      <c r="R488" s="186" t="str">
        <f>'Berechnung-Freizeit'!AO476</f>
        <v/>
      </c>
      <c r="S488" s="184" t="str">
        <f>'Berechnung-Freizeit'!AT476</f>
        <v/>
      </c>
      <c r="T488" s="186" t="str">
        <f>'Berechnung-Freizeit'!AU476</f>
        <v/>
      </c>
      <c r="U488" s="184" t="str">
        <f>'Berechnung-Freizeit'!AZ476</f>
        <v/>
      </c>
      <c r="V488" s="197" t="str">
        <f>'Berechnung-Freizeit'!BA476</f>
        <v/>
      </c>
      <c r="W488" s="184">
        <f>'Berechnung-Freizeit'!BB476</f>
        <v>0</v>
      </c>
      <c r="X488" s="197">
        <f>'Berechnung-Freizeit'!BC476</f>
        <v>0</v>
      </c>
      <c r="Y488" s="205">
        <f t="shared" si="23"/>
        <v>0</v>
      </c>
      <c r="Z488" s="216">
        <f t="shared" si="24"/>
        <v>0</v>
      </c>
      <c r="AA488" s="361">
        <f>'Berechnung-Freizeit'!BI476</f>
        <v>0</v>
      </c>
      <c r="AB488" s="362">
        <f t="shared" si="25"/>
        <v>0</v>
      </c>
    </row>
    <row r="489" spans="1:28">
      <c r="A489" s="184">
        <f>'Berechnung-Freizeit'!A477</f>
        <v>0</v>
      </c>
      <c r="B489" s="185">
        <f>'Berechnung-Freizeit'!B477</f>
        <v>0</v>
      </c>
      <c r="C489" s="185">
        <f>'Berechnung-Freizeit'!C477</f>
        <v>0</v>
      </c>
      <c r="D489" s="184" t="str">
        <f>'Berechnung-Freizeit'!D477</f>
        <v/>
      </c>
      <c r="E489" s="192">
        <f>'Berechnung-Freizeit'!E477</f>
        <v>0</v>
      </c>
      <c r="F489" s="195" t="str">
        <f>'Berechnung-Freizeit'!G477</f>
        <v/>
      </c>
      <c r="G489" s="184" t="str">
        <f>'Berechnung-Freizeit'!I477</f>
        <v/>
      </c>
      <c r="H489" s="192" t="str">
        <f>'Berechnung-Freizeit'!J477</f>
        <v/>
      </c>
      <c r="I489" s="195" t="str">
        <f>'Berechnung-Freizeit'!N477</f>
        <v/>
      </c>
      <c r="J489" s="186" t="str">
        <f>'Berechnung-Freizeit'!O477</f>
        <v/>
      </c>
      <c r="K489" s="184" t="str">
        <f>'Berechnung-Freizeit'!V477</f>
        <v/>
      </c>
      <c r="L489" s="197" t="str">
        <f>'Berechnung-Freizeit'!W477</f>
        <v/>
      </c>
      <c r="M489" s="195" t="str">
        <f>'Berechnung-Freizeit'!AB477</f>
        <v/>
      </c>
      <c r="N489" s="186" t="str">
        <f>'Berechnung-Freizeit'!AC477</f>
        <v/>
      </c>
      <c r="O489" s="195" t="str">
        <f>'Berechnung-Freizeit'!AH477</f>
        <v/>
      </c>
      <c r="P489" s="186" t="str">
        <f>'Berechnung-Freizeit'!AI477</f>
        <v/>
      </c>
      <c r="Q489" s="355" t="str">
        <f>'Berechnung-Freizeit'!AN477</f>
        <v/>
      </c>
      <c r="R489" s="186" t="str">
        <f>'Berechnung-Freizeit'!AO477</f>
        <v/>
      </c>
      <c r="S489" s="184" t="str">
        <f>'Berechnung-Freizeit'!AT477</f>
        <v/>
      </c>
      <c r="T489" s="186" t="str">
        <f>'Berechnung-Freizeit'!AU477</f>
        <v/>
      </c>
      <c r="U489" s="184" t="str">
        <f>'Berechnung-Freizeit'!AZ477</f>
        <v/>
      </c>
      <c r="V489" s="197" t="str">
        <f>'Berechnung-Freizeit'!BA477</f>
        <v/>
      </c>
      <c r="W489" s="184">
        <f>'Berechnung-Freizeit'!BB477</f>
        <v>0</v>
      </c>
      <c r="X489" s="197">
        <f>'Berechnung-Freizeit'!BC477</f>
        <v>0</v>
      </c>
      <c r="Y489" s="205">
        <f t="shared" si="23"/>
        <v>0</v>
      </c>
      <c r="Z489" s="216">
        <f t="shared" si="24"/>
        <v>0</v>
      </c>
      <c r="AA489" s="361">
        <f>'Berechnung-Freizeit'!BI477</f>
        <v>0</v>
      </c>
      <c r="AB489" s="362">
        <f t="shared" si="25"/>
        <v>0</v>
      </c>
    </row>
    <row r="490" spans="1:28">
      <c r="A490" s="184">
        <f>'Berechnung-Freizeit'!A478</f>
        <v>0</v>
      </c>
      <c r="B490" s="185">
        <f>'Berechnung-Freizeit'!B478</f>
        <v>0</v>
      </c>
      <c r="C490" s="185">
        <f>'Berechnung-Freizeit'!C478</f>
        <v>0</v>
      </c>
      <c r="D490" s="184" t="str">
        <f>'Berechnung-Freizeit'!D478</f>
        <v/>
      </c>
      <c r="E490" s="192">
        <f>'Berechnung-Freizeit'!E478</f>
        <v>0</v>
      </c>
      <c r="F490" s="195" t="str">
        <f>'Berechnung-Freizeit'!G478</f>
        <v/>
      </c>
      <c r="G490" s="184" t="str">
        <f>'Berechnung-Freizeit'!I478</f>
        <v/>
      </c>
      <c r="H490" s="192" t="str">
        <f>'Berechnung-Freizeit'!J478</f>
        <v/>
      </c>
      <c r="I490" s="195" t="str">
        <f>'Berechnung-Freizeit'!N478</f>
        <v/>
      </c>
      <c r="J490" s="186" t="str">
        <f>'Berechnung-Freizeit'!O478</f>
        <v/>
      </c>
      <c r="K490" s="184" t="str">
        <f>'Berechnung-Freizeit'!V478</f>
        <v/>
      </c>
      <c r="L490" s="197" t="str">
        <f>'Berechnung-Freizeit'!W478</f>
        <v/>
      </c>
      <c r="M490" s="195" t="str">
        <f>'Berechnung-Freizeit'!AB478</f>
        <v/>
      </c>
      <c r="N490" s="186" t="str">
        <f>'Berechnung-Freizeit'!AC478</f>
        <v/>
      </c>
      <c r="O490" s="195" t="str">
        <f>'Berechnung-Freizeit'!AH478</f>
        <v/>
      </c>
      <c r="P490" s="186" t="str">
        <f>'Berechnung-Freizeit'!AI478</f>
        <v/>
      </c>
      <c r="Q490" s="355" t="str">
        <f>'Berechnung-Freizeit'!AN478</f>
        <v/>
      </c>
      <c r="R490" s="186" t="str">
        <f>'Berechnung-Freizeit'!AO478</f>
        <v/>
      </c>
      <c r="S490" s="184" t="str">
        <f>'Berechnung-Freizeit'!AT478</f>
        <v/>
      </c>
      <c r="T490" s="186" t="str">
        <f>'Berechnung-Freizeit'!AU478</f>
        <v/>
      </c>
      <c r="U490" s="184" t="str">
        <f>'Berechnung-Freizeit'!AZ478</f>
        <v/>
      </c>
      <c r="V490" s="197" t="str">
        <f>'Berechnung-Freizeit'!BA478</f>
        <v/>
      </c>
      <c r="W490" s="184">
        <f>'Berechnung-Freizeit'!BB478</f>
        <v>0</v>
      </c>
      <c r="X490" s="197">
        <f>'Berechnung-Freizeit'!BC478</f>
        <v>0</v>
      </c>
      <c r="Y490" s="205">
        <f t="shared" si="23"/>
        <v>0</v>
      </c>
      <c r="Z490" s="216">
        <f t="shared" si="24"/>
        <v>0</v>
      </c>
      <c r="AA490" s="361">
        <f>'Berechnung-Freizeit'!BI478</f>
        <v>0</v>
      </c>
      <c r="AB490" s="362">
        <f t="shared" si="25"/>
        <v>0</v>
      </c>
    </row>
    <row r="491" spans="1:28">
      <c r="A491" s="184">
        <f>'Berechnung-Freizeit'!A479</f>
        <v>0</v>
      </c>
      <c r="B491" s="185">
        <f>'Berechnung-Freizeit'!B479</f>
        <v>0</v>
      </c>
      <c r="C491" s="185">
        <f>'Berechnung-Freizeit'!C479</f>
        <v>0</v>
      </c>
      <c r="D491" s="184" t="str">
        <f>'Berechnung-Freizeit'!D479</f>
        <v/>
      </c>
      <c r="E491" s="192">
        <f>'Berechnung-Freizeit'!E479</f>
        <v>0</v>
      </c>
      <c r="F491" s="195" t="str">
        <f>'Berechnung-Freizeit'!G479</f>
        <v/>
      </c>
      <c r="G491" s="184" t="str">
        <f>'Berechnung-Freizeit'!I479</f>
        <v/>
      </c>
      <c r="H491" s="192" t="str">
        <f>'Berechnung-Freizeit'!J479</f>
        <v/>
      </c>
      <c r="I491" s="195" t="str">
        <f>'Berechnung-Freizeit'!N479</f>
        <v/>
      </c>
      <c r="J491" s="186" t="str">
        <f>'Berechnung-Freizeit'!O479</f>
        <v/>
      </c>
      <c r="K491" s="184" t="str">
        <f>'Berechnung-Freizeit'!V479</f>
        <v/>
      </c>
      <c r="L491" s="197" t="str">
        <f>'Berechnung-Freizeit'!W479</f>
        <v/>
      </c>
      <c r="M491" s="195" t="str">
        <f>'Berechnung-Freizeit'!AB479</f>
        <v/>
      </c>
      <c r="N491" s="186" t="str">
        <f>'Berechnung-Freizeit'!AC479</f>
        <v/>
      </c>
      <c r="O491" s="195" t="str">
        <f>'Berechnung-Freizeit'!AH479</f>
        <v/>
      </c>
      <c r="P491" s="186" t="str">
        <f>'Berechnung-Freizeit'!AI479</f>
        <v/>
      </c>
      <c r="Q491" s="355" t="str">
        <f>'Berechnung-Freizeit'!AN479</f>
        <v/>
      </c>
      <c r="R491" s="186" t="str">
        <f>'Berechnung-Freizeit'!AO479</f>
        <v/>
      </c>
      <c r="S491" s="184" t="str">
        <f>'Berechnung-Freizeit'!AT479</f>
        <v/>
      </c>
      <c r="T491" s="186" t="str">
        <f>'Berechnung-Freizeit'!AU479</f>
        <v/>
      </c>
      <c r="U491" s="184" t="str">
        <f>'Berechnung-Freizeit'!AZ479</f>
        <v/>
      </c>
      <c r="V491" s="197" t="str">
        <f>'Berechnung-Freizeit'!BA479</f>
        <v/>
      </c>
      <c r="W491" s="184">
        <f>'Berechnung-Freizeit'!BB479</f>
        <v>0</v>
      </c>
      <c r="X491" s="197">
        <f>'Berechnung-Freizeit'!BC479</f>
        <v>0</v>
      </c>
      <c r="Y491" s="205">
        <f t="shared" si="23"/>
        <v>0</v>
      </c>
      <c r="Z491" s="216">
        <f t="shared" si="24"/>
        <v>0</v>
      </c>
      <c r="AA491" s="361">
        <f>'Berechnung-Freizeit'!BI479</f>
        <v>0</v>
      </c>
      <c r="AB491" s="362">
        <f t="shared" si="25"/>
        <v>0</v>
      </c>
    </row>
    <row r="492" spans="1:28">
      <c r="A492" s="184">
        <f>'Berechnung-Freizeit'!A480</f>
        <v>0</v>
      </c>
      <c r="B492" s="185">
        <f>'Berechnung-Freizeit'!B480</f>
        <v>0</v>
      </c>
      <c r="C492" s="185">
        <f>'Berechnung-Freizeit'!C480</f>
        <v>0</v>
      </c>
      <c r="D492" s="184" t="str">
        <f>'Berechnung-Freizeit'!D480</f>
        <v/>
      </c>
      <c r="E492" s="192">
        <f>'Berechnung-Freizeit'!E480</f>
        <v>0</v>
      </c>
      <c r="F492" s="195" t="str">
        <f>'Berechnung-Freizeit'!G480</f>
        <v/>
      </c>
      <c r="G492" s="184" t="str">
        <f>'Berechnung-Freizeit'!I480</f>
        <v/>
      </c>
      <c r="H492" s="192" t="str">
        <f>'Berechnung-Freizeit'!J480</f>
        <v/>
      </c>
      <c r="I492" s="195" t="str">
        <f>'Berechnung-Freizeit'!N480</f>
        <v/>
      </c>
      <c r="J492" s="186" t="str">
        <f>'Berechnung-Freizeit'!O480</f>
        <v/>
      </c>
      <c r="K492" s="184" t="str">
        <f>'Berechnung-Freizeit'!V480</f>
        <v/>
      </c>
      <c r="L492" s="197" t="str">
        <f>'Berechnung-Freizeit'!W480</f>
        <v/>
      </c>
      <c r="M492" s="195" t="str">
        <f>'Berechnung-Freizeit'!AB480</f>
        <v/>
      </c>
      <c r="N492" s="186" t="str">
        <f>'Berechnung-Freizeit'!AC480</f>
        <v/>
      </c>
      <c r="O492" s="195" t="str">
        <f>'Berechnung-Freizeit'!AH480</f>
        <v/>
      </c>
      <c r="P492" s="186" t="str">
        <f>'Berechnung-Freizeit'!AI480</f>
        <v/>
      </c>
      <c r="Q492" s="355" t="str">
        <f>'Berechnung-Freizeit'!AN480</f>
        <v/>
      </c>
      <c r="R492" s="186" t="str">
        <f>'Berechnung-Freizeit'!AO480</f>
        <v/>
      </c>
      <c r="S492" s="184" t="str">
        <f>'Berechnung-Freizeit'!AT480</f>
        <v/>
      </c>
      <c r="T492" s="186" t="str">
        <f>'Berechnung-Freizeit'!AU480</f>
        <v/>
      </c>
      <c r="U492" s="184" t="str">
        <f>'Berechnung-Freizeit'!AZ480</f>
        <v/>
      </c>
      <c r="V492" s="197" t="str">
        <f>'Berechnung-Freizeit'!BA480</f>
        <v/>
      </c>
      <c r="W492" s="184">
        <f>'Berechnung-Freizeit'!BB480</f>
        <v>0</v>
      </c>
      <c r="X492" s="197">
        <f>'Berechnung-Freizeit'!BC480</f>
        <v>0</v>
      </c>
      <c r="Y492" s="205">
        <f t="shared" si="23"/>
        <v>0</v>
      </c>
      <c r="Z492" s="216">
        <f t="shared" si="24"/>
        <v>0</v>
      </c>
      <c r="AA492" s="361">
        <f>'Berechnung-Freizeit'!BI480</f>
        <v>0</v>
      </c>
      <c r="AB492" s="362">
        <f t="shared" si="25"/>
        <v>0</v>
      </c>
    </row>
    <row r="493" spans="1:28">
      <c r="A493" s="184">
        <f>'Berechnung-Freizeit'!A481</f>
        <v>0</v>
      </c>
      <c r="B493" s="185">
        <f>'Berechnung-Freizeit'!B481</f>
        <v>0</v>
      </c>
      <c r="C493" s="185">
        <f>'Berechnung-Freizeit'!C481</f>
        <v>0</v>
      </c>
      <c r="D493" s="184" t="str">
        <f>'Berechnung-Freizeit'!D481</f>
        <v/>
      </c>
      <c r="E493" s="192">
        <f>'Berechnung-Freizeit'!E481</f>
        <v>0</v>
      </c>
      <c r="F493" s="195" t="str">
        <f>'Berechnung-Freizeit'!G481</f>
        <v/>
      </c>
      <c r="G493" s="184" t="str">
        <f>'Berechnung-Freizeit'!I481</f>
        <v/>
      </c>
      <c r="H493" s="192" t="str">
        <f>'Berechnung-Freizeit'!J481</f>
        <v/>
      </c>
      <c r="I493" s="195" t="str">
        <f>'Berechnung-Freizeit'!N481</f>
        <v/>
      </c>
      <c r="J493" s="186" t="str">
        <f>'Berechnung-Freizeit'!O481</f>
        <v/>
      </c>
      <c r="K493" s="184" t="str">
        <f>'Berechnung-Freizeit'!V481</f>
        <v/>
      </c>
      <c r="L493" s="197" t="str">
        <f>'Berechnung-Freizeit'!W481</f>
        <v/>
      </c>
      <c r="M493" s="195" t="str">
        <f>'Berechnung-Freizeit'!AB481</f>
        <v/>
      </c>
      <c r="N493" s="186" t="str">
        <f>'Berechnung-Freizeit'!AC481</f>
        <v/>
      </c>
      <c r="O493" s="195" t="str">
        <f>'Berechnung-Freizeit'!AH481</f>
        <v/>
      </c>
      <c r="P493" s="186" t="str">
        <f>'Berechnung-Freizeit'!AI481</f>
        <v/>
      </c>
      <c r="Q493" s="355" t="str">
        <f>'Berechnung-Freizeit'!AN481</f>
        <v/>
      </c>
      <c r="R493" s="186" t="str">
        <f>'Berechnung-Freizeit'!AO481</f>
        <v/>
      </c>
      <c r="S493" s="184" t="str">
        <f>'Berechnung-Freizeit'!AT481</f>
        <v/>
      </c>
      <c r="T493" s="186" t="str">
        <f>'Berechnung-Freizeit'!AU481</f>
        <v/>
      </c>
      <c r="U493" s="184" t="str">
        <f>'Berechnung-Freizeit'!AZ481</f>
        <v/>
      </c>
      <c r="V493" s="197" t="str">
        <f>'Berechnung-Freizeit'!BA481</f>
        <v/>
      </c>
      <c r="W493" s="184">
        <f>'Berechnung-Freizeit'!BB481</f>
        <v>0</v>
      </c>
      <c r="X493" s="197">
        <f>'Berechnung-Freizeit'!BC481</f>
        <v>0</v>
      </c>
      <c r="Y493" s="205">
        <f t="shared" si="23"/>
        <v>0</v>
      </c>
      <c r="Z493" s="216">
        <f t="shared" si="24"/>
        <v>0</v>
      </c>
      <c r="AA493" s="361">
        <f>'Berechnung-Freizeit'!BI481</f>
        <v>0</v>
      </c>
      <c r="AB493" s="362">
        <f t="shared" si="25"/>
        <v>0</v>
      </c>
    </row>
    <row r="494" spans="1:28">
      <c r="A494" s="184">
        <f>'Berechnung-Freizeit'!A482</f>
        <v>0</v>
      </c>
      <c r="B494" s="185">
        <f>'Berechnung-Freizeit'!B482</f>
        <v>0</v>
      </c>
      <c r="C494" s="185">
        <f>'Berechnung-Freizeit'!C482</f>
        <v>0</v>
      </c>
      <c r="D494" s="184" t="str">
        <f>'Berechnung-Freizeit'!D482</f>
        <v/>
      </c>
      <c r="E494" s="192">
        <f>'Berechnung-Freizeit'!E482</f>
        <v>0</v>
      </c>
      <c r="F494" s="195" t="str">
        <f>'Berechnung-Freizeit'!G482</f>
        <v/>
      </c>
      <c r="G494" s="184" t="str">
        <f>'Berechnung-Freizeit'!I482</f>
        <v/>
      </c>
      <c r="H494" s="192" t="str">
        <f>'Berechnung-Freizeit'!J482</f>
        <v/>
      </c>
      <c r="I494" s="195" t="str">
        <f>'Berechnung-Freizeit'!N482</f>
        <v/>
      </c>
      <c r="J494" s="186" t="str">
        <f>'Berechnung-Freizeit'!O482</f>
        <v/>
      </c>
      <c r="K494" s="184" t="str">
        <f>'Berechnung-Freizeit'!V482</f>
        <v/>
      </c>
      <c r="L494" s="197" t="str">
        <f>'Berechnung-Freizeit'!W482</f>
        <v/>
      </c>
      <c r="M494" s="195" t="str">
        <f>'Berechnung-Freizeit'!AB482</f>
        <v/>
      </c>
      <c r="N494" s="186" t="str">
        <f>'Berechnung-Freizeit'!AC482</f>
        <v/>
      </c>
      <c r="O494" s="195" t="str">
        <f>'Berechnung-Freizeit'!AH482</f>
        <v/>
      </c>
      <c r="P494" s="186" t="str">
        <f>'Berechnung-Freizeit'!AI482</f>
        <v/>
      </c>
      <c r="Q494" s="355" t="str">
        <f>'Berechnung-Freizeit'!AN482</f>
        <v/>
      </c>
      <c r="R494" s="186" t="str">
        <f>'Berechnung-Freizeit'!AO482</f>
        <v/>
      </c>
      <c r="S494" s="184" t="str">
        <f>'Berechnung-Freizeit'!AT482</f>
        <v/>
      </c>
      <c r="T494" s="186" t="str">
        <f>'Berechnung-Freizeit'!AU482</f>
        <v/>
      </c>
      <c r="U494" s="184" t="str">
        <f>'Berechnung-Freizeit'!AZ482</f>
        <v/>
      </c>
      <c r="V494" s="197" t="str">
        <f>'Berechnung-Freizeit'!BA482</f>
        <v/>
      </c>
      <c r="W494" s="184">
        <f>'Berechnung-Freizeit'!BB482</f>
        <v>0</v>
      </c>
      <c r="X494" s="197">
        <f>'Berechnung-Freizeit'!BC482</f>
        <v>0</v>
      </c>
      <c r="Y494" s="205">
        <f t="shared" si="23"/>
        <v>0</v>
      </c>
      <c r="Z494" s="216">
        <f t="shared" si="24"/>
        <v>0</v>
      </c>
      <c r="AA494" s="361">
        <f>'Berechnung-Freizeit'!BI482</f>
        <v>0</v>
      </c>
      <c r="AB494" s="362">
        <f t="shared" si="25"/>
        <v>0</v>
      </c>
    </row>
    <row r="495" spans="1:28">
      <c r="A495" s="184">
        <f>'Berechnung-Freizeit'!A483</f>
        <v>0</v>
      </c>
      <c r="B495" s="185">
        <f>'Berechnung-Freizeit'!B483</f>
        <v>0</v>
      </c>
      <c r="C495" s="185">
        <f>'Berechnung-Freizeit'!C483</f>
        <v>0</v>
      </c>
      <c r="D495" s="184" t="str">
        <f>'Berechnung-Freizeit'!D483</f>
        <v/>
      </c>
      <c r="E495" s="192">
        <f>'Berechnung-Freizeit'!E483</f>
        <v>0</v>
      </c>
      <c r="F495" s="195" t="str">
        <f>'Berechnung-Freizeit'!G483</f>
        <v/>
      </c>
      <c r="G495" s="184" t="str">
        <f>'Berechnung-Freizeit'!I483</f>
        <v/>
      </c>
      <c r="H495" s="192" t="str">
        <f>'Berechnung-Freizeit'!J483</f>
        <v/>
      </c>
      <c r="I495" s="195" t="str">
        <f>'Berechnung-Freizeit'!N483</f>
        <v/>
      </c>
      <c r="J495" s="186" t="str">
        <f>'Berechnung-Freizeit'!O483</f>
        <v/>
      </c>
      <c r="K495" s="184" t="str">
        <f>'Berechnung-Freizeit'!V483</f>
        <v/>
      </c>
      <c r="L495" s="197" t="str">
        <f>'Berechnung-Freizeit'!W483</f>
        <v/>
      </c>
      <c r="M495" s="195" t="str">
        <f>'Berechnung-Freizeit'!AB483</f>
        <v/>
      </c>
      <c r="N495" s="186" t="str">
        <f>'Berechnung-Freizeit'!AC483</f>
        <v/>
      </c>
      <c r="O495" s="195" t="str">
        <f>'Berechnung-Freizeit'!AH483</f>
        <v/>
      </c>
      <c r="P495" s="186" t="str">
        <f>'Berechnung-Freizeit'!AI483</f>
        <v/>
      </c>
      <c r="Q495" s="355" t="str">
        <f>'Berechnung-Freizeit'!AN483</f>
        <v/>
      </c>
      <c r="R495" s="186" t="str">
        <f>'Berechnung-Freizeit'!AO483</f>
        <v/>
      </c>
      <c r="S495" s="184" t="str">
        <f>'Berechnung-Freizeit'!AT483</f>
        <v/>
      </c>
      <c r="T495" s="186" t="str">
        <f>'Berechnung-Freizeit'!AU483</f>
        <v/>
      </c>
      <c r="U495" s="184" t="str">
        <f>'Berechnung-Freizeit'!AZ483</f>
        <v/>
      </c>
      <c r="V495" s="197" t="str">
        <f>'Berechnung-Freizeit'!BA483</f>
        <v/>
      </c>
      <c r="W495" s="184">
        <f>'Berechnung-Freizeit'!BB483</f>
        <v>0</v>
      </c>
      <c r="X495" s="197">
        <f>'Berechnung-Freizeit'!BC483</f>
        <v>0</v>
      </c>
      <c r="Y495" s="205">
        <f t="shared" si="23"/>
        <v>0</v>
      </c>
      <c r="Z495" s="216">
        <f t="shared" si="24"/>
        <v>0</v>
      </c>
      <c r="AA495" s="361">
        <f>'Berechnung-Freizeit'!BI483</f>
        <v>0</v>
      </c>
      <c r="AB495" s="362">
        <f t="shared" si="25"/>
        <v>0</v>
      </c>
    </row>
    <row r="496" spans="1:28">
      <c r="A496" s="184">
        <f>'Berechnung-Freizeit'!A484</f>
        <v>0</v>
      </c>
      <c r="B496" s="185">
        <f>'Berechnung-Freizeit'!B484</f>
        <v>0</v>
      </c>
      <c r="C496" s="185">
        <f>'Berechnung-Freizeit'!C484</f>
        <v>0</v>
      </c>
      <c r="D496" s="184" t="str">
        <f>'Berechnung-Freizeit'!D484</f>
        <v/>
      </c>
      <c r="E496" s="192">
        <f>'Berechnung-Freizeit'!E484</f>
        <v>0</v>
      </c>
      <c r="F496" s="195" t="str">
        <f>'Berechnung-Freizeit'!G484</f>
        <v/>
      </c>
      <c r="G496" s="184" t="str">
        <f>'Berechnung-Freizeit'!I484</f>
        <v/>
      </c>
      <c r="H496" s="192" t="str">
        <f>'Berechnung-Freizeit'!J484</f>
        <v/>
      </c>
      <c r="I496" s="195" t="str">
        <f>'Berechnung-Freizeit'!N484</f>
        <v/>
      </c>
      <c r="J496" s="186" t="str">
        <f>'Berechnung-Freizeit'!O484</f>
        <v/>
      </c>
      <c r="K496" s="184" t="str">
        <f>'Berechnung-Freizeit'!V484</f>
        <v/>
      </c>
      <c r="L496" s="197" t="str">
        <f>'Berechnung-Freizeit'!W484</f>
        <v/>
      </c>
      <c r="M496" s="195" t="str">
        <f>'Berechnung-Freizeit'!AB484</f>
        <v/>
      </c>
      <c r="N496" s="186" t="str">
        <f>'Berechnung-Freizeit'!AC484</f>
        <v/>
      </c>
      <c r="O496" s="195" t="str">
        <f>'Berechnung-Freizeit'!AH484</f>
        <v/>
      </c>
      <c r="P496" s="186" t="str">
        <f>'Berechnung-Freizeit'!AI484</f>
        <v/>
      </c>
      <c r="Q496" s="355" t="str">
        <f>'Berechnung-Freizeit'!AN484</f>
        <v/>
      </c>
      <c r="R496" s="186" t="str">
        <f>'Berechnung-Freizeit'!AO484</f>
        <v/>
      </c>
      <c r="S496" s="184" t="str">
        <f>'Berechnung-Freizeit'!AT484</f>
        <v/>
      </c>
      <c r="T496" s="186" t="str">
        <f>'Berechnung-Freizeit'!AU484</f>
        <v/>
      </c>
      <c r="U496" s="184" t="str">
        <f>'Berechnung-Freizeit'!AZ484</f>
        <v/>
      </c>
      <c r="V496" s="197" t="str">
        <f>'Berechnung-Freizeit'!BA484</f>
        <v/>
      </c>
      <c r="W496" s="184">
        <f>'Berechnung-Freizeit'!BB484</f>
        <v>0</v>
      </c>
      <c r="X496" s="197">
        <f>'Berechnung-Freizeit'!BC484</f>
        <v>0</v>
      </c>
      <c r="Y496" s="205">
        <f t="shared" si="23"/>
        <v>0</v>
      </c>
      <c r="Z496" s="216">
        <f t="shared" si="24"/>
        <v>0</v>
      </c>
      <c r="AA496" s="361">
        <f>'Berechnung-Freizeit'!BI484</f>
        <v>0</v>
      </c>
      <c r="AB496" s="362">
        <f t="shared" si="25"/>
        <v>0</v>
      </c>
    </row>
    <row r="497" spans="1:28">
      <c r="A497" s="184">
        <f>'Berechnung-Freizeit'!A485</f>
        <v>0</v>
      </c>
      <c r="B497" s="185">
        <f>'Berechnung-Freizeit'!B485</f>
        <v>0</v>
      </c>
      <c r="C497" s="185">
        <f>'Berechnung-Freizeit'!C485</f>
        <v>0</v>
      </c>
      <c r="D497" s="184" t="str">
        <f>'Berechnung-Freizeit'!D485</f>
        <v/>
      </c>
      <c r="E497" s="192">
        <f>'Berechnung-Freizeit'!E485</f>
        <v>0</v>
      </c>
      <c r="F497" s="195" t="str">
        <f>'Berechnung-Freizeit'!G485</f>
        <v/>
      </c>
      <c r="G497" s="184" t="str">
        <f>'Berechnung-Freizeit'!I485</f>
        <v/>
      </c>
      <c r="H497" s="192" t="str">
        <f>'Berechnung-Freizeit'!J485</f>
        <v/>
      </c>
      <c r="I497" s="195" t="str">
        <f>'Berechnung-Freizeit'!N485</f>
        <v/>
      </c>
      <c r="J497" s="186" t="str">
        <f>'Berechnung-Freizeit'!O485</f>
        <v/>
      </c>
      <c r="K497" s="184" t="str">
        <f>'Berechnung-Freizeit'!V485</f>
        <v/>
      </c>
      <c r="L497" s="197" t="str">
        <f>'Berechnung-Freizeit'!W485</f>
        <v/>
      </c>
      <c r="M497" s="195" t="str">
        <f>'Berechnung-Freizeit'!AB485</f>
        <v/>
      </c>
      <c r="N497" s="186" t="str">
        <f>'Berechnung-Freizeit'!AC485</f>
        <v/>
      </c>
      <c r="O497" s="195" t="str">
        <f>'Berechnung-Freizeit'!AH485</f>
        <v/>
      </c>
      <c r="P497" s="186" t="str">
        <f>'Berechnung-Freizeit'!AI485</f>
        <v/>
      </c>
      <c r="Q497" s="355" t="str">
        <f>'Berechnung-Freizeit'!AN485</f>
        <v/>
      </c>
      <c r="R497" s="186" t="str">
        <f>'Berechnung-Freizeit'!AO485</f>
        <v/>
      </c>
      <c r="S497" s="184" t="str">
        <f>'Berechnung-Freizeit'!AT485</f>
        <v/>
      </c>
      <c r="T497" s="186" t="str">
        <f>'Berechnung-Freizeit'!AU485</f>
        <v/>
      </c>
      <c r="U497" s="184" t="str">
        <f>'Berechnung-Freizeit'!AZ485</f>
        <v/>
      </c>
      <c r="V497" s="197" t="str">
        <f>'Berechnung-Freizeit'!BA485</f>
        <v/>
      </c>
      <c r="W497" s="184">
        <f>'Berechnung-Freizeit'!BB485</f>
        <v>0</v>
      </c>
      <c r="X497" s="197">
        <f>'Berechnung-Freizeit'!BC485</f>
        <v>0</v>
      </c>
      <c r="Y497" s="205">
        <f t="shared" si="23"/>
        <v>0</v>
      </c>
      <c r="Z497" s="216">
        <f t="shared" si="24"/>
        <v>0</v>
      </c>
      <c r="AA497" s="361">
        <f>'Berechnung-Freizeit'!BI485</f>
        <v>0</v>
      </c>
      <c r="AB497" s="362">
        <f t="shared" si="25"/>
        <v>0</v>
      </c>
    </row>
    <row r="498" spans="1:28">
      <c r="A498" s="184">
        <f>'Berechnung-Freizeit'!A486</f>
        <v>0</v>
      </c>
      <c r="B498" s="185">
        <f>'Berechnung-Freizeit'!B486</f>
        <v>0</v>
      </c>
      <c r="C498" s="185">
        <f>'Berechnung-Freizeit'!C486</f>
        <v>0</v>
      </c>
      <c r="D498" s="184" t="str">
        <f>'Berechnung-Freizeit'!D486</f>
        <v/>
      </c>
      <c r="E498" s="192">
        <f>'Berechnung-Freizeit'!E486</f>
        <v>0</v>
      </c>
      <c r="F498" s="195" t="str">
        <f>'Berechnung-Freizeit'!G486</f>
        <v/>
      </c>
      <c r="G498" s="184" t="str">
        <f>'Berechnung-Freizeit'!I486</f>
        <v/>
      </c>
      <c r="H498" s="192" t="str">
        <f>'Berechnung-Freizeit'!J486</f>
        <v/>
      </c>
      <c r="I498" s="195" t="str">
        <f>'Berechnung-Freizeit'!N486</f>
        <v/>
      </c>
      <c r="J498" s="186" t="str">
        <f>'Berechnung-Freizeit'!O486</f>
        <v/>
      </c>
      <c r="K498" s="184" t="str">
        <f>'Berechnung-Freizeit'!V486</f>
        <v/>
      </c>
      <c r="L498" s="197" t="str">
        <f>'Berechnung-Freizeit'!W486</f>
        <v/>
      </c>
      <c r="M498" s="195" t="str">
        <f>'Berechnung-Freizeit'!AB486</f>
        <v/>
      </c>
      <c r="N498" s="186" t="str">
        <f>'Berechnung-Freizeit'!AC486</f>
        <v/>
      </c>
      <c r="O498" s="195" t="str">
        <f>'Berechnung-Freizeit'!AH486</f>
        <v/>
      </c>
      <c r="P498" s="186" t="str">
        <f>'Berechnung-Freizeit'!AI486</f>
        <v/>
      </c>
      <c r="Q498" s="355" t="str">
        <f>'Berechnung-Freizeit'!AN486</f>
        <v/>
      </c>
      <c r="R498" s="186" t="str">
        <f>'Berechnung-Freizeit'!AO486</f>
        <v/>
      </c>
      <c r="S498" s="184" t="str">
        <f>'Berechnung-Freizeit'!AT486</f>
        <v/>
      </c>
      <c r="T498" s="186" t="str">
        <f>'Berechnung-Freizeit'!AU486</f>
        <v/>
      </c>
      <c r="U498" s="184" t="str">
        <f>'Berechnung-Freizeit'!AZ486</f>
        <v/>
      </c>
      <c r="V498" s="197" t="str">
        <f>'Berechnung-Freizeit'!BA486</f>
        <v/>
      </c>
      <c r="W498" s="184">
        <f>'Berechnung-Freizeit'!BB486</f>
        <v>0</v>
      </c>
      <c r="X498" s="197">
        <f>'Berechnung-Freizeit'!BC486</f>
        <v>0</v>
      </c>
      <c r="Y498" s="205">
        <f t="shared" si="23"/>
        <v>0</v>
      </c>
      <c r="Z498" s="216">
        <f t="shared" si="24"/>
        <v>0</v>
      </c>
      <c r="AA498" s="361">
        <f>'Berechnung-Freizeit'!BI486</f>
        <v>0</v>
      </c>
      <c r="AB498" s="362">
        <f t="shared" si="25"/>
        <v>0</v>
      </c>
    </row>
    <row r="499" spans="1:28">
      <c r="A499" s="184">
        <f>'Berechnung-Freizeit'!A487</f>
        <v>0</v>
      </c>
      <c r="B499" s="185">
        <f>'Berechnung-Freizeit'!B487</f>
        <v>0</v>
      </c>
      <c r="C499" s="185">
        <f>'Berechnung-Freizeit'!C487</f>
        <v>0</v>
      </c>
      <c r="D499" s="184" t="str">
        <f>'Berechnung-Freizeit'!D487</f>
        <v/>
      </c>
      <c r="E499" s="192">
        <f>'Berechnung-Freizeit'!E487</f>
        <v>0</v>
      </c>
      <c r="F499" s="195" t="str">
        <f>'Berechnung-Freizeit'!G487</f>
        <v/>
      </c>
      <c r="G499" s="184" t="str">
        <f>'Berechnung-Freizeit'!I487</f>
        <v/>
      </c>
      <c r="H499" s="192" t="str">
        <f>'Berechnung-Freizeit'!J487</f>
        <v/>
      </c>
      <c r="I499" s="195" t="str">
        <f>'Berechnung-Freizeit'!N487</f>
        <v/>
      </c>
      <c r="J499" s="186" t="str">
        <f>'Berechnung-Freizeit'!O487</f>
        <v/>
      </c>
      <c r="K499" s="184" t="str">
        <f>'Berechnung-Freizeit'!V487</f>
        <v/>
      </c>
      <c r="L499" s="197" t="str">
        <f>'Berechnung-Freizeit'!W487</f>
        <v/>
      </c>
      <c r="M499" s="195" t="str">
        <f>'Berechnung-Freizeit'!AB487</f>
        <v/>
      </c>
      <c r="N499" s="186" t="str">
        <f>'Berechnung-Freizeit'!AC487</f>
        <v/>
      </c>
      <c r="O499" s="195" t="str">
        <f>'Berechnung-Freizeit'!AH487</f>
        <v/>
      </c>
      <c r="P499" s="186" t="str">
        <f>'Berechnung-Freizeit'!AI487</f>
        <v/>
      </c>
      <c r="Q499" s="355" t="str">
        <f>'Berechnung-Freizeit'!AN487</f>
        <v/>
      </c>
      <c r="R499" s="186" t="str">
        <f>'Berechnung-Freizeit'!AO487</f>
        <v/>
      </c>
      <c r="S499" s="184" t="str">
        <f>'Berechnung-Freizeit'!AT487</f>
        <v/>
      </c>
      <c r="T499" s="186" t="str">
        <f>'Berechnung-Freizeit'!AU487</f>
        <v/>
      </c>
      <c r="U499" s="184" t="str">
        <f>'Berechnung-Freizeit'!AZ487</f>
        <v/>
      </c>
      <c r="V499" s="197" t="str">
        <f>'Berechnung-Freizeit'!BA487</f>
        <v/>
      </c>
      <c r="W499" s="184">
        <f>'Berechnung-Freizeit'!BB487</f>
        <v>0</v>
      </c>
      <c r="X499" s="197">
        <f>'Berechnung-Freizeit'!BC487</f>
        <v>0</v>
      </c>
      <c r="Y499" s="205">
        <f t="shared" si="23"/>
        <v>0</v>
      </c>
      <c r="Z499" s="216">
        <f t="shared" si="24"/>
        <v>0</v>
      </c>
      <c r="AA499" s="361">
        <f>'Berechnung-Freizeit'!BI487</f>
        <v>0</v>
      </c>
      <c r="AB499" s="362">
        <f t="shared" si="25"/>
        <v>0</v>
      </c>
    </row>
    <row r="500" spans="1:28">
      <c r="A500" s="184">
        <f>'Berechnung-Freizeit'!A488</f>
        <v>0</v>
      </c>
      <c r="B500" s="185">
        <f>'Berechnung-Freizeit'!B488</f>
        <v>0</v>
      </c>
      <c r="C500" s="185">
        <f>'Berechnung-Freizeit'!C488</f>
        <v>0</v>
      </c>
      <c r="D500" s="184" t="str">
        <f>'Berechnung-Freizeit'!D488</f>
        <v/>
      </c>
      <c r="E500" s="192">
        <f>'Berechnung-Freizeit'!E488</f>
        <v>0</v>
      </c>
      <c r="F500" s="195" t="str">
        <f>'Berechnung-Freizeit'!G488</f>
        <v/>
      </c>
      <c r="G500" s="184" t="str">
        <f>'Berechnung-Freizeit'!I488</f>
        <v/>
      </c>
      <c r="H500" s="192" t="str">
        <f>'Berechnung-Freizeit'!J488</f>
        <v/>
      </c>
      <c r="I500" s="195" t="str">
        <f>'Berechnung-Freizeit'!N488</f>
        <v/>
      </c>
      <c r="J500" s="186" t="str">
        <f>'Berechnung-Freizeit'!O488</f>
        <v/>
      </c>
      <c r="K500" s="184" t="str">
        <f>'Berechnung-Freizeit'!V488</f>
        <v/>
      </c>
      <c r="L500" s="197" t="str">
        <f>'Berechnung-Freizeit'!W488</f>
        <v/>
      </c>
      <c r="M500" s="195" t="str">
        <f>'Berechnung-Freizeit'!AB488</f>
        <v/>
      </c>
      <c r="N500" s="186" t="str">
        <f>'Berechnung-Freizeit'!AC488</f>
        <v/>
      </c>
      <c r="O500" s="195" t="str">
        <f>'Berechnung-Freizeit'!AH488</f>
        <v/>
      </c>
      <c r="P500" s="186" t="str">
        <f>'Berechnung-Freizeit'!AI488</f>
        <v/>
      </c>
      <c r="Q500" s="355" t="str">
        <f>'Berechnung-Freizeit'!AN488</f>
        <v/>
      </c>
      <c r="R500" s="186" t="str">
        <f>'Berechnung-Freizeit'!AO488</f>
        <v/>
      </c>
      <c r="S500" s="184" t="str">
        <f>'Berechnung-Freizeit'!AT488</f>
        <v/>
      </c>
      <c r="T500" s="186" t="str">
        <f>'Berechnung-Freizeit'!AU488</f>
        <v/>
      </c>
      <c r="U500" s="184" t="str">
        <f>'Berechnung-Freizeit'!AZ488</f>
        <v/>
      </c>
      <c r="V500" s="197" t="str">
        <f>'Berechnung-Freizeit'!BA488</f>
        <v/>
      </c>
      <c r="W500" s="184">
        <f>'Berechnung-Freizeit'!BB488</f>
        <v>0</v>
      </c>
      <c r="X500" s="197">
        <f>'Berechnung-Freizeit'!BC488</f>
        <v>0</v>
      </c>
      <c r="Y500" s="205">
        <f t="shared" si="23"/>
        <v>0</v>
      </c>
      <c r="Z500" s="216">
        <f t="shared" si="24"/>
        <v>0</v>
      </c>
      <c r="AA500" s="361">
        <f>'Berechnung-Freizeit'!BI488</f>
        <v>0</v>
      </c>
      <c r="AB500" s="362">
        <f t="shared" si="25"/>
        <v>0</v>
      </c>
    </row>
    <row r="501" spans="1:28">
      <c r="A501" s="184">
        <f>'Berechnung-Freizeit'!A489</f>
        <v>0</v>
      </c>
      <c r="B501" s="185">
        <f>'Berechnung-Freizeit'!B489</f>
        <v>0</v>
      </c>
      <c r="C501" s="185">
        <f>'Berechnung-Freizeit'!C489</f>
        <v>0</v>
      </c>
      <c r="D501" s="184" t="str">
        <f>'Berechnung-Freizeit'!D489</f>
        <v/>
      </c>
      <c r="E501" s="192">
        <f>'Berechnung-Freizeit'!E489</f>
        <v>0</v>
      </c>
      <c r="F501" s="195" t="str">
        <f>'Berechnung-Freizeit'!G489</f>
        <v/>
      </c>
      <c r="G501" s="184" t="str">
        <f>'Berechnung-Freizeit'!I489</f>
        <v/>
      </c>
      <c r="H501" s="192" t="str">
        <f>'Berechnung-Freizeit'!J489</f>
        <v/>
      </c>
      <c r="I501" s="195" t="str">
        <f>'Berechnung-Freizeit'!N489</f>
        <v/>
      </c>
      <c r="J501" s="186" t="str">
        <f>'Berechnung-Freizeit'!O489</f>
        <v/>
      </c>
      <c r="K501" s="184" t="str">
        <f>'Berechnung-Freizeit'!V489</f>
        <v/>
      </c>
      <c r="L501" s="197" t="str">
        <f>'Berechnung-Freizeit'!W489</f>
        <v/>
      </c>
      <c r="M501" s="195" t="str">
        <f>'Berechnung-Freizeit'!AB489</f>
        <v/>
      </c>
      <c r="N501" s="186" t="str">
        <f>'Berechnung-Freizeit'!AC489</f>
        <v/>
      </c>
      <c r="O501" s="195" t="str">
        <f>'Berechnung-Freizeit'!AH489</f>
        <v/>
      </c>
      <c r="P501" s="186" t="str">
        <f>'Berechnung-Freizeit'!AI489</f>
        <v/>
      </c>
      <c r="Q501" s="355" t="str">
        <f>'Berechnung-Freizeit'!AN489</f>
        <v/>
      </c>
      <c r="R501" s="186" t="str">
        <f>'Berechnung-Freizeit'!AO489</f>
        <v/>
      </c>
      <c r="S501" s="184" t="str">
        <f>'Berechnung-Freizeit'!AT489</f>
        <v/>
      </c>
      <c r="T501" s="186" t="str">
        <f>'Berechnung-Freizeit'!AU489</f>
        <v/>
      </c>
      <c r="U501" s="184" t="str">
        <f>'Berechnung-Freizeit'!AZ489</f>
        <v/>
      </c>
      <c r="V501" s="197" t="str">
        <f>'Berechnung-Freizeit'!BA489</f>
        <v/>
      </c>
      <c r="W501" s="184">
        <f>'Berechnung-Freizeit'!BB489</f>
        <v>0</v>
      </c>
      <c r="X501" s="197">
        <f>'Berechnung-Freizeit'!BC489</f>
        <v>0</v>
      </c>
      <c r="Y501" s="205">
        <f t="shared" si="23"/>
        <v>0</v>
      </c>
      <c r="Z501" s="216">
        <f t="shared" si="24"/>
        <v>0</v>
      </c>
      <c r="AA501" s="361">
        <f>'Berechnung-Freizeit'!BI489</f>
        <v>0</v>
      </c>
      <c r="AB501" s="362">
        <f t="shared" si="25"/>
        <v>0</v>
      </c>
    </row>
    <row r="502" spans="1:28">
      <c r="A502" s="184">
        <f>'Berechnung-Freizeit'!A490</f>
        <v>0</v>
      </c>
      <c r="B502" s="185">
        <f>'Berechnung-Freizeit'!B490</f>
        <v>0</v>
      </c>
      <c r="C502" s="185">
        <f>'Berechnung-Freizeit'!C490</f>
        <v>0</v>
      </c>
      <c r="D502" s="184" t="str">
        <f>'Berechnung-Freizeit'!D490</f>
        <v/>
      </c>
      <c r="E502" s="192">
        <f>'Berechnung-Freizeit'!E490</f>
        <v>0</v>
      </c>
      <c r="F502" s="195" t="str">
        <f>'Berechnung-Freizeit'!G490</f>
        <v/>
      </c>
      <c r="G502" s="184" t="str">
        <f>'Berechnung-Freizeit'!I490</f>
        <v/>
      </c>
      <c r="H502" s="192" t="str">
        <f>'Berechnung-Freizeit'!J490</f>
        <v/>
      </c>
      <c r="I502" s="195" t="str">
        <f>'Berechnung-Freizeit'!N490</f>
        <v/>
      </c>
      <c r="J502" s="186" t="str">
        <f>'Berechnung-Freizeit'!O490</f>
        <v/>
      </c>
      <c r="K502" s="184" t="str">
        <f>'Berechnung-Freizeit'!V490</f>
        <v/>
      </c>
      <c r="L502" s="197" t="str">
        <f>'Berechnung-Freizeit'!W490</f>
        <v/>
      </c>
      <c r="M502" s="195" t="str">
        <f>'Berechnung-Freizeit'!AB490</f>
        <v/>
      </c>
      <c r="N502" s="186" t="str">
        <f>'Berechnung-Freizeit'!AC490</f>
        <v/>
      </c>
      <c r="O502" s="195" t="str">
        <f>'Berechnung-Freizeit'!AH490</f>
        <v/>
      </c>
      <c r="P502" s="186" t="str">
        <f>'Berechnung-Freizeit'!AI490</f>
        <v/>
      </c>
      <c r="Q502" s="355" t="str">
        <f>'Berechnung-Freizeit'!AN490</f>
        <v/>
      </c>
      <c r="R502" s="186" t="str">
        <f>'Berechnung-Freizeit'!AO490</f>
        <v/>
      </c>
      <c r="S502" s="184" t="str">
        <f>'Berechnung-Freizeit'!AT490</f>
        <v/>
      </c>
      <c r="T502" s="186" t="str">
        <f>'Berechnung-Freizeit'!AU490</f>
        <v/>
      </c>
      <c r="U502" s="184" t="str">
        <f>'Berechnung-Freizeit'!AZ490</f>
        <v/>
      </c>
      <c r="V502" s="197" t="str">
        <f>'Berechnung-Freizeit'!BA490</f>
        <v/>
      </c>
      <c r="W502" s="184">
        <f>'Berechnung-Freizeit'!BB490</f>
        <v>0</v>
      </c>
      <c r="X502" s="197">
        <f>'Berechnung-Freizeit'!BC490</f>
        <v>0</v>
      </c>
      <c r="Y502" s="205">
        <f t="shared" si="23"/>
        <v>0</v>
      </c>
      <c r="Z502" s="216">
        <f t="shared" si="24"/>
        <v>0</v>
      </c>
      <c r="AA502" s="361">
        <f>'Berechnung-Freizeit'!BI490</f>
        <v>0</v>
      </c>
      <c r="AB502" s="362">
        <f t="shared" si="25"/>
        <v>0</v>
      </c>
    </row>
    <row r="503" spans="1:28">
      <c r="A503" s="184">
        <f>'Berechnung-Freizeit'!A491</f>
        <v>0</v>
      </c>
      <c r="B503" s="185">
        <f>'Berechnung-Freizeit'!B491</f>
        <v>0</v>
      </c>
      <c r="C503" s="185">
        <f>'Berechnung-Freizeit'!C491</f>
        <v>0</v>
      </c>
      <c r="D503" s="184" t="str">
        <f>'Berechnung-Freizeit'!D491</f>
        <v/>
      </c>
      <c r="E503" s="192">
        <f>'Berechnung-Freizeit'!E491</f>
        <v>0</v>
      </c>
      <c r="F503" s="195" t="str">
        <f>'Berechnung-Freizeit'!G491</f>
        <v/>
      </c>
      <c r="G503" s="184" t="str">
        <f>'Berechnung-Freizeit'!I491</f>
        <v/>
      </c>
      <c r="H503" s="192" t="str">
        <f>'Berechnung-Freizeit'!J491</f>
        <v/>
      </c>
      <c r="I503" s="195" t="str">
        <f>'Berechnung-Freizeit'!N491</f>
        <v/>
      </c>
      <c r="J503" s="186" t="str">
        <f>'Berechnung-Freizeit'!O491</f>
        <v/>
      </c>
      <c r="K503" s="184" t="str">
        <f>'Berechnung-Freizeit'!V491</f>
        <v/>
      </c>
      <c r="L503" s="197" t="str">
        <f>'Berechnung-Freizeit'!W491</f>
        <v/>
      </c>
      <c r="M503" s="195" t="str">
        <f>'Berechnung-Freizeit'!AB491</f>
        <v/>
      </c>
      <c r="N503" s="186" t="str">
        <f>'Berechnung-Freizeit'!AC491</f>
        <v/>
      </c>
      <c r="O503" s="195" t="str">
        <f>'Berechnung-Freizeit'!AH491</f>
        <v/>
      </c>
      <c r="P503" s="186" t="str">
        <f>'Berechnung-Freizeit'!AI491</f>
        <v/>
      </c>
      <c r="Q503" s="355" t="str">
        <f>'Berechnung-Freizeit'!AN491</f>
        <v/>
      </c>
      <c r="R503" s="186" t="str">
        <f>'Berechnung-Freizeit'!AO491</f>
        <v/>
      </c>
      <c r="S503" s="184" t="str">
        <f>'Berechnung-Freizeit'!AT491</f>
        <v/>
      </c>
      <c r="T503" s="186" t="str">
        <f>'Berechnung-Freizeit'!AU491</f>
        <v/>
      </c>
      <c r="U503" s="184" t="str">
        <f>'Berechnung-Freizeit'!AZ491</f>
        <v/>
      </c>
      <c r="V503" s="197" t="str">
        <f>'Berechnung-Freizeit'!BA491</f>
        <v/>
      </c>
      <c r="W503" s="184">
        <f>'Berechnung-Freizeit'!BB491</f>
        <v>0</v>
      </c>
      <c r="X503" s="197">
        <f>'Berechnung-Freizeit'!BC491</f>
        <v>0</v>
      </c>
      <c r="Y503" s="205">
        <f t="shared" si="23"/>
        <v>0</v>
      </c>
      <c r="Z503" s="216">
        <f t="shared" si="24"/>
        <v>0</v>
      </c>
      <c r="AA503" s="361">
        <f>'Berechnung-Freizeit'!BI491</f>
        <v>0</v>
      </c>
      <c r="AB503" s="362">
        <f t="shared" si="25"/>
        <v>0</v>
      </c>
    </row>
    <row r="504" spans="1:28">
      <c r="A504" s="184">
        <f>'Berechnung-Freizeit'!A492</f>
        <v>0</v>
      </c>
      <c r="B504" s="185">
        <f>'Berechnung-Freizeit'!B492</f>
        <v>0</v>
      </c>
      <c r="C504" s="185">
        <f>'Berechnung-Freizeit'!C492</f>
        <v>0</v>
      </c>
      <c r="D504" s="184" t="str">
        <f>'Berechnung-Freizeit'!D492</f>
        <v/>
      </c>
      <c r="E504" s="192">
        <f>'Berechnung-Freizeit'!E492</f>
        <v>0</v>
      </c>
      <c r="F504" s="195" t="str">
        <f>'Berechnung-Freizeit'!G492</f>
        <v/>
      </c>
      <c r="G504" s="184" t="str">
        <f>'Berechnung-Freizeit'!I492</f>
        <v/>
      </c>
      <c r="H504" s="192" t="str">
        <f>'Berechnung-Freizeit'!J492</f>
        <v/>
      </c>
      <c r="I504" s="195" t="str">
        <f>'Berechnung-Freizeit'!N492</f>
        <v/>
      </c>
      <c r="J504" s="186" t="str">
        <f>'Berechnung-Freizeit'!O492</f>
        <v/>
      </c>
      <c r="K504" s="184" t="str">
        <f>'Berechnung-Freizeit'!V492</f>
        <v/>
      </c>
      <c r="L504" s="197" t="str">
        <f>'Berechnung-Freizeit'!W492</f>
        <v/>
      </c>
      <c r="M504" s="195" t="str">
        <f>'Berechnung-Freizeit'!AB492</f>
        <v/>
      </c>
      <c r="N504" s="186" t="str">
        <f>'Berechnung-Freizeit'!AC492</f>
        <v/>
      </c>
      <c r="O504" s="195" t="str">
        <f>'Berechnung-Freizeit'!AH492</f>
        <v/>
      </c>
      <c r="P504" s="186" t="str">
        <f>'Berechnung-Freizeit'!AI492</f>
        <v/>
      </c>
      <c r="Q504" s="355" t="str">
        <f>'Berechnung-Freizeit'!AN492</f>
        <v/>
      </c>
      <c r="R504" s="186" t="str">
        <f>'Berechnung-Freizeit'!AO492</f>
        <v/>
      </c>
      <c r="S504" s="184" t="str">
        <f>'Berechnung-Freizeit'!AT492</f>
        <v/>
      </c>
      <c r="T504" s="186" t="str">
        <f>'Berechnung-Freizeit'!AU492</f>
        <v/>
      </c>
      <c r="U504" s="184" t="str">
        <f>'Berechnung-Freizeit'!AZ492</f>
        <v/>
      </c>
      <c r="V504" s="197" t="str">
        <f>'Berechnung-Freizeit'!BA492</f>
        <v/>
      </c>
      <c r="W504" s="184">
        <f>'Berechnung-Freizeit'!BB492</f>
        <v>0</v>
      </c>
      <c r="X504" s="197">
        <f>'Berechnung-Freizeit'!BC492</f>
        <v>0</v>
      </c>
      <c r="Y504" s="205">
        <f t="shared" si="23"/>
        <v>0</v>
      </c>
      <c r="Z504" s="216">
        <f t="shared" si="24"/>
        <v>0</v>
      </c>
      <c r="AA504" s="361">
        <f>'Berechnung-Freizeit'!BI492</f>
        <v>0</v>
      </c>
      <c r="AB504" s="362">
        <f t="shared" si="25"/>
        <v>0</v>
      </c>
    </row>
    <row r="505" spans="1:28">
      <c r="A505" s="184">
        <f>'Berechnung-Freizeit'!A493</f>
        <v>0</v>
      </c>
      <c r="B505" s="185">
        <f>'Berechnung-Freizeit'!B493</f>
        <v>0</v>
      </c>
      <c r="C505" s="185">
        <f>'Berechnung-Freizeit'!C493</f>
        <v>0</v>
      </c>
      <c r="D505" s="184" t="str">
        <f>'Berechnung-Freizeit'!D493</f>
        <v/>
      </c>
      <c r="E505" s="192">
        <f>'Berechnung-Freizeit'!E493</f>
        <v>0</v>
      </c>
      <c r="F505" s="195" t="str">
        <f>'Berechnung-Freizeit'!G493</f>
        <v/>
      </c>
      <c r="G505" s="184" t="str">
        <f>'Berechnung-Freizeit'!I493</f>
        <v/>
      </c>
      <c r="H505" s="192" t="str">
        <f>'Berechnung-Freizeit'!J493</f>
        <v/>
      </c>
      <c r="I505" s="195" t="str">
        <f>'Berechnung-Freizeit'!N493</f>
        <v/>
      </c>
      <c r="J505" s="186" t="str">
        <f>'Berechnung-Freizeit'!O493</f>
        <v/>
      </c>
      <c r="K505" s="184" t="str">
        <f>'Berechnung-Freizeit'!V493</f>
        <v/>
      </c>
      <c r="L505" s="197" t="str">
        <f>'Berechnung-Freizeit'!W493</f>
        <v/>
      </c>
      <c r="M505" s="195" t="str">
        <f>'Berechnung-Freizeit'!AB493</f>
        <v/>
      </c>
      <c r="N505" s="186" t="str">
        <f>'Berechnung-Freizeit'!AC493</f>
        <v/>
      </c>
      <c r="O505" s="195" t="str">
        <f>'Berechnung-Freizeit'!AH493</f>
        <v/>
      </c>
      <c r="P505" s="186" t="str">
        <f>'Berechnung-Freizeit'!AI493</f>
        <v/>
      </c>
      <c r="Q505" s="355" t="str">
        <f>'Berechnung-Freizeit'!AN493</f>
        <v/>
      </c>
      <c r="R505" s="186" t="str">
        <f>'Berechnung-Freizeit'!AO493</f>
        <v/>
      </c>
      <c r="S505" s="184" t="str">
        <f>'Berechnung-Freizeit'!AT493</f>
        <v/>
      </c>
      <c r="T505" s="186" t="str">
        <f>'Berechnung-Freizeit'!AU493</f>
        <v/>
      </c>
      <c r="U505" s="184" t="str">
        <f>'Berechnung-Freizeit'!AZ493</f>
        <v/>
      </c>
      <c r="V505" s="197" t="str">
        <f>'Berechnung-Freizeit'!BA493</f>
        <v/>
      </c>
      <c r="W505" s="184">
        <f>'Berechnung-Freizeit'!BB493</f>
        <v>0</v>
      </c>
      <c r="X505" s="197">
        <f>'Berechnung-Freizeit'!BC493</f>
        <v>0</v>
      </c>
      <c r="Y505" s="205">
        <f t="shared" si="23"/>
        <v>0</v>
      </c>
      <c r="Z505" s="216">
        <f t="shared" si="24"/>
        <v>0</v>
      </c>
      <c r="AA505" s="361">
        <f>'Berechnung-Freizeit'!BI493</f>
        <v>0</v>
      </c>
      <c r="AB505" s="362">
        <f t="shared" si="25"/>
        <v>0</v>
      </c>
    </row>
    <row r="506" spans="1:28">
      <c r="A506" s="184">
        <f>'Berechnung-Freizeit'!A494</f>
        <v>0</v>
      </c>
      <c r="B506" s="185">
        <f>'Berechnung-Freizeit'!B494</f>
        <v>0</v>
      </c>
      <c r="C506" s="185">
        <f>'Berechnung-Freizeit'!C494</f>
        <v>0</v>
      </c>
      <c r="D506" s="184" t="str">
        <f>'Berechnung-Freizeit'!D494</f>
        <v/>
      </c>
      <c r="E506" s="192">
        <f>'Berechnung-Freizeit'!E494</f>
        <v>0</v>
      </c>
      <c r="F506" s="195" t="str">
        <f>'Berechnung-Freizeit'!G494</f>
        <v/>
      </c>
      <c r="G506" s="184" t="str">
        <f>'Berechnung-Freizeit'!I494</f>
        <v/>
      </c>
      <c r="H506" s="192" t="str">
        <f>'Berechnung-Freizeit'!J494</f>
        <v/>
      </c>
      <c r="I506" s="195" t="str">
        <f>'Berechnung-Freizeit'!N494</f>
        <v/>
      </c>
      <c r="J506" s="186" t="str">
        <f>'Berechnung-Freizeit'!O494</f>
        <v/>
      </c>
      <c r="K506" s="184" t="str">
        <f>'Berechnung-Freizeit'!V494</f>
        <v/>
      </c>
      <c r="L506" s="197" t="str">
        <f>'Berechnung-Freizeit'!W494</f>
        <v/>
      </c>
      <c r="M506" s="195" t="str">
        <f>'Berechnung-Freizeit'!AB494</f>
        <v/>
      </c>
      <c r="N506" s="186" t="str">
        <f>'Berechnung-Freizeit'!AC494</f>
        <v/>
      </c>
      <c r="O506" s="195" t="str">
        <f>'Berechnung-Freizeit'!AH494</f>
        <v/>
      </c>
      <c r="P506" s="186" t="str">
        <f>'Berechnung-Freizeit'!AI494</f>
        <v/>
      </c>
      <c r="Q506" s="355" t="str">
        <f>'Berechnung-Freizeit'!AN494</f>
        <v/>
      </c>
      <c r="R506" s="186" t="str">
        <f>'Berechnung-Freizeit'!AO494</f>
        <v/>
      </c>
      <c r="S506" s="184" t="str">
        <f>'Berechnung-Freizeit'!AT494</f>
        <v/>
      </c>
      <c r="T506" s="186" t="str">
        <f>'Berechnung-Freizeit'!AU494</f>
        <v/>
      </c>
      <c r="U506" s="184" t="str">
        <f>'Berechnung-Freizeit'!AZ494</f>
        <v/>
      </c>
      <c r="V506" s="197" t="str">
        <f>'Berechnung-Freizeit'!BA494</f>
        <v/>
      </c>
      <c r="W506" s="184">
        <f>'Berechnung-Freizeit'!BB494</f>
        <v>0</v>
      </c>
      <c r="X506" s="197">
        <f>'Berechnung-Freizeit'!BC494</f>
        <v>0</v>
      </c>
      <c r="Y506" s="205">
        <f t="shared" si="23"/>
        <v>0</v>
      </c>
      <c r="Z506" s="216">
        <f t="shared" si="24"/>
        <v>0</v>
      </c>
      <c r="AA506" s="361">
        <f>'Berechnung-Freizeit'!BI494</f>
        <v>0</v>
      </c>
      <c r="AB506" s="362">
        <f t="shared" si="25"/>
        <v>0</v>
      </c>
    </row>
    <row r="507" spans="1:28">
      <c r="A507" s="184">
        <f>'Berechnung-Freizeit'!A495</f>
        <v>0</v>
      </c>
      <c r="B507" s="185">
        <f>'Berechnung-Freizeit'!B495</f>
        <v>0</v>
      </c>
      <c r="C507" s="185">
        <f>'Berechnung-Freizeit'!C495</f>
        <v>0</v>
      </c>
      <c r="D507" s="184" t="str">
        <f>'Berechnung-Freizeit'!D495</f>
        <v/>
      </c>
      <c r="E507" s="192">
        <f>'Berechnung-Freizeit'!E495</f>
        <v>0</v>
      </c>
      <c r="F507" s="195" t="str">
        <f>'Berechnung-Freizeit'!G495</f>
        <v/>
      </c>
      <c r="G507" s="184" t="str">
        <f>'Berechnung-Freizeit'!I495</f>
        <v/>
      </c>
      <c r="H507" s="192" t="str">
        <f>'Berechnung-Freizeit'!J495</f>
        <v/>
      </c>
      <c r="I507" s="195" t="str">
        <f>'Berechnung-Freizeit'!N495</f>
        <v/>
      </c>
      <c r="J507" s="186" t="str">
        <f>'Berechnung-Freizeit'!O495</f>
        <v/>
      </c>
      <c r="K507" s="184" t="str">
        <f>'Berechnung-Freizeit'!V495</f>
        <v/>
      </c>
      <c r="L507" s="197" t="str">
        <f>'Berechnung-Freizeit'!W495</f>
        <v/>
      </c>
      <c r="M507" s="195" t="str">
        <f>'Berechnung-Freizeit'!AB495</f>
        <v/>
      </c>
      <c r="N507" s="186" t="str">
        <f>'Berechnung-Freizeit'!AC495</f>
        <v/>
      </c>
      <c r="O507" s="195" t="str">
        <f>'Berechnung-Freizeit'!AH495</f>
        <v/>
      </c>
      <c r="P507" s="186" t="str">
        <f>'Berechnung-Freizeit'!AI495</f>
        <v/>
      </c>
      <c r="Q507" s="355" t="str">
        <f>'Berechnung-Freizeit'!AN495</f>
        <v/>
      </c>
      <c r="R507" s="186" t="str">
        <f>'Berechnung-Freizeit'!AO495</f>
        <v/>
      </c>
      <c r="S507" s="184" t="str">
        <f>'Berechnung-Freizeit'!AT495</f>
        <v/>
      </c>
      <c r="T507" s="186" t="str">
        <f>'Berechnung-Freizeit'!AU495</f>
        <v/>
      </c>
      <c r="U507" s="184" t="str">
        <f>'Berechnung-Freizeit'!AZ495</f>
        <v/>
      </c>
      <c r="V507" s="197" t="str">
        <f>'Berechnung-Freizeit'!BA495</f>
        <v/>
      </c>
      <c r="W507" s="184">
        <f>'Berechnung-Freizeit'!BB495</f>
        <v>0</v>
      </c>
      <c r="X507" s="197">
        <f>'Berechnung-Freizeit'!BC495</f>
        <v>0</v>
      </c>
      <c r="Y507" s="205">
        <f t="shared" si="23"/>
        <v>0</v>
      </c>
      <c r="Z507" s="216">
        <f t="shared" si="24"/>
        <v>0</v>
      </c>
      <c r="AA507" s="361">
        <f>'Berechnung-Freizeit'!BI495</f>
        <v>0</v>
      </c>
      <c r="AB507" s="362">
        <f t="shared" si="25"/>
        <v>0</v>
      </c>
    </row>
    <row r="508" spans="1:28">
      <c r="A508" s="184">
        <f>'Berechnung-Freizeit'!A496</f>
        <v>0</v>
      </c>
      <c r="B508" s="185">
        <f>'Berechnung-Freizeit'!B496</f>
        <v>0</v>
      </c>
      <c r="C508" s="185">
        <f>'Berechnung-Freizeit'!C496</f>
        <v>0</v>
      </c>
      <c r="D508" s="184" t="str">
        <f>'Berechnung-Freizeit'!D496</f>
        <v/>
      </c>
      <c r="E508" s="192">
        <f>'Berechnung-Freizeit'!E496</f>
        <v>0</v>
      </c>
      <c r="F508" s="195" t="str">
        <f>'Berechnung-Freizeit'!G496</f>
        <v/>
      </c>
      <c r="G508" s="184" t="str">
        <f>'Berechnung-Freizeit'!I496</f>
        <v/>
      </c>
      <c r="H508" s="192" t="str">
        <f>'Berechnung-Freizeit'!J496</f>
        <v/>
      </c>
      <c r="I508" s="195" t="str">
        <f>'Berechnung-Freizeit'!N496</f>
        <v/>
      </c>
      <c r="J508" s="186" t="str">
        <f>'Berechnung-Freizeit'!O496</f>
        <v/>
      </c>
      <c r="K508" s="184" t="str">
        <f>'Berechnung-Freizeit'!V496</f>
        <v/>
      </c>
      <c r="L508" s="197" t="str">
        <f>'Berechnung-Freizeit'!W496</f>
        <v/>
      </c>
      <c r="M508" s="195" t="str">
        <f>'Berechnung-Freizeit'!AB496</f>
        <v/>
      </c>
      <c r="N508" s="186" t="str">
        <f>'Berechnung-Freizeit'!AC496</f>
        <v/>
      </c>
      <c r="O508" s="195" t="str">
        <f>'Berechnung-Freizeit'!AH496</f>
        <v/>
      </c>
      <c r="P508" s="186" t="str">
        <f>'Berechnung-Freizeit'!AI496</f>
        <v/>
      </c>
      <c r="Q508" s="355" t="str">
        <f>'Berechnung-Freizeit'!AN496</f>
        <v/>
      </c>
      <c r="R508" s="186" t="str">
        <f>'Berechnung-Freizeit'!AO496</f>
        <v/>
      </c>
      <c r="S508" s="184" t="str">
        <f>'Berechnung-Freizeit'!AT496</f>
        <v/>
      </c>
      <c r="T508" s="186" t="str">
        <f>'Berechnung-Freizeit'!AU496</f>
        <v/>
      </c>
      <c r="U508" s="184" t="str">
        <f>'Berechnung-Freizeit'!AZ496</f>
        <v/>
      </c>
      <c r="V508" s="197" t="str">
        <f>'Berechnung-Freizeit'!BA496</f>
        <v/>
      </c>
      <c r="W508" s="184">
        <f>'Berechnung-Freizeit'!BB496</f>
        <v>0</v>
      </c>
      <c r="X508" s="197">
        <f>'Berechnung-Freizeit'!BC496</f>
        <v>0</v>
      </c>
      <c r="Y508" s="205">
        <f t="shared" si="23"/>
        <v>0</v>
      </c>
      <c r="Z508" s="216">
        <f t="shared" si="24"/>
        <v>0</v>
      </c>
      <c r="AA508" s="361">
        <f>'Berechnung-Freizeit'!BI496</f>
        <v>0</v>
      </c>
      <c r="AB508" s="362">
        <f t="shared" si="25"/>
        <v>0</v>
      </c>
    </row>
    <row r="509" spans="1:28">
      <c r="A509" s="184">
        <f>'Berechnung-Freizeit'!A497</f>
        <v>0</v>
      </c>
      <c r="B509" s="185">
        <f>'Berechnung-Freizeit'!B497</f>
        <v>0</v>
      </c>
      <c r="C509" s="185">
        <f>'Berechnung-Freizeit'!C497</f>
        <v>0</v>
      </c>
      <c r="D509" s="184" t="str">
        <f>'Berechnung-Freizeit'!D497</f>
        <v/>
      </c>
      <c r="E509" s="192">
        <f>'Berechnung-Freizeit'!E497</f>
        <v>0</v>
      </c>
      <c r="F509" s="195" t="str">
        <f>'Berechnung-Freizeit'!G497</f>
        <v/>
      </c>
      <c r="G509" s="184" t="str">
        <f>'Berechnung-Freizeit'!I497</f>
        <v/>
      </c>
      <c r="H509" s="192" t="str">
        <f>'Berechnung-Freizeit'!J497</f>
        <v/>
      </c>
      <c r="I509" s="195" t="str">
        <f>'Berechnung-Freizeit'!N497</f>
        <v/>
      </c>
      <c r="J509" s="186" t="str">
        <f>'Berechnung-Freizeit'!O497</f>
        <v/>
      </c>
      <c r="K509" s="184" t="str">
        <f>'Berechnung-Freizeit'!V497</f>
        <v/>
      </c>
      <c r="L509" s="197" t="str">
        <f>'Berechnung-Freizeit'!W497</f>
        <v/>
      </c>
      <c r="M509" s="195" t="str">
        <f>'Berechnung-Freizeit'!AB497</f>
        <v/>
      </c>
      <c r="N509" s="186" t="str">
        <f>'Berechnung-Freizeit'!AC497</f>
        <v/>
      </c>
      <c r="O509" s="195" t="str">
        <f>'Berechnung-Freizeit'!AH497</f>
        <v/>
      </c>
      <c r="P509" s="186" t="str">
        <f>'Berechnung-Freizeit'!AI497</f>
        <v/>
      </c>
      <c r="Q509" s="355" t="str">
        <f>'Berechnung-Freizeit'!AN497</f>
        <v/>
      </c>
      <c r="R509" s="186" t="str">
        <f>'Berechnung-Freizeit'!AO497</f>
        <v/>
      </c>
      <c r="S509" s="184" t="str">
        <f>'Berechnung-Freizeit'!AT497</f>
        <v/>
      </c>
      <c r="T509" s="186" t="str">
        <f>'Berechnung-Freizeit'!AU497</f>
        <v/>
      </c>
      <c r="U509" s="184" t="str">
        <f>'Berechnung-Freizeit'!AZ497</f>
        <v/>
      </c>
      <c r="V509" s="197" t="str">
        <f>'Berechnung-Freizeit'!BA497</f>
        <v/>
      </c>
      <c r="W509" s="184">
        <f>'Berechnung-Freizeit'!BB497</f>
        <v>0</v>
      </c>
      <c r="X509" s="197">
        <f>'Berechnung-Freizeit'!BC497</f>
        <v>0</v>
      </c>
      <c r="Y509" s="205">
        <f t="shared" si="23"/>
        <v>0</v>
      </c>
      <c r="Z509" s="216">
        <f t="shared" si="24"/>
        <v>0</v>
      </c>
      <c r="AA509" s="361">
        <f>'Berechnung-Freizeit'!BI497</f>
        <v>0</v>
      </c>
      <c r="AB509" s="362">
        <f t="shared" si="25"/>
        <v>0</v>
      </c>
    </row>
    <row r="510" spans="1:28">
      <c r="A510" s="184">
        <f>'Berechnung-Freizeit'!A498</f>
        <v>0</v>
      </c>
      <c r="B510" s="185">
        <f>'Berechnung-Freizeit'!B498</f>
        <v>0</v>
      </c>
      <c r="C510" s="185">
        <f>'Berechnung-Freizeit'!C498</f>
        <v>0</v>
      </c>
      <c r="D510" s="184" t="str">
        <f>'Berechnung-Freizeit'!D498</f>
        <v/>
      </c>
      <c r="E510" s="192">
        <f>'Berechnung-Freizeit'!E498</f>
        <v>0</v>
      </c>
      <c r="F510" s="195" t="str">
        <f>'Berechnung-Freizeit'!G498</f>
        <v/>
      </c>
      <c r="G510" s="184" t="str">
        <f>'Berechnung-Freizeit'!I498</f>
        <v/>
      </c>
      <c r="H510" s="192" t="str">
        <f>'Berechnung-Freizeit'!J498</f>
        <v/>
      </c>
      <c r="I510" s="195" t="str">
        <f>'Berechnung-Freizeit'!N498</f>
        <v/>
      </c>
      <c r="J510" s="186" t="str">
        <f>'Berechnung-Freizeit'!O498</f>
        <v/>
      </c>
      <c r="K510" s="184" t="str">
        <f>'Berechnung-Freizeit'!V498</f>
        <v/>
      </c>
      <c r="L510" s="197" t="str">
        <f>'Berechnung-Freizeit'!W498</f>
        <v/>
      </c>
      <c r="M510" s="195" t="str">
        <f>'Berechnung-Freizeit'!AB498</f>
        <v/>
      </c>
      <c r="N510" s="186" t="str">
        <f>'Berechnung-Freizeit'!AC498</f>
        <v/>
      </c>
      <c r="O510" s="195" t="str">
        <f>'Berechnung-Freizeit'!AH498</f>
        <v/>
      </c>
      <c r="P510" s="186" t="str">
        <f>'Berechnung-Freizeit'!AI498</f>
        <v/>
      </c>
      <c r="Q510" s="355" t="str">
        <f>'Berechnung-Freizeit'!AN498</f>
        <v/>
      </c>
      <c r="R510" s="186" t="str">
        <f>'Berechnung-Freizeit'!AO498</f>
        <v/>
      </c>
      <c r="S510" s="184" t="str">
        <f>'Berechnung-Freizeit'!AT498</f>
        <v/>
      </c>
      <c r="T510" s="186" t="str">
        <f>'Berechnung-Freizeit'!AU498</f>
        <v/>
      </c>
      <c r="U510" s="184" t="str">
        <f>'Berechnung-Freizeit'!AZ498</f>
        <v/>
      </c>
      <c r="V510" s="197" t="str">
        <f>'Berechnung-Freizeit'!BA498</f>
        <v/>
      </c>
      <c r="W510" s="184">
        <f>'Berechnung-Freizeit'!BB498</f>
        <v>0</v>
      </c>
      <c r="X510" s="197">
        <f>'Berechnung-Freizeit'!BC498</f>
        <v>0</v>
      </c>
      <c r="Y510" s="205">
        <f t="shared" si="23"/>
        <v>0</v>
      </c>
      <c r="Z510" s="216">
        <f t="shared" si="24"/>
        <v>0</v>
      </c>
      <c r="AA510" s="361">
        <f>'Berechnung-Freizeit'!BI498</f>
        <v>0</v>
      </c>
      <c r="AB510" s="362">
        <f t="shared" si="25"/>
        <v>0</v>
      </c>
    </row>
    <row r="511" spans="1:28">
      <c r="A511" s="184">
        <f>'Berechnung-Freizeit'!A499</f>
        <v>0</v>
      </c>
      <c r="B511" s="185">
        <f>'Berechnung-Freizeit'!B499</f>
        <v>0</v>
      </c>
      <c r="C511" s="185">
        <f>'Berechnung-Freizeit'!C499</f>
        <v>0</v>
      </c>
      <c r="D511" s="184" t="str">
        <f>'Berechnung-Freizeit'!D499</f>
        <v/>
      </c>
      <c r="E511" s="192">
        <f>'Berechnung-Freizeit'!E499</f>
        <v>0</v>
      </c>
      <c r="F511" s="195" t="str">
        <f>'Berechnung-Freizeit'!G499</f>
        <v/>
      </c>
      <c r="G511" s="184" t="str">
        <f>'Berechnung-Freizeit'!I499</f>
        <v/>
      </c>
      <c r="H511" s="192" t="str">
        <f>'Berechnung-Freizeit'!J499</f>
        <v/>
      </c>
      <c r="I511" s="195" t="str">
        <f>'Berechnung-Freizeit'!N499</f>
        <v/>
      </c>
      <c r="J511" s="186" t="str">
        <f>'Berechnung-Freizeit'!O499</f>
        <v/>
      </c>
      <c r="K511" s="184" t="str">
        <f>'Berechnung-Freizeit'!V499</f>
        <v/>
      </c>
      <c r="L511" s="197" t="str">
        <f>'Berechnung-Freizeit'!W499</f>
        <v/>
      </c>
      <c r="M511" s="195" t="str">
        <f>'Berechnung-Freizeit'!AB499</f>
        <v/>
      </c>
      <c r="N511" s="186" t="str">
        <f>'Berechnung-Freizeit'!AC499</f>
        <v/>
      </c>
      <c r="O511" s="195" t="str">
        <f>'Berechnung-Freizeit'!AH499</f>
        <v/>
      </c>
      <c r="P511" s="186" t="str">
        <f>'Berechnung-Freizeit'!AI499</f>
        <v/>
      </c>
      <c r="Q511" s="355" t="str">
        <f>'Berechnung-Freizeit'!AN499</f>
        <v/>
      </c>
      <c r="R511" s="186" t="str">
        <f>'Berechnung-Freizeit'!AO499</f>
        <v/>
      </c>
      <c r="S511" s="184" t="str">
        <f>'Berechnung-Freizeit'!AT499</f>
        <v/>
      </c>
      <c r="T511" s="186" t="str">
        <f>'Berechnung-Freizeit'!AU499</f>
        <v/>
      </c>
      <c r="U511" s="184" t="str">
        <f>'Berechnung-Freizeit'!AZ499</f>
        <v/>
      </c>
      <c r="V511" s="197" t="str">
        <f>'Berechnung-Freizeit'!BA499</f>
        <v/>
      </c>
      <c r="W511" s="184">
        <f>'Berechnung-Freizeit'!BB499</f>
        <v>0</v>
      </c>
      <c r="X511" s="197">
        <f>'Berechnung-Freizeit'!BC499</f>
        <v>0</v>
      </c>
      <c r="Y511" s="205">
        <f t="shared" si="23"/>
        <v>0</v>
      </c>
      <c r="Z511" s="216">
        <f t="shared" si="24"/>
        <v>0</v>
      </c>
      <c r="AA511" s="361">
        <f>'Berechnung-Freizeit'!BI499</f>
        <v>0</v>
      </c>
      <c r="AB511" s="362">
        <f t="shared" si="25"/>
        <v>0</v>
      </c>
    </row>
    <row r="512" spans="1:28">
      <c r="A512" s="184">
        <f>'Berechnung-Freizeit'!A500</f>
        <v>0</v>
      </c>
      <c r="B512" s="185">
        <f>'Berechnung-Freizeit'!B500</f>
        <v>0</v>
      </c>
      <c r="C512" s="185">
        <f>'Berechnung-Freizeit'!C500</f>
        <v>0</v>
      </c>
      <c r="D512" s="184" t="str">
        <f>'Berechnung-Freizeit'!D500</f>
        <v/>
      </c>
      <c r="E512" s="192">
        <f>'Berechnung-Freizeit'!E500</f>
        <v>0</v>
      </c>
      <c r="F512" s="195" t="str">
        <f>'Berechnung-Freizeit'!G500</f>
        <v/>
      </c>
      <c r="G512" s="184" t="str">
        <f>'Berechnung-Freizeit'!I500</f>
        <v/>
      </c>
      <c r="H512" s="192" t="str">
        <f>'Berechnung-Freizeit'!J500</f>
        <v/>
      </c>
      <c r="I512" s="195" t="str">
        <f>'Berechnung-Freizeit'!N500</f>
        <v/>
      </c>
      <c r="J512" s="186" t="str">
        <f>'Berechnung-Freizeit'!O500</f>
        <v/>
      </c>
      <c r="K512" s="184" t="str">
        <f>'Berechnung-Freizeit'!V500</f>
        <v/>
      </c>
      <c r="L512" s="197" t="str">
        <f>'Berechnung-Freizeit'!W500</f>
        <v/>
      </c>
      <c r="M512" s="195" t="str">
        <f>'Berechnung-Freizeit'!AB500</f>
        <v/>
      </c>
      <c r="N512" s="186" t="str">
        <f>'Berechnung-Freizeit'!AC500</f>
        <v/>
      </c>
      <c r="O512" s="195" t="str">
        <f>'Berechnung-Freizeit'!AH500</f>
        <v/>
      </c>
      <c r="P512" s="186" t="str">
        <f>'Berechnung-Freizeit'!AI500</f>
        <v/>
      </c>
      <c r="Q512" s="355" t="str">
        <f>'Berechnung-Freizeit'!AN500</f>
        <v/>
      </c>
      <c r="R512" s="186" t="str">
        <f>'Berechnung-Freizeit'!AO500</f>
        <v/>
      </c>
      <c r="S512" s="184" t="str">
        <f>'Berechnung-Freizeit'!AT500</f>
        <v/>
      </c>
      <c r="T512" s="186" t="str">
        <f>'Berechnung-Freizeit'!AU500</f>
        <v/>
      </c>
      <c r="U512" s="184" t="str">
        <f>'Berechnung-Freizeit'!AZ500</f>
        <v/>
      </c>
      <c r="V512" s="197" t="str">
        <f>'Berechnung-Freizeit'!BA500</f>
        <v/>
      </c>
      <c r="W512" s="184">
        <f>'Berechnung-Freizeit'!BB500</f>
        <v>0</v>
      </c>
      <c r="X512" s="197">
        <f>'Berechnung-Freizeit'!BC500</f>
        <v>0</v>
      </c>
      <c r="Y512" s="205">
        <f t="shared" si="23"/>
        <v>0</v>
      </c>
      <c r="Z512" s="216">
        <f t="shared" si="24"/>
        <v>0</v>
      </c>
      <c r="AA512" s="361">
        <f>'Berechnung-Freizeit'!BI500</f>
        <v>0</v>
      </c>
      <c r="AB512" s="362">
        <f t="shared" si="25"/>
        <v>0</v>
      </c>
    </row>
    <row r="513" spans="1:28">
      <c r="A513" s="184">
        <f>'Berechnung-Freizeit'!A501</f>
        <v>0</v>
      </c>
      <c r="B513" s="185">
        <f>'Berechnung-Freizeit'!B501</f>
        <v>0</v>
      </c>
      <c r="C513" s="185">
        <f>'Berechnung-Freizeit'!C501</f>
        <v>0</v>
      </c>
      <c r="D513" s="184" t="str">
        <f>'Berechnung-Freizeit'!D501</f>
        <v/>
      </c>
      <c r="E513" s="192">
        <f>'Berechnung-Freizeit'!E501</f>
        <v>0</v>
      </c>
      <c r="F513" s="195" t="str">
        <f>'Berechnung-Freizeit'!G501</f>
        <v/>
      </c>
      <c r="G513" s="184" t="str">
        <f>'Berechnung-Freizeit'!I501</f>
        <v/>
      </c>
      <c r="H513" s="192" t="str">
        <f>'Berechnung-Freizeit'!J501</f>
        <v/>
      </c>
      <c r="I513" s="195" t="str">
        <f>'Berechnung-Freizeit'!N501</f>
        <v/>
      </c>
      <c r="J513" s="186" t="str">
        <f>'Berechnung-Freizeit'!O501</f>
        <v/>
      </c>
      <c r="K513" s="184" t="str">
        <f>'Berechnung-Freizeit'!V501</f>
        <v/>
      </c>
      <c r="L513" s="197" t="str">
        <f>'Berechnung-Freizeit'!W501</f>
        <v/>
      </c>
      <c r="M513" s="195" t="str">
        <f>'Berechnung-Freizeit'!AB501</f>
        <v/>
      </c>
      <c r="N513" s="186" t="str">
        <f>'Berechnung-Freizeit'!AC501</f>
        <v/>
      </c>
      <c r="O513" s="195" t="str">
        <f>'Berechnung-Freizeit'!AH501</f>
        <v/>
      </c>
      <c r="P513" s="186" t="str">
        <f>'Berechnung-Freizeit'!AI501</f>
        <v/>
      </c>
      <c r="Q513" s="355" t="str">
        <f>'Berechnung-Freizeit'!AN501</f>
        <v/>
      </c>
      <c r="R513" s="186" t="str">
        <f>'Berechnung-Freizeit'!AO501</f>
        <v/>
      </c>
      <c r="S513" s="184" t="str">
        <f>'Berechnung-Freizeit'!AT501</f>
        <v/>
      </c>
      <c r="T513" s="186" t="str">
        <f>'Berechnung-Freizeit'!AU501</f>
        <v/>
      </c>
      <c r="U513" s="184" t="str">
        <f>'Berechnung-Freizeit'!AZ501</f>
        <v/>
      </c>
      <c r="V513" s="197" t="str">
        <f>'Berechnung-Freizeit'!BA501</f>
        <v/>
      </c>
      <c r="W513" s="184">
        <f>'Berechnung-Freizeit'!BB501</f>
        <v>0</v>
      </c>
      <c r="X513" s="197">
        <f>'Berechnung-Freizeit'!BC501</f>
        <v>0</v>
      </c>
      <c r="Y513" s="205">
        <f t="shared" si="23"/>
        <v>0</v>
      </c>
      <c r="Z513" s="216">
        <f t="shared" si="24"/>
        <v>0</v>
      </c>
      <c r="AA513" s="361">
        <f>'Berechnung-Freizeit'!BI501</f>
        <v>0</v>
      </c>
      <c r="AB513" s="362">
        <f t="shared" si="25"/>
        <v>0</v>
      </c>
    </row>
    <row r="514" spans="1:28">
      <c r="A514" s="184">
        <f>'Berechnung-Freizeit'!A502</f>
        <v>0</v>
      </c>
      <c r="B514" s="185">
        <f>'Berechnung-Freizeit'!B502</f>
        <v>0</v>
      </c>
      <c r="C514" s="185">
        <f>'Berechnung-Freizeit'!C502</f>
        <v>0</v>
      </c>
      <c r="D514" s="184" t="str">
        <f>'Berechnung-Freizeit'!D502</f>
        <v/>
      </c>
      <c r="E514" s="192">
        <f>'Berechnung-Freizeit'!E502</f>
        <v>0</v>
      </c>
      <c r="F514" s="195" t="str">
        <f>'Berechnung-Freizeit'!G502</f>
        <v/>
      </c>
      <c r="G514" s="184" t="str">
        <f>'Berechnung-Freizeit'!I502</f>
        <v/>
      </c>
      <c r="H514" s="192" t="str">
        <f>'Berechnung-Freizeit'!J502</f>
        <v/>
      </c>
      <c r="I514" s="195" t="str">
        <f>'Berechnung-Freizeit'!N502</f>
        <v/>
      </c>
      <c r="J514" s="186" t="str">
        <f>'Berechnung-Freizeit'!O502</f>
        <v/>
      </c>
      <c r="K514" s="184" t="str">
        <f>'Berechnung-Freizeit'!V502</f>
        <v/>
      </c>
      <c r="L514" s="197" t="str">
        <f>'Berechnung-Freizeit'!W502</f>
        <v/>
      </c>
      <c r="M514" s="195" t="str">
        <f>'Berechnung-Freizeit'!AB502</f>
        <v/>
      </c>
      <c r="N514" s="186" t="str">
        <f>'Berechnung-Freizeit'!AC502</f>
        <v/>
      </c>
      <c r="O514" s="195" t="str">
        <f>'Berechnung-Freizeit'!AH502</f>
        <v/>
      </c>
      <c r="P514" s="186" t="str">
        <f>'Berechnung-Freizeit'!AI502</f>
        <v/>
      </c>
      <c r="Q514" s="355" t="str">
        <f>'Berechnung-Freizeit'!AN502</f>
        <v/>
      </c>
      <c r="R514" s="186" t="str">
        <f>'Berechnung-Freizeit'!AO502</f>
        <v/>
      </c>
      <c r="S514" s="184" t="str">
        <f>'Berechnung-Freizeit'!AT502</f>
        <v/>
      </c>
      <c r="T514" s="186" t="str">
        <f>'Berechnung-Freizeit'!AU502</f>
        <v/>
      </c>
      <c r="U514" s="184" t="str">
        <f>'Berechnung-Freizeit'!AZ502</f>
        <v/>
      </c>
      <c r="V514" s="197" t="str">
        <f>'Berechnung-Freizeit'!BA502</f>
        <v/>
      </c>
      <c r="W514" s="184">
        <f>'Berechnung-Freizeit'!BB502</f>
        <v>0</v>
      </c>
      <c r="X514" s="197">
        <f>'Berechnung-Freizeit'!BC502</f>
        <v>0</v>
      </c>
      <c r="Y514" s="205">
        <f t="shared" si="23"/>
        <v>0</v>
      </c>
      <c r="Z514" s="216">
        <f t="shared" si="24"/>
        <v>0</v>
      </c>
      <c r="AA514" s="361">
        <f>'Berechnung-Freizeit'!BI502</f>
        <v>0</v>
      </c>
      <c r="AB514" s="362">
        <f t="shared" si="25"/>
        <v>0</v>
      </c>
    </row>
    <row r="515" spans="1:28">
      <c r="A515" s="184">
        <f>'Berechnung-Freizeit'!A503</f>
        <v>0</v>
      </c>
      <c r="B515" s="185">
        <f>'Berechnung-Freizeit'!B503</f>
        <v>0</v>
      </c>
      <c r="C515" s="185">
        <f>'Berechnung-Freizeit'!C503</f>
        <v>0</v>
      </c>
      <c r="D515" s="184" t="str">
        <f>'Berechnung-Freizeit'!D503</f>
        <v/>
      </c>
      <c r="E515" s="192">
        <f>'Berechnung-Freizeit'!E503</f>
        <v>0</v>
      </c>
      <c r="F515" s="195" t="str">
        <f>'Berechnung-Freizeit'!G503</f>
        <v/>
      </c>
      <c r="G515" s="184" t="str">
        <f>'Berechnung-Freizeit'!I503</f>
        <v/>
      </c>
      <c r="H515" s="192" t="str">
        <f>'Berechnung-Freizeit'!J503</f>
        <v/>
      </c>
      <c r="I515" s="195" t="str">
        <f>'Berechnung-Freizeit'!N503</f>
        <v/>
      </c>
      <c r="J515" s="186" t="str">
        <f>'Berechnung-Freizeit'!O503</f>
        <v/>
      </c>
      <c r="K515" s="184" t="str">
        <f>'Berechnung-Freizeit'!V503</f>
        <v/>
      </c>
      <c r="L515" s="197" t="str">
        <f>'Berechnung-Freizeit'!W503</f>
        <v/>
      </c>
      <c r="M515" s="195" t="str">
        <f>'Berechnung-Freizeit'!AB503</f>
        <v/>
      </c>
      <c r="N515" s="186" t="str">
        <f>'Berechnung-Freizeit'!AC503</f>
        <v/>
      </c>
      <c r="O515" s="195" t="str">
        <f>'Berechnung-Freizeit'!AH503</f>
        <v/>
      </c>
      <c r="P515" s="186" t="str">
        <f>'Berechnung-Freizeit'!AI503</f>
        <v/>
      </c>
      <c r="Q515" s="355" t="str">
        <f>'Berechnung-Freizeit'!AN503</f>
        <v/>
      </c>
      <c r="R515" s="186" t="str">
        <f>'Berechnung-Freizeit'!AO503</f>
        <v/>
      </c>
      <c r="S515" s="184" t="str">
        <f>'Berechnung-Freizeit'!AT503</f>
        <v/>
      </c>
      <c r="T515" s="186" t="str">
        <f>'Berechnung-Freizeit'!AU503</f>
        <v/>
      </c>
      <c r="U515" s="184" t="str">
        <f>'Berechnung-Freizeit'!AZ503</f>
        <v/>
      </c>
      <c r="V515" s="197" t="str">
        <f>'Berechnung-Freizeit'!BA503</f>
        <v/>
      </c>
      <c r="W515" s="184">
        <f>'Berechnung-Freizeit'!BB503</f>
        <v>0</v>
      </c>
      <c r="X515" s="197">
        <f>'Berechnung-Freizeit'!BC503</f>
        <v>0</v>
      </c>
      <c r="Y515" s="205">
        <f t="shared" si="23"/>
        <v>0</v>
      </c>
      <c r="Z515" s="216">
        <f t="shared" si="24"/>
        <v>0</v>
      </c>
      <c r="AA515" s="361">
        <f>'Berechnung-Freizeit'!BI503</f>
        <v>0</v>
      </c>
      <c r="AB515" s="362">
        <f t="shared" si="25"/>
        <v>0</v>
      </c>
    </row>
    <row r="516" spans="1:28">
      <c r="A516" s="184">
        <f>'Berechnung-Freizeit'!A504</f>
        <v>0</v>
      </c>
      <c r="B516" s="185">
        <f>'Berechnung-Freizeit'!B504</f>
        <v>0</v>
      </c>
      <c r="C516" s="185">
        <f>'Berechnung-Freizeit'!C504</f>
        <v>0</v>
      </c>
      <c r="D516" s="184" t="str">
        <f>'Berechnung-Freizeit'!D504</f>
        <v/>
      </c>
      <c r="E516" s="192">
        <f>'Berechnung-Freizeit'!E504</f>
        <v>0</v>
      </c>
      <c r="F516" s="195" t="str">
        <f>'Berechnung-Freizeit'!G504</f>
        <v/>
      </c>
      <c r="G516" s="184" t="str">
        <f>'Berechnung-Freizeit'!I504</f>
        <v/>
      </c>
      <c r="H516" s="192" t="str">
        <f>'Berechnung-Freizeit'!J504</f>
        <v/>
      </c>
      <c r="I516" s="195" t="str">
        <f>'Berechnung-Freizeit'!N504</f>
        <v/>
      </c>
      <c r="J516" s="186" t="str">
        <f>'Berechnung-Freizeit'!O504</f>
        <v/>
      </c>
      <c r="K516" s="184" t="str">
        <f>'Berechnung-Freizeit'!V504</f>
        <v/>
      </c>
      <c r="L516" s="197" t="str">
        <f>'Berechnung-Freizeit'!W504</f>
        <v/>
      </c>
      <c r="M516" s="195" t="str">
        <f>'Berechnung-Freizeit'!AB504</f>
        <v/>
      </c>
      <c r="N516" s="186" t="str">
        <f>'Berechnung-Freizeit'!AC504</f>
        <v/>
      </c>
      <c r="O516" s="195" t="str">
        <f>'Berechnung-Freizeit'!AH504</f>
        <v/>
      </c>
      <c r="P516" s="186" t="str">
        <f>'Berechnung-Freizeit'!AI504</f>
        <v/>
      </c>
      <c r="Q516" s="355" t="str">
        <f>'Berechnung-Freizeit'!AN504</f>
        <v/>
      </c>
      <c r="R516" s="186" t="str">
        <f>'Berechnung-Freizeit'!AO504</f>
        <v/>
      </c>
      <c r="S516" s="184" t="str">
        <f>'Berechnung-Freizeit'!AT504</f>
        <v/>
      </c>
      <c r="T516" s="186" t="str">
        <f>'Berechnung-Freizeit'!AU504</f>
        <v/>
      </c>
      <c r="U516" s="184" t="str">
        <f>'Berechnung-Freizeit'!AZ504</f>
        <v/>
      </c>
      <c r="V516" s="197" t="str">
        <f>'Berechnung-Freizeit'!BA504</f>
        <v/>
      </c>
      <c r="W516" s="184">
        <f>'Berechnung-Freizeit'!BB504</f>
        <v>0</v>
      </c>
      <c r="X516" s="197">
        <f>'Berechnung-Freizeit'!BC504</f>
        <v>0</v>
      </c>
      <c r="Y516" s="205">
        <f t="shared" si="23"/>
        <v>0</v>
      </c>
      <c r="Z516" s="216">
        <f t="shared" si="24"/>
        <v>0</v>
      </c>
      <c r="AA516" s="361">
        <f>'Berechnung-Freizeit'!BI504</f>
        <v>0</v>
      </c>
      <c r="AB516" s="362">
        <f t="shared" si="25"/>
        <v>0</v>
      </c>
    </row>
    <row r="517" spans="1:28">
      <c r="A517" s="184">
        <f>'Berechnung-Freizeit'!A505</f>
        <v>0</v>
      </c>
      <c r="B517" s="185">
        <f>'Berechnung-Freizeit'!B505</f>
        <v>0</v>
      </c>
      <c r="C517" s="185">
        <f>'Berechnung-Freizeit'!C505</f>
        <v>0</v>
      </c>
      <c r="D517" s="184" t="str">
        <f>'Berechnung-Freizeit'!D505</f>
        <v/>
      </c>
      <c r="E517" s="192">
        <f>'Berechnung-Freizeit'!E505</f>
        <v>0</v>
      </c>
      <c r="F517" s="195" t="str">
        <f>'Berechnung-Freizeit'!G505</f>
        <v/>
      </c>
      <c r="G517" s="184" t="str">
        <f>'Berechnung-Freizeit'!I505</f>
        <v/>
      </c>
      <c r="H517" s="192" t="str">
        <f>'Berechnung-Freizeit'!J505</f>
        <v/>
      </c>
      <c r="I517" s="195" t="str">
        <f>'Berechnung-Freizeit'!N505</f>
        <v/>
      </c>
      <c r="J517" s="186" t="str">
        <f>'Berechnung-Freizeit'!O505</f>
        <v/>
      </c>
      <c r="K517" s="184" t="str">
        <f>'Berechnung-Freizeit'!V505</f>
        <v/>
      </c>
      <c r="L517" s="197" t="str">
        <f>'Berechnung-Freizeit'!W505</f>
        <v/>
      </c>
      <c r="M517" s="195" t="str">
        <f>'Berechnung-Freizeit'!AB505</f>
        <v/>
      </c>
      <c r="N517" s="186" t="str">
        <f>'Berechnung-Freizeit'!AC505</f>
        <v/>
      </c>
      <c r="O517" s="195" t="str">
        <f>'Berechnung-Freizeit'!AH505</f>
        <v/>
      </c>
      <c r="P517" s="186" t="str">
        <f>'Berechnung-Freizeit'!AI505</f>
        <v/>
      </c>
      <c r="Q517" s="355" t="str">
        <f>'Berechnung-Freizeit'!AN505</f>
        <v/>
      </c>
      <c r="R517" s="186" t="str">
        <f>'Berechnung-Freizeit'!AO505</f>
        <v/>
      </c>
      <c r="S517" s="184" t="str">
        <f>'Berechnung-Freizeit'!AT505</f>
        <v/>
      </c>
      <c r="T517" s="186" t="str">
        <f>'Berechnung-Freizeit'!AU505</f>
        <v/>
      </c>
      <c r="U517" s="184" t="str">
        <f>'Berechnung-Freizeit'!AZ505</f>
        <v/>
      </c>
      <c r="V517" s="197" t="str">
        <f>'Berechnung-Freizeit'!BA505</f>
        <v/>
      </c>
      <c r="W517" s="184">
        <f>'Berechnung-Freizeit'!BB505</f>
        <v>0</v>
      </c>
      <c r="X517" s="197">
        <f>'Berechnung-Freizeit'!BC505</f>
        <v>0</v>
      </c>
      <c r="Y517" s="205">
        <f t="shared" si="23"/>
        <v>0</v>
      </c>
      <c r="Z517" s="216">
        <f t="shared" si="24"/>
        <v>0</v>
      </c>
      <c r="AA517" s="361">
        <f>'Berechnung-Freizeit'!BI505</f>
        <v>0</v>
      </c>
      <c r="AB517" s="362">
        <f t="shared" si="25"/>
        <v>0</v>
      </c>
    </row>
    <row r="518" spans="1:28">
      <c r="A518" s="184">
        <f>'Berechnung-Freizeit'!A506</f>
        <v>0</v>
      </c>
      <c r="B518" s="185">
        <f>'Berechnung-Freizeit'!B506</f>
        <v>0</v>
      </c>
      <c r="C518" s="185">
        <f>'Berechnung-Freizeit'!C506</f>
        <v>0</v>
      </c>
      <c r="D518" s="184" t="str">
        <f>'Berechnung-Freizeit'!D506</f>
        <v/>
      </c>
      <c r="E518" s="192">
        <f>'Berechnung-Freizeit'!E506</f>
        <v>0</v>
      </c>
      <c r="F518" s="195" t="str">
        <f>'Berechnung-Freizeit'!G506</f>
        <v/>
      </c>
      <c r="G518" s="184" t="str">
        <f>'Berechnung-Freizeit'!I506</f>
        <v/>
      </c>
      <c r="H518" s="192" t="str">
        <f>'Berechnung-Freizeit'!J506</f>
        <v/>
      </c>
      <c r="I518" s="195" t="str">
        <f>'Berechnung-Freizeit'!N506</f>
        <v/>
      </c>
      <c r="J518" s="186" t="str">
        <f>'Berechnung-Freizeit'!O506</f>
        <v/>
      </c>
      <c r="K518" s="184" t="str">
        <f>'Berechnung-Freizeit'!V506</f>
        <v/>
      </c>
      <c r="L518" s="197" t="str">
        <f>'Berechnung-Freizeit'!W506</f>
        <v/>
      </c>
      <c r="M518" s="195" t="str">
        <f>'Berechnung-Freizeit'!AB506</f>
        <v/>
      </c>
      <c r="N518" s="186" t="str">
        <f>'Berechnung-Freizeit'!AC506</f>
        <v/>
      </c>
      <c r="O518" s="195" t="str">
        <f>'Berechnung-Freizeit'!AH506</f>
        <v/>
      </c>
      <c r="P518" s="186" t="str">
        <f>'Berechnung-Freizeit'!AI506</f>
        <v/>
      </c>
      <c r="Q518" s="355" t="str">
        <f>'Berechnung-Freizeit'!AN506</f>
        <v/>
      </c>
      <c r="R518" s="186" t="str">
        <f>'Berechnung-Freizeit'!AO506</f>
        <v/>
      </c>
      <c r="S518" s="184" t="str">
        <f>'Berechnung-Freizeit'!AT506</f>
        <v/>
      </c>
      <c r="T518" s="186" t="str">
        <f>'Berechnung-Freizeit'!AU506</f>
        <v/>
      </c>
      <c r="U518" s="184" t="str">
        <f>'Berechnung-Freizeit'!AZ506</f>
        <v/>
      </c>
      <c r="V518" s="197" t="str">
        <f>'Berechnung-Freizeit'!BA506</f>
        <v/>
      </c>
      <c r="W518" s="184">
        <f>'Berechnung-Freizeit'!BB506</f>
        <v>0</v>
      </c>
      <c r="X518" s="197">
        <f>'Berechnung-Freizeit'!BC506</f>
        <v>0</v>
      </c>
      <c r="Y518" s="205">
        <f t="shared" si="23"/>
        <v>0</v>
      </c>
      <c r="Z518" s="216">
        <f t="shared" si="24"/>
        <v>0</v>
      </c>
      <c r="AA518" s="361">
        <f>'Berechnung-Freizeit'!BI506</f>
        <v>0</v>
      </c>
      <c r="AB518" s="362">
        <f t="shared" si="25"/>
        <v>0</v>
      </c>
    </row>
    <row r="519" spans="1:28">
      <c r="A519" s="184">
        <f>'Berechnung-Freizeit'!A507</f>
        <v>0</v>
      </c>
      <c r="B519" s="185">
        <f>'Berechnung-Freizeit'!B507</f>
        <v>0</v>
      </c>
      <c r="C519" s="185">
        <f>'Berechnung-Freizeit'!C507</f>
        <v>0</v>
      </c>
      <c r="D519" s="184" t="str">
        <f>'Berechnung-Freizeit'!D507</f>
        <v/>
      </c>
      <c r="E519" s="192">
        <f>'Berechnung-Freizeit'!E507</f>
        <v>0</v>
      </c>
      <c r="F519" s="195" t="str">
        <f>'Berechnung-Freizeit'!G507</f>
        <v/>
      </c>
      <c r="G519" s="184" t="str">
        <f>'Berechnung-Freizeit'!I507</f>
        <v/>
      </c>
      <c r="H519" s="192" t="str">
        <f>'Berechnung-Freizeit'!J507</f>
        <v/>
      </c>
      <c r="I519" s="195" t="str">
        <f>'Berechnung-Freizeit'!N507</f>
        <v/>
      </c>
      <c r="J519" s="186" t="str">
        <f>'Berechnung-Freizeit'!O507</f>
        <v/>
      </c>
      <c r="K519" s="184" t="str">
        <f>'Berechnung-Freizeit'!V507</f>
        <v/>
      </c>
      <c r="L519" s="197" t="str">
        <f>'Berechnung-Freizeit'!W507</f>
        <v/>
      </c>
      <c r="M519" s="195" t="str">
        <f>'Berechnung-Freizeit'!AB507</f>
        <v/>
      </c>
      <c r="N519" s="186" t="str">
        <f>'Berechnung-Freizeit'!AC507</f>
        <v/>
      </c>
      <c r="O519" s="195" t="str">
        <f>'Berechnung-Freizeit'!AH507</f>
        <v/>
      </c>
      <c r="P519" s="186" t="str">
        <f>'Berechnung-Freizeit'!AI507</f>
        <v/>
      </c>
      <c r="Q519" s="355" t="str">
        <f>'Berechnung-Freizeit'!AN507</f>
        <v/>
      </c>
      <c r="R519" s="186" t="str">
        <f>'Berechnung-Freizeit'!AO507</f>
        <v/>
      </c>
      <c r="S519" s="184" t="str">
        <f>'Berechnung-Freizeit'!AT507</f>
        <v/>
      </c>
      <c r="T519" s="186" t="str">
        <f>'Berechnung-Freizeit'!AU507</f>
        <v/>
      </c>
      <c r="U519" s="184" t="str">
        <f>'Berechnung-Freizeit'!AZ507</f>
        <v/>
      </c>
      <c r="V519" s="197" t="str">
        <f>'Berechnung-Freizeit'!BA507</f>
        <v/>
      </c>
      <c r="W519" s="184">
        <f>'Berechnung-Freizeit'!BB507</f>
        <v>0</v>
      </c>
      <c r="X519" s="197">
        <f>'Berechnung-Freizeit'!BC507</f>
        <v>0</v>
      </c>
      <c r="Y519" s="205">
        <f t="shared" si="23"/>
        <v>0</v>
      </c>
      <c r="Z519" s="216">
        <f t="shared" si="24"/>
        <v>0</v>
      </c>
      <c r="AA519" s="361">
        <f>'Berechnung-Freizeit'!BI507</f>
        <v>0</v>
      </c>
      <c r="AB519" s="362">
        <f t="shared" si="25"/>
        <v>0</v>
      </c>
    </row>
    <row r="520" spans="1:28">
      <c r="A520" s="184">
        <f>'Berechnung-Freizeit'!A508</f>
        <v>0</v>
      </c>
      <c r="B520" s="185">
        <f>'Berechnung-Freizeit'!B508</f>
        <v>0</v>
      </c>
      <c r="C520" s="185">
        <f>'Berechnung-Freizeit'!C508</f>
        <v>0</v>
      </c>
      <c r="D520" s="184" t="str">
        <f>'Berechnung-Freizeit'!D508</f>
        <v/>
      </c>
      <c r="E520" s="192">
        <f>'Berechnung-Freizeit'!E508</f>
        <v>0</v>
      </c>
      <c r="F520" s="195" t="str">
        <f>'Berechnung-Freizeit'!G508</f>
        <v/>
      </c>
      <c r="G520" s="184" t="str">
        <f>'Berechnung-Freizeit'!I508</f>
        <v/>
      </c>
      <c r="H520" s="192" t="str">
        <f>'Berechnung-Freizeit'!J508</f>
        <v/>
      </c>
      <c r="I520" s="195" t="str">
        <f>'Berechnung-Freizeit'!N508</f>
        <v/>
      </c>
      <c r="J520" s="186" t="str">
        <f>'Berechnung-Freizeit'!O508</f>
        <v/>
      </c>
      <c r="K520" s="184" t="str">
        <f>'Berechnung-Freizeit'!V508</f>
        <v/>
      </c>
      <c r="L520" s="197" t="str">
        <f>'Berechnung-Freizeit'!W508</f>
        <v/>
      </c>
      <c r="M520" s="195" t="str">
        <f>'Berechnung-Freizeit'!AB508</f>
        <v/>
      </c>
      <c r="N520" s="186" t="str">
        <f>'Berechnung-Freizeit'!AC508</f>
        <v/>
      </c>
      <c r="O520" s="195" t="str">
        <f>'Berechnung-Freizeit'!AH508</f>
        <v/>
      </c>
      <c r="P520" s="186" t="str">
        <f>'Berechnung-Freizeit'!AI508</f>
        <v/>
      </c>
      <c r="Q520" s="355" t="str">
        <f>'Berechnung-Freizeit'!AN508</f>
        <v/>
      </c>
      <c r="R520" s="186" t="str">
        <f>'Berechnung-Freizeit'!AO508</f>
        <v/>
      </c>
      <c r="S520" s="184" t="str">
        <f>'Berechnung-Freizeit'!AT508</f>
        <v/>
      </c>
      <c r="T520" s="186" t="str">
        <f>'Berechnung-Freizeit'!AU508</f>
        <v/>
      </c>
      <c r="U520" s="184" t="str">
        <f>'Berechnung-Freizeit'!AZ508</f>
        <v/>
      </c>
      <c r="V520" s="197" t="str">
        <f>'Berechnung-Freizeit'!BA508</f>
        <v/>
      </c>
      <c r="W520" s="184">
        <f>'Berechnung-Freizeit'!BB508</f>
        <v>0</v>
      </c>
      <c r="X520" s="197">
        <f>'Berechnung-Freizeit'!BC508</f>
        <v>0</v>
      </c>
      <c r="Y520" s="205">
        <f t="shared" si="23"/>
        <v>0</v>
      </c>
      <c r="Z520" s="216">
        <f t="shared" si="24"/>
        <v>0</v>
      </c>
      <c r="AA520" s="361">
        <f>'Berechnung-Freizeit'!BI508</f>
        <v>0</v>
      </c>
      <c r="AB520" s="362">
        <f t="shared" si="25"/>
        <v>0</v>
      </c>
    </row>
    <row r="521" spans="1:28">
      <c r="A521" s="184">
        <f>'Berechnung-Freizeit'!A509</f>
        <v>0</v>
      </c>
      <c r="B521" s="185">
        <f>'Berechnung-Freizeit'!B509</f>
        <v>0</v>
      </c>
      <c r="C521" s="185">
        <f>'Berechnung-Freizeit'!C509</f>
        <v>0</v>
      </c>
      <c r="D521" s="184" t="str">
        <f>'Berechnung-Freizeit'!D509</f>
        <v/>
      </c>
      <c r="E521" s="192">
        <f>'Berechnung-Freizeit'!E509</f>
        <v>0</v>
      </c>
      <c r="F521" s="195" t="str">
        <f>'Berechnung-Freizeit'!G509</f>
        <v/>
      </c>
      <c r="G521" s="184" t="str">
        <f>'Berechnung-Freizeit'!I509</f>
        <v/>
      </c>
      <c r="H521" s="192" t="str">
        <f>'Berechnung-Freizeit'!J509</f>
        <v/>
      </c>
      <c r="I521" s="195" t="str">
        <f>'Berechnung-Freizeit'!N509</f>
        <v/>
      </c>
      <c r="J521" s="186" t="str">
        <f>'Berechnung-Freizeit'!O509</f>
        <v/>
      </c>
      <c r="K521" s="184" t="str">
        <f>'Berechnung-Freizeit'!V509</f>
        <v/>
      </c>
      <c r="L521" s="197" t="str">
        <f>'Berechnung-Freizeit'!W509</f>
        <v/>
      </c>
      <c r="M521" s="195" t="str">
        <f>'Berechnung-Freizeit'!AB509</f>
        <v/>
      </c>
      <c r="N521" s="186" t="str">
        <f>'Berechnung-Freizeit'!AC509</f>
        <v/>
      </c>
      <c r="O521" s="195" t="str">
        <f>'Berechnung-Freizeit'!AH509</f>
        <v/>
      </c>
      <c r="P521" s="186" t="str">
        <f>'Berechnung-Freizeit'!AI509</f>
        <v/>
      </c>
      <c r="Q521" s="355" t="str">
        <f>'Berechnung-Freizeit'!AN509</f>
        <v/>
      </c>
      <c r="R521" s="186" t="str">
        <f>'Berechnung-Freizeit'!AO509</f>
        <v/>
      </c>
      <c r="S521" s="184" t="str">
        <f>'Berechnung-Freizeit'!AT509</f>
        <v/>
      </c>
      <c r="T521" s="186" t="str">
        <f>'Berechnung-Freizeit'!AU509</f>
        <v/>
      </c>
      <c r="U521" s="184" t="str">
        <f>'Berechnung-Freizeit'!AZ509</f>
        <v/>
      </c>
      <c r="V521" s="197" t="str">
        <f>'Berechnung-Freizeit'!BA509</f>
        <v/>
      </c>
      <c r="W521" s="184">
        <f>'Berechnung-Freizeit'!BB509</f>
        <v>0</v>
      </c>
      <c r="X521" s="197">
        <f>'Berechnung-Freizeit'!BC509</f>
        <v>0</v>
      </c>
      <c r="Y521" s="205">
        <f t="shared" si="23"/>
        <v>0</v>
      </c>
      <c r="Z521" s="216">
        <f t="shared" si="24"/>
        <v>0</v>
      </c>
      <c r="AA521" s="361">
        <f>'Berechnung-Freizeit'!BI509</f>
        <v>0</v>
      </c>
      <c r="AB521" s="362">
        <f t="shared" si="25"/>
        <v>0</v>
      </c>
    </row>
    <row r="522" spans="1:28">
      <c r="A522" s="184">
        <f>'Berechnung-Freizeit'!A510</f>
        <v>0</v>
      </c>
      <c r="B522" s="185">
        <f>'Berechnung-Freizeit'!B510</f>
        <v>0</v>
      </c>
      <c r="C522" s="185">
        <f>'Berechnung-Freizeit'!C510</f>
        <v>0</v>
      </c>
      <c r="D522" s="184" t="str">
        <f>'Berechnung-Freizeit'!D510</f>
        <v/>
      </c>
      <c r="E522" s="192">
        <f>'Berechnung-Freizeit'!E510</f>
        <v>0</v>
      </c>
      <c r="F522" s="195" t="str">
        <f>'Berechnung-Freizeit'!G510</f>
        <v/>
      </c>
      <c r="G522" s="184" t="str">
        <f>'Berechnung-Freizeit'!I510</f>
        <v/>
      </c>
      <c r="H522" s="192" t="str">
        <f>'Berechnung-Freizeit'!J510</f>
        <v/>
      </c>
      <c r="I522" s="195" t="str">
        <f>'Berechnung-Freizeit'!N510</f>
        <v/>
      </c>
      <c r="J522" s="186" t="str">
        <f>'Berechnung-Freizeit'!O510</f>
        <v/>
      </c>
      <c r="K522" s="184" t="str">
        <f>'Berechnung-Freizeit'!V510</f>
        <v/>
      </c>
      <c r="L522" s="197" t="str">
        <f>'Berechnung-Freizeit'!W510</f>
        <v/>
      </c>
      <c r="M522" s="195" t="str">
        <f>'Berechnung-Freizeit'!AB510</f>
        <v/>
      </c>
      <c r="N522" s="186" t="str">
        <f>'Berechnung-Freizeit'!AC510</f>
        <v/>
      </c>
      <c r="O522" s="195" t="str">
        <f>'Berechnung-Freizeit'!AH510</f>
        <v/>
      </c>
      <c r="P522" s="186" t="str">
        <f>'Berechnung-Freizeit'!AI510</f>
        <v/>
      </c>
      <c r="Q522" s="355" t="str">
        <f>'Berechnung-Freizeit'!AN510</f>
        <v/>
      </c>
      <c r="R522" s="186" t="str">
        <f>'Berechnung-Freizeit'!AO510</f>
        <v/>
      </c>
      <c r="S522" s="184" t="str">
        <f>'Berechnung-Freizeit'!AT510</f>
        <v/>
      </c>
      <c r="T522" s="186" t="str">
        <f>'Berechnung-Freizeit'!AU510</f>
        <v/>
      </c>
      <c r="U522" s="184" t="str">
        <f>'Berechnung-Freizeit'!AZ510</f>
        <v/>
      </c>
      <c r="V522" s="197" t="str">
        <f>'Berechnung-Freizeit'!BA510</f>
        <v/>
      </c>
      <c r="W522" s="184">
        <f>'Berechnung-Freizeit'!BB510</f>
        <v>0</v>
      </c>
      <c r="X522" s="197">
        <f>'Berechnung-Freizeit'!BC510</f>
        <v>0</v>
      </c>
      <c r="Y522" s="205">
        <f t="shared" si="23"/>
        <v>0</v>
      </c>
      <c r="Z522" s="216">
        <f t="shared" si="24"/>
        <v>0</v>
      </c>
      <c r="AA522" s="361">
        <f>'Berechnung-Freizeit'!BI510</f>
        <v>0</v>
      </c>
      <c r="AB522" s="362">
        <f t="shared" si="25"/>
        <v>0</v>
      </c>
    </row>
    <row r="523" spans="1:28">
      <c r="A523" s="184">
        <f>'Berechnung-Freizeit'!A511</f>
        <v>0</v>
      </c>
      <c r="B523" s="185">
        <f>'Berechnung-Freizeit'!B511</f>
        <v>0</v>
      </c>
      <c r="C523" s="185">
        <f>'Berechnung-Freizeit'!C511</f>
        <v>0</v>
      </c>
      <c r="D523" s="184" t="str">
        <f>'Berechnung-Freizeit'!D511</f>
        <v/>
      </c>
      <c r="E523" s="192">
        <f>'Berechnung-Freizeit'!E511</f>
        <v>0</v>
      </c>
      <c r="F523" s="195" t="str">
        <f>'Berechnung-Freizeit'!G511</f>
        <v/>
      </c>
      <c r="G523" s="184" t="str">
        <f>'Berechnung-Freizeit'!I511</f>
        <v/>
      </c>
      <c r="H523" s="192" t="str">
        <f>'Berechnung-Freizeit'!J511</f>
        <v/>
      </c>
      <c r="I523" s="195" t="str">
        <f>'Berechnung-Freizeit'!N511</f>
        <v/>
      </c>
      <c r="J523" s="186" t="str">
        <f>'Berechnung-Freizeit'!O511</f>
        <v/>
      </c>
      <c r="K523" s="184" t="str">
        <f>'Berechnung-Freizeit'!V511</f>
        <v/>
      </c>
      <c r="L523" s="197" t="str">
        <f>'Berechnung-Freizeit'!W511</f>
        <v/>
      </c>
      <c r="M523" s="195" t="str">
        <f>'Berechnung-Freizeit'!AB511</f>
        <v/>
      </c>
      <c r="N523" s="186" t="str">
        <f>'Berechnung-Freizeit'!AC511</f>
        <v/>
      </c>
      <c r="O523" s="195" t="str">
        <f>'Berechnung-Freizeit'!AH511</f>
        <v/>
      </c>
      <c r="P523" s="186" t="str">
        <f>'Berechnung-Freizeit'!AI511</f>
        <v/>
      </c>
      <c r="Q523" s="355" t="str">
        <f>'Berechnung-Freizeit'!AN511</f>
        <v/>
      </c>
      <c r="R523" s="186" t="str">
        <f>'Berechnung-Freizeit'!AO511</f>
        <v/>
      </c>
      <c r="S523" s="184" t="str">
        <f>'Berechnung-Freizeit'!AT511</f>
        <v/>
      </c>
      <c r="T523" s="186" t="str">
        <f>'Berechnung-Freizeit'!AU511</f>
        <v/>
      </c>
      <c r="U523" s="184" t="str">
        <f>'Berechnung-Freizeit'!AZ511</f>
        <v/>
      </c>
      <c r="V523" s="197" t="str">
        <f>'Berechnung-Freizeit'!BA511</f>
        <v/>
      </c>
      <c r="W523" s="184">
        <f>'Berechnung-Freizeit'!BB511</f>
        <v>0</v>
      </c>
      <c r="X523" s="197">
        <f>'Berechnung-Freizeit'!BC511</f>
        <v>0</v>
      </c>
      <c r="Y523" s="205">
        <f t="shared" si="23"/>
        <v>0</v>
      </c>
      <c r="Z523" s="216">
        <f t="shared" si="24"/>
        <v>0</v>
      </c>
      <c r="AA523" s="361">
        <f>'Berechnung-Freizeit'!BI511</f>
        <v>0</v>
      </c>
      <c r="AB523" s="362">
        <f t="shared" si="25"/>
        <v>0</v>
      </c>
    </row>
    <row r="524" spans="1:28">
      <c r="A524" s="184">
        <f>'Berechnung-Freizeit'!A512</f>
        <v>0</v>
      </c>
      <c r="B524" s="185">
        <f>'Berechnung-Freizeit'!B512</f>
        <v>0</v>
      </c>
      <c r="C524" s="185">
        <f>'Berechnung-Freizeit'!C512</f>
        <v>0</v>
      </c>
      <c r="D524" s="184" t="str">
        <f>'Berechnung-Freizeit'!D512</f>
        <v/>
      </c>
      <c r="E524" s="192">
        <f>'Berechnung-Freizeit'!E512</f>
        <v>0</v>
      </c>
      <c r="F524" s="195" t="str">
        <f>'Berechnung-Freizeit'!G512</f>
        <v/>
      </c>
      <c r="G524" s="184" t="str">
        <f>'Berechnung-Freizeit'!I512</f>
        <v/>
      </c>
      <c r="H524" s="192" t="str">
        <f>'Berechnung-Freizeit'!J512</f>
        <v/>
      </c>
      <c r="I524" s="195" t="str">
        <f>'Berechnung-Freizeit'!N512</f>
        <v/>
      </c>
      <c r="J524" s="186" t="str">
        <f>'Berechnung-Freizeit'!O512</f>
        <v/>
      </c>
      <c r="K524" s="184" t="str">
        <f>'Berechnung-Freizeit'!V512</f>
        <v/>
      </c>
      <c r="L524" s="197" t="str">
        <f>'Berechnung-Freizeit'!W512</f>
        <v/>
      </c>
      <c r="M524" s="195" t="str">
        <f>'Berechnung-Freizeit'!AB512</f>
        <v/>
      </c>
      <c r="N524" s="186" t="str">
        <f>'Berechnung-Freizeit'!AC512</f>
        <v/>
      </c>
      <c r="O524" s="195" t="str">
        <f>'Berechnung-Freizeit'!AH512</f>
        <v/>
      </c>
      <c r="P524" s="186" t="str">
        <f>'Berechnung-Freizeit'!AI512</f>
        <v/>
      </c>
      <c r="Q524" s="355" t="str">
        <f>'Berechnung-Freizeit'!AN512</f>
        <v/>
      </c>
      <c r="R524" s="186" t="str">
        <f>'Berechnung-Freizeit'!AO512</f>
        <v/>
      </c>
      <c r="S524" s="184" t="str">
        <f>'Berechnung-Freizeit'!AT512</f>
        <v/>
      </c>
      <c r="T524" s="186" t="str">
        <f>'Berechnung-Freizeit'!AU512</f>
        <v/>
      </c>
      <c r="U524" s="184" t="str">
        <f>'Berechnung-Freizeit'!AZ512</f>
        <v/>
      </c>
      <c r="V524" s="197" t="str">
        <f>'Berechnung-Freizeit'!BA512</f>
        <v/>
      </c>
      <c r="W524" s="184">
        <f>'Berechnung-Freizeit'!BB512</f>
        <v>0</v>
      </c>
      <c r="X524" s="197">
        <f>'Berechnung-Freizeit'!BC512</f>
        <v>0</v>
      </c>
      <c r="Y524" s="205">
        <f t="shared" si="23"/>
        <v>0</v>
      </c>
      <c r="Z524" s="216">
        <f t="shared" si="24"/>
        <v>0</v>
      </c>
      <c r="AA524" s="361">
        <f>'Berechnung-Freizeit'!BI512</f>
        <v>0</v>
      </c>
      <c r="AB524" s="362">
        <f t="shared" si="25"/>
        <v>0</v>
      </c>
    </row>
    <row r="525" spans="1:28">
      <c r="A525" s="184">
        <f>'Berechnung-Freizeit'!A513</f>
        <v>0</v>
      </c>
      <c r="B525" s="185">
        <f>'Berechnung-Freizeit'!B513</f>
        <v>0</v>
      </c>
      <c r="C525" s="185">
        <f>'Berechnung-Freizeit'!C513</f>
        <v>0</v>
      </c>
      <c r="D525" s="184" t="str">
        <f>'Berechnung-Freizeit'!D513</f>
        <v/>
      </c>
      <c r="E525" s="192">
        <f>'Berechnung-Freizeit'!E513</f>
        <v>0</v>
      </c>
      <c r="F525" s="195" t="str">
        <f>'Berechnung-Freizeit'!G513</f>
        <v/>
      </c>
      <c r="G525" s="184" t="str">
        <f>'Berechnung-Freizeit'!I513</f>
        <v/>
      </c>
      <c r="H525" s="192" t="str">
        <f>'Berechnung-Freizeit'!J513</f>
        <v/>
      </c>
      <c r="I525" s="195" t="str">
        <f>'Berechnung-Freizeit'!N513</f>
        <v/>
      </c>
      <c r="J525" s="186" t="str">
        <f>'Berechnung-Freizeit'!O513</f>
        <v/>
      </c>
      <c r="K525" s="184" t="str">
        <f>'Berechnung-Freizeit'!V513</f>
        <v/>
      </c>
      <c r="L525" s="197" t="str">
        <f>'Berechnung-Freizeit'!W513</f>
        <v/>
      </c>
      <c r="M525" s="195" t="str">
        <f>'Berechnung-Freizeit'!AB513</f>
        <v/>
      </c>
      <c r="N525" s="186" t="str">
        <f>'Berechnung-Freizeit'!AC513</f>
        <v/>
      </c>
      <c r="O525" s="195" t="str">
        <f>'Berechnung-Freizeit'!AH513</f>
        <v/>
      </c>
      <c r="P525" s="186" t="str">
        <f>'Berechnung-Freizeit'!AI513</f>
        <v/>
      </c>
      <c r="Q525" s="355" t="str">
        <f>'Berechnung-Freizeit'!AN513</f>
        <v/>
      </c>
      <c r="R525" s="186" t="str">
        <f>'Berechnung-Freizeit'!AO513</f>
        <v/>
      </c>
      <c r="S525" s="184" t="str">
        <f>'Berechnung-Freizeit'!AT513</f>
        <v/>
      </c>
      <c r="T525" s="186" t="str">
        <f>'Berechnung-Freizeit'!AU513</f>
        <v/>
      </c>
      <c r="U525" s="184" t="str">
        <f>'Berechnung-Freizeit'!AZ513</f>
        <v/>
      </c>
      <c r="V525" s="197" t="str">
        <f>'Berechnung-Freizeit'!BA513</f>
        <v/>
      </c>
      <c r="W525" s="184">
        <f>'Berechnung-Freizeit'!BB513</f>
        <v>0</v>
      </c>
      <c r="X525" s="197">
        <f>'Berechnung-Freizeit'!BC513</f>
        <v>0</v>
      </c>
      <c r="Y525" s="205">
        <f t="shared" si="23"/>
        <v>0</v>
      </c>
      <c r="Z525" s="216">
        <f t="shared" si="24"/>
        <v>0</v>
      </c>
      <c r="AA525" s="361">
        <f>'Berechnung-Freizeit'!BI513</f>
        <v>0</v>
      </c>
      <c r="AB525" s="362">
        <f t="shared" si="25"/>
        <v>0</v>
      </c>
    </row>
    <row r="526" spans="1:28">
      <c r="A526" s="184">
        <f>'Berechnung-Freizeit'!A514</f>
        <v>0</v>
      </c>
      <c r="B526" s="185">
        <f>'Berechnung-Freizeit'!B514</f>
        <v>0</v>
      </c>
      <c r="C526" s="185">
        <f>'Berechnung-Freizeit'!C514</f>
        <v>0</v>
      </c>
      <c r="D526" s="184" t="str">
        <f>'Berechnung-Freizeit'!D514</f>
        <v/>
      </c>
      <c r="E526" s="192">
        <f>'Berechnung-Freizeit'!E514</f>
        <v>0</v>
      </c>
      <c r="F526" s="195" t="str">
        <f>'Berechnung-Freizeit'!G514</f>
        <v/>
      </c>
      <c r="G526" s="184" t="str">
        <f>'Berechnung-Freizeit'!I514</f>
        <v/>
      </c>
      <c r="H526" s="192" t="str">
        <f>'Berechnung-Freizeit'!J514</f>
        <v/>
      </c>
      <c r="I526" s="195" t="str">
        <f>'Berechnung-Freizeit'!N514</f>
        <v/>
      </c>
      <c r="J526" s="186" t="str">
        <f>'Berechnung-Freizeit'!O514</f>
        <v/>
      </c>
      <c r="K526" s="184" t="str">
        <f>'Berechnung-Freizeit'!V514</f>
        <v/>
      </c>
      <c r="L526" s="197" t="str">
        <f>'Berechnung-Freizeit'!W514</f>
        <v/>
      </c>
      <c r="M526" s="195" t="str">
        <f>'Berechnung-Freizeit'!AB514</f>
        <v/>
      </c>
      <c r="N526" s="186" t="str">
        <f>'Berechnung-Freizeit'!AC514</f>
        <v/>
      </c>
      <c r="O526" s="195" t="str">
        <f>'Berechnung-Freizeit'!AH514</f>
        <v/>
      </c>
      <c r="P526" s="186" t="str">
        <f>'Berechnung-Freizeit'!AI514</f>
        <v/>
      </c>
      <c r="Q526" s="355" t="str">
        <f>'Berechnung-Freizeit'!AN514</f>
        <v/>
      </c>
      <c r="R526" s="186" t="str">
        <f>'Berechnung-Freizeit'!AO514</f>
        <v/>
      </c>
      <c r="S526" s="184" t="str">
        <f>'Berechnung-Freizeit'!AT514</f>
        <v/>
      </c>
      <c r="T526" s="186" t="str">
        <f>'Berechnung-Freizeit'!AU514</f>
        <v/>
      </c>
      <c r="U526" s="184" t="str">
        <f>'Berechnung-Freizeit'!AZ514</f>
        <v/>
      </c>
      <c r="V526" s="197" t="str">
        <f>'Berechnung-Freizeit'!BA514</f>
        <v/>
      </c>
      <c r="W526" s="184">
        <f>'Berechnung-Freizeit'!BB514</f>
        <v>0</v>
      </c>
      <c r="X526" s="197">
        <f>'Berechnung-Freizeit'!BC514</f>
        <v>0</v>
      </c>
      <c r="Y526" s="205">
        <f t="shared" si="23"/>
        <v>0</v>
      </c>
      <c r="Z526" s="216">
        <f t="shared" si="24"/>
        <v>0</v>
      </c>
      <c r="AA526" s="361">
        <f>'Berechnung-Freizeit'!BI514</f>
        <v>0</v>
      </c>
      <c r="AB526" s="362">
        <f t="shared" si="25"/>
        <v>0</v>
      </c>
    </row>
    <row r="527" spans="1:28">
      <c r="A527" s="184">
        <f>'Berechnung-Freizeit'!A515</f>
        <v>0</v>
      </c>
      <c r="B527" s="185">
        <f>'Berechnung-Freizeit'!B515</f>
        <v>0</v>
      </c>
      <c r="C527" s="185">
        <f>'Berechnung-Freizeit'!C515</f>
        <v>0</v>
      </c>
      <c r="D527" s="184" t="str">
        <f>'Berechnung-Freizeit'!D515</f>
        <v/>
      </c>
      <c r="E527" s="192">
        <f>'Berechnung-Freizeit'!E515</f>
        <v>0</v>
      </c>
      <c r="F527" s="195" t="str">
        <f>'Berechnung-Freizeit'!G515</f>
        <v/>
      </c>
      <c r="G527" s="184" t="str">
        <f>'Berechnung-Freizeit'!I515</f>
        <v/>
      </c>
      <c r="H527" s="192" t="str">
        <f>'Berechnung-Freizeit'!J515</f>
        <v/>
      </c>
      <c r="I527" s="195" t="str">
        <f>'Berechnung-Freizeit'!N515</f>
        <v/>
      </c>
      <c r="J527" s="186" t="str">
        <f>'Berechnung-Freizeit'!O515</f>
        <v/>
      </c>
      <c r="K527" s="184" t="str">
        <f>'Berechnung-Freizeit'!V515</f>
        <v/>
      </c>
      <c r="L527" s="197" t="str">
        <f>'Berechnung-Freizeit'!W515</f>
        <v/>
      </c>
      <c r="M527" s="195" t="str">
        <f>'Berechnung-Freizeit'!AB515</f>
        <v/>
      </c>
      <c r="N527" s="186" t="str">
        <f>'Berechnung-Freizeit'!AC515</f>
        <v/>
      </c>
      <c r="O527" s="195" t="str">
        <f>'Berechnung-Freizeit'!AH515</f>
        <v/>
      </c>
      <c r="P527" s="186" t="str">
        <f>'Berechnung-Freizeit'!AI515</f>
        <v/>
      </c>
      <c r="Q527" s="355" t="str">
        <f>'Berechnung-Freizeit'!AN515</f>
        <v/>
      </c>
      <c r="R527" s="186" t="str">
        <f>'Berechnung-Freizeit'!AO515</f>
        <v/>
      </c>
      <c r="S527" s="184" t="str">
        <f>'Berechnung-Freizeit'!AT515</f>
        <v/>
      </c>
      <c r="T527" s="186" t="str">
        <f>'Berechnung-Freizeit'!AU515</f>
        <v/>
      </c>
      <c r="U527" s="184" t="str">
        <f>'Berechnung-Freizeit'!AZ515</f>
        <v/>
      </c>
      <c r="V527" s="197" t="str">
        <f>'Berechnung-Freizeit'!BA515</f>
        <v/>
      </c>
      <c r="W527" s="184">
        <f>'Berechnung-Freizeit'!BB515</f>
        <v>0</v>
      </c>
      <c r="X527" s="197">
        <f>'Berechnung-Freizeit'!BC515</f>
        <v>0</v>
      </c>
      <c r="Y527" s="205">
        <f t="shared" si="23"/>
        <v>0</v>
      </c>
      <c r="Z527" s="216">
        <f t="shared" si="24"/>
        <v>0</v>
      </c>
      <c r="AA527" s="361">
        <f>'Berechnung-Freizeit'!BI515</f>
        <v>0</v>
      </c>
      <c r="AB527" s="362">
        <f t="shared" si="25"/>
        <v>0</v>
      </c>
    </row>
    <row r="528" spans="1:28">
      <c r="A528" s="184">
        <f>'Berechnung-Freizeit'!A516</f>
        <v>0</v>
      </c>
      <c r="B528" s="185">
        <f>'Berechnung-Freizeit'!B516</f>
        <v>0</v>
      </c>
      <c r="C528" s="185">
        <f>'Berechnung-Freizeit'!C516</f>
        <v>0</v>
      </c>
      <c r="D528" s="184" t="str">
        <f>'Berechnung-Freizeit'!D516</f>
        <v/>
      </c>
      <c r="E528" s="192">
        <f>'Berechnung-Freizeit'!E516</f>
        <v>0</v>
      </c>
      <c r="F528" s="195" t="str">
        <f>'Berechnung-Freizeit'!G516</f>
        <v/>
      </c>
      <c r="G528" s="184" t="str">
        <f>'Berechnung-Freizeit'!I516</f>
        <v/>
      </c>
      <c r="H528" s="192" t="str">
        <f>'Berechnung-Freizeit'!J516</f>
        <v/>
      </c>
      <c r="I528" s="195" t="str">
        <f>'Berechnung-Freizeit'!N516</f>
        <v/>
      </c>
      <c r="J528" s="186" t="str">
        <f>'Berechnung-Freizeit'!O516</f>
        <v/>
      </c>
      <c r="K528" s="184" t="str">
        <f>'Berechnung-Freizeit'!V516</f>
        <v/>
      </c>
      <c r="L528" s="197" t="str">
        <f>'Berechnung-Freizeit'!W516</f>
        <v/>
      </c>
      <c r="M528" s="195" t="str">
        <f>'Berechnung-Freizeit'!AB516</f>
        <v/>
      </c>
      <c r="N528" s="186" t="str">
        <f>'Berechnung-Freizeit'!AC516</f>
        <v/>
      </c>
      <c r="O528" s="195" t="str">
        <f>'Berechnung-Freizeit'!AH516</f>
        <v/>
      </c>
      <c r="P528" s="186" t="str">
        <f>'Berechnung-Freizeit'!AI516</f>
        <v/>
      </c>
      <c r="Q528" s="355" t="str">
        <f>'Berechnung-Freizeit'!AN516</f>
        <v/>
      </c>
      <c r="R528" s="186" t="str">
        <f>'Berechnung-Freizeit'!AO516</f>
        <v/>
      </c>
      <c r="S528" s="184" t="str">
        <f>'Berechnung-Freizeit'!AT516</f>
        <v/>
      </c>
      <c r="T528" s="186" t="str">
        <f>'Berechnung-Freizeit'!AU516</f>
        <v/>
      </c>
      <c r="U528" s="184" t="str">
        <f>'Berechnung-Freizeit'!AZ516</f>
        <v/>
      </c>
      <c r="V528" s="197" t="str">
        <f>'Berechnung-Freizeit'!BA516</f>
        <v/>
      </c>
      <c r="W528" s="184">
        <f>'Berechnung-Freizeit'!BB516</f>
        <v>0</v>
      </c>
      <c r="X528" s="197">
        <f>'Berechnung-Freizeit'!BC516</f>
        <v>0</v>
      </c>
      <c r="Y528" s="205">
        <f t="shared" si="23"/>
        <v>0</v>
      </c>
      <c r="Z528" s="216">
        <f t="shared" si="24"/>
        <v>0</v>
      </c>
      <c r="AA528" s="361">
        <f>'Berechnung-Freizeit'!BI516</f>
        <v>0</v>
      </c>
      <c r="AB528" s="362">
        <f t="shared" si="25"/>
        <v>0</v>
      </c>
    </row>
    <row r="529" spans="1:28">
      <c r="A529" s="184">
        <f>'Berechnung-Freizeit'!A517</f>
        <v>0</v>
      </c>
      <c r="B529" s="185">
        <f>'Berechnung-Freizeit'!B517</f>
        <v>0</v>
      </c>
      <c r="C529" s="185">
        <f>'Berechnung-Freizeit'!C517</f>
        <v>0</v>
      </c>
      <c r="D529" s="184" t="str">
        <f>'Berechnung-Freizeit'!D517</f>
        <v/>
      </c>
      <c r="E529" s="192">
        <f>'Berechnung-Freizeit'!E517</f>
        <v>0</v>
      </c>
      <c r="F529" s="195" t="str">
        <f>'Berechnung-Freizeit'!G517</f>
        <v/>
      </c>
      <c r="G529" s="184" t="str">
        <f>'Berechnung-Freizeit'!I517</f>
        <v/>
      </c>
      <c r="H529" s="192" t="str">
        <f>'Berechnung-Freizeit'!J517</f>
        <v/>
      </c>
      <c r="I529" s="195" t="str">
        <f>'Berechnung-Freizeit'!N517</f>
        <v/>
      </c>
      <c r="J529" s="186" t="str">
        <f>'Berechnung-Freizeit'!O517</f>
        <v/>
      </c>
      <c r="K529" s="184" t="str">
        <f>'Berechnung-Freizeit'!V517</f>
        <v/>
      </c>
      <c r="L529" s="197" t="str">
        <f>'Berechnung-Freizeit'!W517</f>
        <v/>
      </c>
      <c r="M529" s="195" t="str">
        <f>'Berechnung-Freizeit'!AB517</f>
        <v/>
      </c>
      <c r="N529" s="186" t="str">
        <f>'Berechnung-Freizeit'!AC517</f>
        <v/>
      </c>
      <c r="O529" s="195" t="str">
        <f>'Berechnung-Freizeit'!AH517</f>
        <v/>
      </c>
      <c r="P529" s="186" t="str">
        <f>'Berechnung-Freizeit'!AI517</f>
        <v/>
      </c>
      <c r="Q529" s="355" t="str">
        <f>'Berechnung-Freizeit'!AN517</f>
        <v/>
      </c>
      <c r="R529" s="186" t="str">
        <f>'Berechnung-Freizeit'!AO517</f>
        <v/>
      </c>
      <c r="S529" s="184" t="str">
        <f>'Berechnung-Freizeit'!AT517</f>
        <v/>
      </c>
      <c r="T529" s="186" t="str">
        <f>'Berechnung-Freizeit'!AU517</f>
        <v/>
      </c>
      <c r="U529" s="184" t="str">
        <f>'Berechnung-Freizeit'!AZ517</f>
        <v/>
      </c>
      <c r="V529" s="197" t="str">
        <f>'Berechnung-Freizeit'!BA517</f>
        <v/>
      </c>
      <c r="W529" s="184">
        <f>'Berechnung-Freizeit'!BB517</f>
        <v>0</v>
      </c>
      <c r="X529" s="197">
        <f>'Berechnung-Freizeit'!BC517</f>
        <v>0</v>
      </c>
      <c r="Y529" s="205">
        <f t="shared" si="23"/>
        <v>0</v>
      </c>
      <c r="Z529" s="216">
        <f t="shared" si="24"/>
        <v>0</v>
      </c>
      <c r="AA529" s="361">
        <f>'Berechnung-Freizeit'!BI517</f>
        <v>0</v>
      </c>
      <c r="AB529" s="362">
        <f t="shared" si="25"/>
        <v>0</v>
      </c>
    </row>
    <row r="530" spans="1:28">
      <c r="A530" s="184">
        <f>'Berechnung-Freizeit'!A518</f>
        <v>0</v>
      </c>
      <c r="B530" s="185">
        <f>'Berechnung-Freizeit'!B518</f>
        <v>0</v>
      </c>
      <c r="C530" s="185">
        <f>'Berechnung-Freizeit'!C518</f>
        <v>0</v>
      </c>
      <c r="D530" s="184" t="str">
        <f>'Berechnung-Freizeit'!D518</f>
        <v/>
      </c>
      <c r="E530" s="192">
        <f>'Berechnung-Freizeit'!E518</f>
        <v>0</v>
      </c>
      <c r="F530" s="195" t="str">
        <f>'Berechnung-Freizeit'!G518</f>
        <v/>
      </c>
      <c r="G530" s="184" t="str">
        <f>'Berechnung-Freizeit'!I518</f>
        <v/>
      </c>
      <c r="H530" s="192" t="str">
        <f>'Berechnung-Freizeit'!J518</f>
        <v/>
      </c>
      <c r="I530" s="195" t="str">
        <f>'Berechnung-Freizeit'!N518</f>
        <v/>
      </c>
      <c r="J530" s="186" t="str">
        <f>'Berechnung-Freizeit'!O518</f>
        <v/>
      </c>
      <c r="K530" s="184" t="str">
        <f>'Berechnung-Freizeit'!V518</f>
        <v/>
      </c>
      <c r="L530" s="197" t="str">
        <f>'Berechnung-Freizeit'!W518</f>
        <v/>
      </c>
      <c r="M530" s="195" t="str">
        <f>'Berechnung-Freizeit'!AB518</f>
        <v/>
      </c>
      <c r="N530" s="186" t="str">
        <f>'Berechnung-Freizeit'!AC518</f>
        <v/>
      </c>
      <c r="O530" s="195" t="str">
        <f>'Berechnung-Freizeit'!AH518</f>
        <v/>
      </c>
      <c r="P530" s="186" t="str">
        <f>'Berechnung-Freizeit'!AI518</f>
        <v/>
      </c>
      <c r="Q530" s="355" t="str">
        <f>'Berechnung-Freizeit'!AN518</f>
        <v/>
      </c>
      <c r="R530" s="186" t="str">
        <f>'Berechnung-Freizeit'!AO518</f>
        <v/>
      </c>
      <c r="S530" s="184" t="str">
        <f>'Berechnung-Freizeit'!AT518</f>
        <v/>
      </c>
      <c r="T530" s="186" t="str">
        <f>'Berechnung-Freizeit'!AU518</f>
        <v/>
      </c>
      <c r="U530" s="184" t="str">
        <f>'Berechnung-Freizeit'!AZ518</f>
        <v/>
      </c>
      <c r="V530" s="197" t="str">
        <f>'Berechnung-Freizeit'!BA518</f>
        <v/>
      </c>
      <c r="W530" s="184">
        <f>'Berechnung-Freizeit'!BB518</f>
        <v>0</v>
      </c>
      <c r="X530" s="197">
        <f>'Berechnung-Freizeit'!BC518</f>
        <v>0</v>
      </c>
      <c r="Y530" s="205">
        <f t="shared" ref="Y530:Y593" si="26">SUM(IF(ISERROR(G530),0,G530),IF(ISERROR(I530),0,I530),IF(ISERROR(K530),0,K530),IF(ISERROR(M530),0,M530),IF(ISERROR(Q530),0,Q530),IF(ISERROR(S530),0,S530),IF(ISERROR(U530),0,U530))</f>
        <v>0</v>
      </c>
      <c r="Z530" s="216">
        <f t="shared" ref="Z530:Z593" si="27">SUM(IF(ISERROR(H530),0,H530),IF(ISERROR(J530),0,J530),IF(ISERROR(L530),0,L530),IF(ISERROR(N530),0,N530),IF(ISERROR(R530),0,R530),IF(ISERROR(T530),0,T530),IF(ISERROR(V530),0,V530))</f>
        <v>0</v>
      </c>
      <c r="AA530" s="361">
        <f>'Berechnung-Freizeit'!BI518</f>
        <v>0</v>
      </c>
      <c r="AB530" s="362">
        <f t="shared" si="25"/>
        <v>0</v>
      </c>
    </row>
    <row r="531" spans="1:28">
      <c r="A531" s="184">
        <f>'Berechnung-Freizeit'!A519</f>
        <v>0</v>
      </c>
      <c r="B531" s="185">
        <f>'Berechnung-Freizeit'!B519</f>
        <v>0</v>
      </c>
      <c r="C531" s="185">
        <f>'Berechnung-Freizeit'!C519</f>
        <v>0</v>
      </c>
      <c r="D531" s="184" t="str">
        <f>'Berechnung-Freizeit'!D519</f>
        <v/>
      </c>
      <c r="E531" s="192">
        <f>'Berechnung-Freizeit'!E519</f>
        <v>0</v>
      </c>
      <c r="F531" s="195" t="str">
        <f>'Berechnung-Freizeit'!G519</f>
        <v/>
      </c>
      <c r="G531" s="184" t="str">
        <f>'Berechnung-Freizeit'!I519</f>
        <v/>
      </c>
      <c r="H531" s="192" t="str">
        <f>'Berechnung-Freizeit'!J519</f>
        <v/>
      </c>
      <c r="I531" s="195" t="str">
        <f>'Berechnung-Freizeit'!N519</f>
        <v/>
      </c>
      <c r="J531" s="186" t="str">
        <f>'Berechnung-Freizeit'!O519</f>
        <v/>
      </c>
      <c r="K531" s="184" t="str">
        <f>'Berechnung-Freizeit'!V519</f>
        <v/>
      </c>
      <c r="L531" s="197" t="str">
        <f>'Berechnung-Freizeit'!W519</f>
        <v/>
      </c>
      <c r="M531" s="195" t="str">
        <f>'Berechnung-Freizeit'!AB519</f>
        <v/>
      </c>
      <c r="N531" s="186" t="str">
        <f>'Berechnung-Freizeit'!AC519</f>
        <v/>
      </c>
      <c r="O531" s="195" t="str">
        <f>'Berechnung-Freizeit'!AH519</f>
        <v/>
      </c>
      <c r="P531" s="186" t="str">
        <f>'Berechnung-Freizeit'!AI519</f>
        <v/>
      </c>
      <c r="Q531" s="355" t="str">
        <f>'Berechnung-Freizeit'!AN519</f>
        <v/>
      </c>
      <c r="R531" s="186" t="str">
        <f>'Berechnung-Freizeit'!AO519</f>
        <v/>
      </c>
      <c r="S531" s="184" t="str">
        <f>'Berechnung-Freizeit'!AT519</f>
        <v/>
      </c>
      <c r="T531" s="186" t="str">
        <f>'Berechnung-Freizeit'!AU519</f>
        <v/>
      </c>
      <c r="U531" s="184" t="str">
        <f>'Berechnung-Freizeit'!AZ519</f>
        <v/>
      </c>
      <c r="V531" s="197" t="str">
        <f>'Berechnung-Freizeit'!BA519</f>
        <v/>
      </c>
      <c r="W531" s="184">
        <f>'Berechnung-Freizeit'!BB519</f>
        <v>0</v>
      </c>
      <c r="X531" s="197">
        <f>'Berechnung-Freizeit'!BC519</f>
        <v>0</v>
      </c>
      <c r="Y531" s="205">
        <f t="shared" si="26"/>
        <v>0</v>
      </c>
      <c r="Z531" s="216">
        <f t="shared" si="27"/>
        <v>0</v>
      </c>
      <c r="AA531" s="361">
        <f>'Berechnung-Freizeit'!BI519</f>
        <v>0</v>
      </c>
      <c r="AB531" s="362">
        <f t="shared" ref="AB531:AB594" si="28">Z531+AA531</f>
        <v>0</v>
      </c>
    </row>
    <row r="532" spans="1:28">
      <c r="A532" s="184">
        <f>'Berechnung-Freizeit'!A520</f>
        <v>0</v>
      </c>
      <c r="B532" s="185">
        <f>'Berechnung-Freizeit'!B520</f>
        <v>0</v>
      </c>
      <c r="C532" s="185">
        <f>'Berechnung-Freizeit'!C520</f>
        <v>0</v>
      </c>
      <c r="D532" s="184" t="str">
        <f>'Berechnung-Freizeit'!D520</f>
        <v/>
      </c>
      <c r="E532" s="192">
        <f>'Berechnung-Freizeit'!E520</f>
        <v>0</v>
      </c>
      <c r="F532" s="195" t="str">
        <f>'Berechnung-Freizeit'!G520</f>
        <v/>
      </c>
      <c r="G532" s="184" t="str">
        <f>'Berechnung-Freizeit'!I520</f>
        <v/>
      </c>
      <c r="H532" s="192" t="str">
        <f>'Berechnung-Freizeit'!J520</f>
        <v/>
      </c>
      <c r="I532" s="195" t="str">
        <f>'Berechnung-Freizeit'!N520</f>
        <v/>
      </c>
      <c r="J532" s="186" t="str">
        <f>'Berechnung-Freizeit'!O520</f>
        <v/>
      </c>
      <c r="K532" s="184" t="str">
        <f>'Berechnung-Freizeit'!V520</f>
        <v/>
      </c>
      <c r="L532" s="197" t="str">
        <f>'Berechnung-Freizeit'!W520</f>
        <v/>
      </c>
      <c r="M532" s="195" t="str">
        <f>'Berechnung-Freizeit'!AB520</f>
        <v/>
      </c>
      <c r="N532" s="186" t="str">
        <f>'Berechnung-Freizeit'!AC520</f>
        <v/>
      </c>
      <c r="O532" s="195" t="str">
        <f>'Berechnung-Freizeit'!AH520</f>
        <v/>
      </c>
      <c r="P532" s="186" t="str">
        <f>'Berechnung-Freizeit'!AI520</f>
        <v/>
      </c>
      <c r="Q532" s="355" t="str">
        <f>'Berechnung-Freizeit'!AN520</f>
        <v/>
      </c>
      <c r="R532" s="186" t="str">
        <f>'Berechnung-Freizeit'!AO520</f>
        <v/>
      </c>
      <c r="S532" s="184" t="str">
        <f>'Berechnung-Freizeit'!AT520</f>
        <v/>
      </c>
      <c r="T532" s="186" t="str">
        <f>'Berechnung-Freizeit'!AU520</f>
        <v/>
      </c>
      <c r="U532" s="184" t="str">
        <f>'Berechnung-Freizeit'!AZ520</f>
        <v/>
      </c>
      <c r="V532" s="197" t="str">
        <f>'Berechnung-Freizeit'!BA520</f>
        <v/>
      </c>
      <c r="W532" s="184">
        <f>'Berechnung-Freizeit'!BB520</f>
        <v>0</v>
      </c>
      <c r="X532" s="197">
        <f>'Berechnung-Freizeit'!BC520</f>
        <v>0</v>
      </c>
      <c r="Y532" s="205">
        <f t="shared" si="26"/>
        <v>0</v>
      </c>
      <c r="Z532" s="216">
        <f t="shared" si="27"/>
        <v>0</v>
      </c>
      <c r="AA532" s="361">
        <f>'Berechnung-Freizeit'!BI520</f>
        <v>0</v>
      </c>
      <c r="AB532" s="362">
        <f t="shared" si="28"/>
        <v>0</v>
      </c>
    </row>
    <row r="533" spans="1:28">
      <c r="A533" s="184">
        <f>'Berechnung-Freizeit'!A521</f>
        <v>0</v>
      </c>
      <c r="B533" s="185">
        <f>'Berechnung-Freizeit'!B521</f>
        <v>0</v>
      </c>
      <c r="C533" s="185">
        <f>'Berechnung-Freizeit'!C521</f>
        <v>0</v>
      </c>
      <c r="D533" s="184" t="str">
        <f>'Berechnung-Freizeit'!D521</f>
        <v/>
      </c>
      <c r="E533" s="192">
        <f>'Berechnung-Freizeit'!E521</f>
        <v>0</v>
      </c>
      <c r="F533" s="195" t="str">
        <f>'Berechnung-Freizeit'!G521</f>
        <v/>
      </c>
      <c r="G533" s="184" t="str">
        <f>'Berechnung-Freizeit'!I521</f>
        <v/>
      </c>
      <c r="H533" s="192" t="str">
        <f>'Berechnung-Freizeit'!J521</f>
        <v/>
      </c>
      <c r="I533" s="195" t="str">
        <f>'Berechnung-Freizeit'!N521</f>
        <v/>
      </c>
      <c r="J533" s="186" t="str">
        <f>'Berechnung-Freizeit'!O521</f>
        <v/>
      </c>
      <c r="K533" s="184" t="str">
        <f>'Berechnung-Freizeit'!V521</f>
        <v/>
      </c>
      <c r="L533" s="197" t="str">
        <f>'Berechnung-Freizeit'!W521</f>
        <v/>
      </c>
      <c r="M533" s="195" t="str">
        <f>'Berechnung-Freizeit'!AB521</f>
        <v/>
      </c>
      <c r="N533" s="186" t="str">
        <f>'Berechnung-Freizeit'!AC521</f>
        <v/>
      </c>
      <c r="O533" s="195" t="str">
        <f>'Berechnung-Freizeit'!AH521</f>
        <v/>
      </c>
      <c r="P533" s="186" t="str">
        <f>'Berechnung-Freizeit'!AI521</f>
        <v/>
      </c>
      <c r="Q533" s="355" t="str">
        <f>'Berechnung-Freizeit'!AN521</f>
        <v/>
      </c>
      <c r="R533" s="186" t="str">
        <f>'Berechnung-Freizeit'!AO521</f>
        <v/>
      </c>
      <c r="S533" s="184" t="str">
        <f>'Berechnung-Freizeit'!AT521</f>
        <v/>
      </c>
      <c r="T533" s="186" t="str">
        <f>'Berechnung-Freizeit'!AU521</f>
        <v/>
      </c>
      <c r="U533" s="184" t="str">
        <f>'Berechnung-Freizeit'!AZ521</f>
        <v/>
      </c>
      <c r="V533" s="197" t="str">
        <f>'Berechnung-Freizeit'!BA521</f>
        <v/>
      </c>
      <c r="W533" s="184">
        <f>'Berechnung-Freizeit'!BB521</f>
        <v>0</v>
      </c>
      <c r="X533" s="197">
        <f>'Berechnung-Freizeit'!BC521</f>
        <v>0</v>
      </c>
      <c r="Y533" s="205">
        <f t="shared" si="26"/>
        <v>0</v>
      </c>
      <c r="Z533" s="216">
        <f t="shared" si="27"/>
        <v>0</v>
      </c>
      <c r="AA533" s="361">
        <f>'Berechnung-Freizeit'!BI521</f>
        <v>0</v>
      </c>
      <c r="AB533" s="362">
        <f t="shared" si="28"/>
        <v>0</v>
      </c>
    </row>
    <row r="534" spans="1:28">
      <c r="A534" s="184">
        <f>'Berechnung-Freizeit'!A522</f>
        <v>0</v>
      </c>
      <c r="B534" s="185">
        <f>'Berechnung-Freizeit'!B522</f>
        <v>0</v>
      </c>
      <c r="C534" s="185">
        <f>'Berechnung-Freizeit'!C522</f>
        <v>0</v>
      </c>
      <c r="D534" s="184" t="str">
        <f>'Berechnung-Freizeit'!D522</f>
        <v/>
      </c>
      <c r="E534" s="192">
        <f>'Berechnung-Freizeit'!E522</f>
        <v>0</v>
      </c>
      <c r="F534" s="195" t="str">
        <f>'Berechnung-Freizeit'!G522</f>
        <v/>
      </c>
      <c r="G534" s="184" t="str">
        <f>'Berechnung-Freizeit'!I522</f>
        <v/>
      </c>
      <c r="H534" s="192" t="str">
        <f>'Berechnung-Freizeit'!J522</f>
        <v/>
      </c>
      <c r="I534" s="195" t="str">
        <f>'Berechnung-Freizeit'!N522</f>
        <v/>
      </c>
      <c r="J534" s="186" t="str">
        <f>'Berechnung-Freizeit'!O522</f>
        <v/>
      </c>
      <c r="K534" s="184" t="str">
        <f>'Berechnung-Freizeit'!V522</f>
        <v/>
      </c>
      <c r="L534" s="197" t="str">
        <f>'Berechnung-Freizeit'!W522</f>
        <v/>
      </c>
      <c r="M534" s="195" t="str">
        <f>'Berechnung-Freizeit'!AB522</f>
        <v/>
      </c>
      <c r="N534" s="186" t="str">
        <f>'Berechnung-Freizeit'!AC522</f>
        <v/>
      </c>
      <c r="O534" s="195" t="str">
        <f>'Berechnung-Freizeit'!AH522</f>
        <v/>
      </c>
      <c r="P534" s="186" t="str">
        <f>'Berechnung-Freizeit'!AI522</f>
        <v/>
      </c>
      <c r="Q534" s="355" t="str">
        <f>'Berechnung-Freizeit'!AN522</f>
        <v/>
      </c>
      <c r="R534" s="186" t="str">
        <f>'Berechnung-Freizeit'!AO522</f>
        <v/>
      </c>
      <c r="S534" s="184" t="str">
        <f>'Berechnung-Freizeit'!AT522</f>
        <v/>
      </c>
      <c r="T534" s="186" t="str">
        <f>'Berechnung-Freizeit'!AU522</f>
        <v/>
      </c>
      <c r="U534" s="184" t="str">
        <f>'Berechnung-Freizeit'!AZ522</f>
        <v/>
      </c>
      <c r="V534" s="197" t="str">
        <f>'Berechnung-Freizeit'!BA522</f>
        <v/>
      </c>
      <c r="W534" s="184">
        <f>'Berechnung-Freizeit'!BB522</f>
        <v>0</v>
      </c>
      <c r="X534" s="197">
        <f>'Berechnung-Freizeit'!BC522</f>
        <v>0</v>
      </c>
      <c r="Y534" s="205">
        <f t="shared" si="26"/>
        <v>0</v>
      </c>
      <c r="Z534" s="216">
        <f t="shared" si="27"/>
        <v>0</v>
      </c>
      <c r="AA534" s="361">
        <f>'Berechnung-Freizeit'!BI522</f>
        <v>0</v>
      </c>
      <c r="AB534" s="362">
        <f t="shared" si="28"/>
        <v>0</v>
      </c>
    </row>
    <row r="535" spans="1:28">
      <c r="A535" s="184">
        <f>'Berechnung-Freizeit'!A523</f>
        <v>0</v>
      </c>
      <c r="B535" s="185">
        <f>'Berechnung-Freizeit'!B523</f>
        <v>0</v>
      </c>
      <c r="C535" s="185">
        <f>'Berechnung-Freizeit'!C523</f>
        <v>0</v>
      </c>
      <c r="D535" s="184" t="str">
        <f>'Berechnung-Freizeit'!D523</f>
        <v/>
      </c>
      <c r="E535" s="192">
        <f>'Berechnung-Freizeit'!E523</f>
        <v>0</v>
      </c>
      <c r="F535" s="195" t="str">
        <f>'Berechnung-Freizeit'!G523</f>
        <v/>
      </c>
      <c r="G535" s="184" t="str">
        <f>'Berechnung-Freizeit'!I523</f>
        <v/>
      </c>
      <c r="H535" s="192" t="str">
        <f>'Berechnung-Freizeit'!J523</f>
        <v/>
      </c>
      <c r="I535" s="195" t="str">
        <f>'Berechnung-Freizeit'!N523</f>
        <v/>
      </c>
      <c r="J535" s="186" t="str">
        <f>'Berechnung-Freizeit'!O523</f>
        <v/>
      </c>
      <c r="K535" s="184" t="str">
        <f>'Berechnung-Freizeit'!V523</f>
        <v/>
      </c>
      <c r="L535" s="197" t="str">
        <f>'Berechnung-Freizeit'!W523</f>
        <v/>
      </c>
      <c r="M535" s="195" t="str">
        <f>'Berechnung-Freizeit'!AB523</f>
        <v/>
      </c>
      <c r="N535" s="186" t="str">
        <f>'Berechnung-Freizeit'!AC523</f>
        <v/>
      </c>
      <c r="O535" s="195" t="str">
        <f>'Berechnung-Freizeit'!AH523</f>
        <v/>
      </c>
      <c r="P535" s="186" t="str">
        <f>'Berechnung-Freizeit'!AI523</f>
        <v/>
      </c>
      <c r="Q535" s="355" t="str">
        <f>'Berechnung-Freizeit'!AN523</f>
        <v/>
      </c>
      <c r="R535" s="186" t="str">
        <f>'Berechnung-Freizeit'!AO523</f>
        <v/>
      </c>
      <c r="S535" s="184" t="str">
        <f>'Berechnung-Freizeit'!AT523</f>
        <v/>
      </c>
      <c r="T535" s="186" t="str">
        <f>'Berechnung-Freizeit'!AU523</f>
        <v/>
      </c>
      <c r="U535" s="184" t="str">
        <f>'Berechnung-Freizeit'!AZ523</f>
        <v/>
      </c>
      <c r="V535" s="197" t="str">
        <f>'Berechnung-Freizeit'!BA523</f>
        <v/>
      </c>
      <c r="W535" s="184">
        <f>'Berechnung-Freizeit'!BB523</f>
        <v>0</v>
      </c>
      <c r="X535" s="197">
        <f>'Berechnung-Freizeit'!BC523</f>
        <v>0</v>
      </c>
      <c r="Y535" s="205">
        <f t="shared" si="26"/>
        <v>0</v>
      </c>
      <c r="Z535" s="216">
        <f t="shared" si="27"/>
        <v>0</v>
      </c>
      <c r="AA535" s="361">
        <f>'Berechnung-Freizeit'!BI523</f>
        <v>0</v>
      </c>
      <c r="AB535" s="362">
        <f t="shared" si="28"/>
        <v>0</v>
      </c>
    </row>
    <row r="536" spans="1:28">
      <c r="A536" s="184">
        <f>'Berechnung-Freizeit'!A524</f>
        <v>0</v>
      </c>
      <c r="B536" s="185">
        <f>'Berechnung-Freizeit'!B524</f>
        <v>0</v>
      </c>
      <c r="C536" s="185">
        <f>'Berechnung-Freizeit'!C524</f>
        <v>0</v>
      </c>
      <c r="D536" s="184" t="str">
        <f>'Berechnung-Freizeit'!D524</f>
        <v/>
      </c>
      <c r="E536" s="192">
        <f>'Berechnung-Freizeit'!E524</f>
        <v>0</v>
      </c>
      <c r="F536" s="195" t="str">
        <f>'Berechnung-Freizeit'!G524</f>
        <v/>
      </c>
      <c r="G536" s="184" t="str">
        <f>'Berechnung-Freizeit'!I524</f>
        <v/>
      </c>
      <c r="H536" s="192" t="str">
        <f>'Berechnung-Freizeit'!J524</f>
        <v/>
      </c>
      <c r="I536" s="195" t="str">
        <f>'Berechnung-Freizeit'!N524</f>
        <v/>
      </c>
      <c r="J536" s="186" t="str">
        <f>'Berechnung-Freizeit'!O524</f>
        <v/>
      </c>
      <c r="K536" s="184" t="str">
        <f>'Berechnung-Freizeit'!V524</f>
        <v/>
      </c>
      <c r="L536" s="197" t="str">
        <f>'Berechnung-Freizeit'!W524</f>
        <v/>
      </c>
      <c r="M536" s="195" t="str">
        <f>'Berechnung-Freizeit'!AB524</f>
        <v/>
      </c>
      <c r="N536" s="186" t="str">
        <f>'Berechnung-Freizeit'!AC524</f>
        <v/>
      </c>
      <c r="O536" s="195" t="str">
        <f>'Berechnung-Freizeit'!AH524</f>
        <v/>
      </c>
      <c r="P536" s="186" t="str">
        <f>'Berechnung-Freizeit'!AI524</f>
        <v/>
      </c>
      <c r="Q536" s="355" t="str">
        <f>'Berechnung-Freizeit'!AN524</f>
        <v/>
      </c>
      <c r="R536" s="186" t="str">
        <f>'Berechnung-Freizeit'!AO524</f>
        <v/>
      </c>
      <c r="S536" s="184" t="str">
        <f>'Berechnung-Freizeit'!AT524</f>
        <v/>
      </c>
      <c r="T536" s="186" t="str">
        <f>'Berechnung-Freizeit'!AU524</f>
        <v/>
      </c>
      <c r="U536" s="184" t="str">
        <f>'Berechnung-Freizeit'!AZ524</f>
        <v/>
      </c>
      <c r="V536" s="197" t="str">
        <f>'Berechnung-Freizeit'!BA524</f>
        <v/>
      </c>
      <c r="W536" s="184">
        <f>'Berechnung-Freizeit'!BB524</f>
        <v>0</v>
      </c>
      <c r="X536" s="197">
        <f>'Berechnung-Freizeit'!BC524</f>
        <v>0</v>
      </c>
      <c r="Y536" s="205">
        <f t="shared" si="26"/>
        <v>0</v>
      </c>
      <c r="Z536" s="216">
        <f t="shared" si="27"/>
        <v>0</v>
      </c>
      <c r="AA536" s="361">
        <f>'Berechnung-Freizeit'!BI524</f>
        <v>0</v>
      </c>
      <c r="AB536" s="362">
        <f t="shared" si="28"/>
        <v>0</v>
      </c>
    </row>
    <row r="537" spans="1:28">
      <c r="A537" s="184">
        <f>'Berechnung-Freizeit'!A525</f>
        <v>0</v>
      </c>
      <c r="B537" s="185">
        <f>'Berechnung-Freizeit'!B525</f>
        <v>0</v>
      </c>
      <c r="C537" s="185">
        <f>'Berechnung-Freizeit'!C525</f>
        <v>0</v>
      </c>
      <c r="D537" s="184" t="str">
        <f>'Berechnung-Freizeit'!D525</f>
        <v/>
      </c>
      <c r="E537" s="192">
        <f>'Berechnung-Freizeit'!E525</f>
        <v>0</v>
      </c>
      <c r="F537" s="195" t="str">
        <f>'Berechnung-Freizeit'!G525</f>
        <v/>
      </c>
      <c r="G537" s="184" t="str">
        <f>'Berechnung-Freizeit'!I525</f>
        <v/>
      </c>
      <c r="H537" s="192" t="str">
        <f>'Berechnung-Freizeit'!J525</f>
        <v/>
      </c>
      <c r="I537" s="195" t="str">
        <f>'Berechnung-Freizeit'!N525</f>
        <v/>
      </c>
      <c r="J537" s="186" t="str">
        <f>'Berechnung-Freizeit'!O525</f>
        <v/>
      </c>
      <c r="K537" s="184" t="str">
        <f>'Berechnung-Freizeit'!V525</f>
        <v/>
      </c>
      <c r="L537" s="197" t="str">
        <f>'Berechnung-Freizeit'!W525</f>
        <v/>
      </c>
      <c r="M537" s="195" t="str">
        <f>'Berechnung-Freizeit'!AB525</f>
        <v/>
      </c>
      <c r="N537" s="186" t="str">
        <f>'Berechnung-Freizeit'!AC525</f>
        <v/>
      </c>
      <c r="O537" s="195" t="str">
        <f>'Berechnung-Freizeit'!AH525</f>
        <v/>
      </c>
      <c r="P537" s="186" t="str">
        <f>'Berechnung-Freizeit'!AI525</f>
        <v/>
      </c>
      <c r="Q537" s="355" t="str">
        <f>'Berechnung-Freizeit'!AN525</f>
        <v/>
      </c>
      <c r="R537" s="186" t="str">
        <f>'Berechnung-Freizeit'!AO525</f>
        <v/>
      </c>
      <c r="S537" s="184" t="str">
        <f>'Berechnung-Freizeit'!AT525</f>
        <v/>
      </c>
      <c r="T537" s="186" t="str">
        <f>'Berechnung-Freizeit'!AU525</f>
        <v/>
      </c>
      <c r="U537" s="184" t="str">
        <f>'Berechnung-Freizeit'!AZ525</f>
        <v/>
      </c>
      <c r="V537" s="197" t="str">
        <f>'Berechnung-Freizeit'!BA525</f>
        <v/>
      </c>
      <c r="W537" s="184">
        <f>'Berechnung-Freizeit'!BB525</f>
        <v>0</v>
      </c>
      <c r="X537" s="197">
        <f>'Berechnung-Freizeit'!BC525</f>
        <v>0</v>
      </c>
      <c r="Y537" s="205">
        <f t="shared" si="26"/>
        <v>0</v>
      </c>
      <c r="Z537" s="216">
        <f t="shared" si="27"/>
        <v>0</v>
      </c>
      <c r="AA537" s="361">
        <f>'Berechnung-Freizeit'!BI525</f>
        <v>0</v>
      </c>
      <c r="AB537" s="362">
        <f t="shared" si="28"/>
        <v>0</v>
      </c>
    </row>
    <row r="538" spans="1:28">
      <c r="A538" s="184">
        <f>'Berechnung-Freizeit'!A526</f>
        <v>0</v>
      </c>
      <c r="B538" s="185">
        <f>'Berechnung-Freizeit'!B526</f>
        <v>0</v>
      </c>
      <c r="C538" s="185">
        <f>'Berechnung-Freizeit'!C526</f>
        <v>0</v>
      </c>
      <c r="D538" s="184" t="str">
        <f>'Berechnung-Freizeit'!D526</f>
        <v/>
      </c>
      <c r="E538" s="192">
        <f>'Berechnung-Freizeit'!E526</f>
        <v>0</v>
      </c>
      <c r="F538" s="195" t="str">
        <f>'Berechnung-Freizeit'!G526</f>
        <v/>
      </c>
      <c r="G538" s="184" t="str">
        <f>'Berechnung-Freizeit'!I526</f>
        <v/>
      </c>
      <c r="H538" s="192" t="str">
        <f>'Berechnung-Freizeit'!J526</f>
        <v/>
      </c>
      <c r="I538" s="195" t="str">
        <f>'Berechnung-Freizeit'!N526</f>
        <v/>
      </c>
      <c r="J538" s="186" t="str">
        <f>'Berechnung-Freizeit'!O526</f>
        <v/>
      </c>
      <c r="K538" s="184" t="str">
        <f>'Berechnung-Freizeit'!V526</f>
        <v/>
      </c>
      <c r="L538" s="197" t="str">
        <f>'Berechnung-Freizeit'!W526</f>
        <v/>
      </c>
      <c r="M538" s="195" t="str">
        <f>'Berechnung-Freizeit'!AB526</f>
        <v/>
      </c>
      <c r="N538" s="186" t="str">
        <f>'Berechnung-Freizeit'!AC526</f>
        <v/>
      </c>
      <c r="O538" s="195" t="str">
        <f>'Berechnung-Freizeit'!AH526</f>
        <v/>
      </c>
      <c r="P538" s="186" t="str">
        <f>'Berechnung-Freizeit'!AI526</f>
        <v/>
      </c>
      <c r="Q538" s="355" t="str">
        <f>'Berechnung-Freizeit'!AN526</f>
        <v/>
      </c>
      <c r="R538" s="186" t="str">
        <f>'Berechnung-Freizeit'!AO526</f>
        <v/>
      </c>
      <c r="S538" s="184" t="str">
        <f>'Berechnung-Freizeit'!AT526</f>
        <v/>
      </c>
      <c r="T538" s="186" t="str">
        <f>'Berechnung-Freizeit'!AU526</f>
        <v/>
      </c>
      <c r="U538" s="184" t="str">
        <f>'Berechnung-Freizeit'!AZ526</f>
        <v/>
      </c>
      <c r="V538" s="197" t="str">
        <f>'Berechnung-Freizeit'!BA526</f>
        <v/>
      </c>
      <c r="W538" s="184">
        <f>'Berechnung-Freizeit'!BB526</f>
        <v>0</v>
      </c>
      <c r="X538" s="197">
        <f>'Berechnung-Freizeit'!BC526</f>
        <v>0</v>
      </c>
      <c r="Y538" s="205">
        <f t="shared" si="26"/>
        <v>0</v>
      </c>
      <c r="Z538" s="216">
        <f t="shared" si="27"/>
        <v>0</v>
      </c>
      <c r="AA538" s="361">
        <f>'Berechnung-Freizeit'!BI526</f>
        <v>0</v>
      </c>
      <c r="AB538" s="362">
        <f t="shared" si="28"/>
        <v>0</v>
      </c>
    </row>
    <row r="539" spans="1:28">
      <c r="A539" s="184">
        <f>'Berechnung-Freizeit'!A527</f>
        <v>0</v>
      </c>
      <c r="B539" s="185">
        <f>'Berechnung-Freizeit'!B527</f>
        <v>0</v>
      </c>
      <c r="C539" s="185">
        <f>'Berechnung-Freizeit'!C527</f>
        <v>0</v>
      </c>
      <c r="D539" s="184" t="str">
        <f>'Berechnung-Freizeit'!D527</f>
        <v/>
      </c>
      <c r="E539" s="192">
        <f>'Berechnung-Freizeit'!E527</f>
        <v>0</v>
      </c>
      <c r="F539" s="195" t="str">
        <f>'Berechnung-Freizeit'!G527</f>
        <v/>
      </c>
      <c r="G539" s="184" t="str">
        <f>'Berechnung-Freizeit'!I527</f>
        <v/>
      </c>
      <c r="H539" s="192" t="str">
        <f>'Berechnung-Freizeit'!J527</f>
        <v/>
      </c>
      <c r="I539" s="195" t="str">
        <f>'Berechnung-Freizeit'!N527</f>
        <v/>
      </c>
      <c r="J539" s="186" t="str">
        <f>'Berechnung-Freizeit'!O527</f>
        <v/>
      </c>
      <c r="K539" s="184" t="str">
        <f>'Berechnung-Freizeit'!V527</f>
        <v/>
      </c>
      <c r="L539" s="197" t="str">
        <f>'Berechnung-Freizeit'!W527</f>
        <v/>
      </c>
      <c r="M539" s="195" t="str">
        <f>'Berechnung-Freizeit'!AB527</f>
        <v/>
      </c>
      <c r="N539" s="186" t="str">
        <f>'Berechnung-Freizeit'!AC527</f>
        <v/>
      </c>
      <c r="O539" s="195" t="str">
        <f>'Berechnung-Freizeit'!AH527</f>
        <v/>
      </c>
      <c r="P539" s="186" t="str">
        <f>'Berechnung-Freizeit'!AI527</f>
        <v/>
      </c>
      <c r="Q539" s="355" t="str">
        <f>'Berechnung-Freizeit'!AN527</f>
        <v/>
      </c>
      <c r="R539" s="186" t="str">
        <f>'Berechnung-Freizeit'!AO527</f>
        <v/>
      </c>
      <c r="S539" s="184" t="str">
        <f>'Berechnung-Freizeit'!AT527</f>
        <v/>
      </c>
      <c r="T539" s="186" t="str">
        <f>'Berechnung-Freizeit'!AU527</f>
        <v/>
      </c>
      <c r="U539" s="184" t="str">
        <f>'Berechnung-Freizeit'!AZ527</f>
        <v/>
      </c>
      <c r="V539" s="197" t="str">
        <f>'Berechnung-Freizeit'!BA527</f>
        <v/>
      </c>
      <c r="W539" s="184">
        <f>'Berechnung-Freizeit'!BB527</f>
        <v>0</v>
      </c>
      <c r="X539" s="197">
        <f>'Berechnung-Freizeit'!BC527</f>
        <v>0</v>
      </c>
      <c r="Y539" s="205">
        <f t="shared" si="26"/>
        <v>0</v>
      </c>
      <c r="Z539" s="216">
        <f t="shared" si="27"/>
        <v>0</v>
      </c>
      <c r="AA539" s="361">
        <f>'Berechnung-Freizeit'!BI527</f>
        <v>0</v>
      </c>
      <c r="AB539" s="362">
        <f t="shared" si="28"/>
        <v>0</v>
      </c>
    </row>
    <row r="540" spans="1:28">
      <c r="A540" s="184">
        <f>'Berechnung-Freizeit'!A528</f>
        <v>0</v>
      </c>
      <c r="B540" s="185">
        <f>'Berechnung-Freizeit'!B528</f>
        <v>0</v>
      </c>
      <c r="C540" s="185">
        <f>'Berechnung-Freizeit'!C528</f>
        <v>0</v>
      </c>
      <c r="D540" s="184" t="str">
        <f>'Berechnung-Freizeit'!D528</f>
        <v/>
      </c>
      <c r="E540" s="192">
        <f>'Berechnung-Freizeit'!E528</f>
        <v>0</v>
      </c>
      <c r="F540" s="195" t="str">
        <f>'Berechnung-Freizeit'!G528</f>
        <v/>
      </c>
      <c r="G540" s="184" t="str">
        <f>'Berechnung-Freizeit'!I528</f>
        <v/>
      </c>
      <c r="H540" s="192" t="str">
        <f>'Berechnung-Freizeit'!J528</f>
        <v/>
      </c>
      <c r="I540" s="195" t="str">
        <f>'Berechnung-Freizeit'!N528</f>
        <v/>
      </c>
      <c r="J540" s="186" t="str">
        <f>'Berechnung-Freizeit'!O528</f>
        <v/>
      </c>
      <c r="K540" s="184" t="str">
        <f>'Berechnung-Freizeit'!V528</f>
        <v/>
      </c>
      <c r="L540" s="197" t="str">
        <f>'Berechnung-Freizeit'!W528</f>
        <v/>
      </c>
      <c r="M540" s="195" t="str">
        <f>'Berechnung-Freizeit'!AB528</f>
        <v/>
      </c>
      <c r="N540" s="186" t="str">
        <f>'Berechnung-Freizeit'!AC528</f>
        <v/>
      </c>
      <c r="O540" s="195" t="str">
        <f>'Berechnung-Freizeit'!AH528</f>
        <v/>
      </c>
      <c r="P540" s="186" t="str">
        <f>'Berechnung-Freizeit'!AI528</f>
        <v/>
      </c>
      <c r="Q540" s="355" t="str">
        <f>'Berechnung-Freizeit'!AN528</f>
        <v/>
      </c>
      <c r="R540" s="186" t="str">
        <f>'Berechnung-Freizeit'!AO528</f>
        <v/>
      </c>
      <c r="S540" s="184" t="str">
        <f>'Berechnung-Freizeit'!AT528</f>
        <v/>
      </c>
      <c r="T540" s="186" t="str">
        <f>'Berechnung-Freizeit'!AU528</f>
        <v/>
      </c>
      <c r="U540" s="184" t="str">
        <f>'Berechnung-Freizeit'!AZ528</f>
        <v/>
      </c>
      <c r="V540" s="197" t="str">
        <f>'Berechnung-Freizeit'!BA528</f>
        <v/>
      </c>
      <c r="W540" s="184">
        <f>'Berechnung-Freizeit'!BB528</f>
        <v>0</v>
      </c>
      <c r="X540" s="197">
        <f>'Berechnung-Freizeit'!BC528</f>
        <v>0</v>
      </c>
      <c r="Y540" s="205">
        <f t="shared" si="26"/>
        <v>0</v>
      </c>
      <c r="Z540" s="216">
        <f t="shared" si="27"/>
        <v>0</v>
      </c>
      <c r="AA540" s="361">
        <f>'Berechnung-Freizeit'!BI528</f>
        <v>0</v>
      </c>
      <c r="AB540" s="362">
        <f t="shared" si="28"/>
        <v>0</v>
      </c>
    </row>
    <row r="541" spans="1:28">
      <c r="A541" s="184">
        <f>'Berechnung-Freizeit'!A529</f>
        <v>0</v>
      </c>
      <c r="B541" s="185">
        <f>'Berechnung-Freizeit'!B529</f>
        <v>0</v>
      </c>
      <c r="C541" s="185">
        <f>'Berechnung-Freizeit'!C529</f>
        <v>0</v>
      </c>
      <c r="D541" s="184" t="str">
        <f>'Berechnung-Freizeit'!D529</f>
        <v/>
      </c>
      <c r="E541" s="192">
        <f>'Berechnung-Freizeit'!E529</f>
        <v>0</v>
      </c>
      <c r="F541" s="195" t="str">
        <f>'Berechnung-Freizeit'!G529</f>
        <v/>
      </c>
      <c r="G541" s="184" t="str">
        <f>'Berechnung-Freizeit'!I529</f>
        <v/>
      </c>
      <c r="H541" s="192" t="str">
        <f>'Berechnung-Freizeit'!J529</f>
        <v/>
      </c>
      <c r="I541" s="195" t="str">
        <f>'Berechnung-Freizeit'!N529</f>
        <v/>
      </c>
      <c r="J541" s="186" t="str">
        <f>'Berechnung-Freizeit'!O529</f>
        <v/>
      </c>
      <c r="K541" s="184" t="str">
        <f>'Berechnung-Freizeit'!V529</f>
        <v/>
      </c>
      <c r="L541" s="197" t="str">
        <f>'Berechnung-Freizeit'!W529</f>
        <v/>
      </c>
      <c r="M541" s="195" t="str">
        <f>'Berechnung-Freizeit'!AB529</f>
        <v/>
      </c>
      <c r="N541" s="186" t="str">
        <f>'Berechnung-Freizeit'!AC529</f>
        <v/>
      </c>
      <c r="O541" s="195" t="str">
        <f>'Berechnung-Freizeit'!AH529</f>
        <v/>
      </c>
      <c r="P541" s="186" t="str">
        <f>'Berechnung-Freizeit'!AI529</f>
        <v/>
      </c>
      <c r="Q541" s="355" t="str">
        <f>'Berechnung-Freizeit'!AN529</f>
        <v/>
      </c>
      <c r="R541" s="186" t="str">
        <f>'Berechnung-Freizeit'!AO529</f>
        <v/>
      </c>
      <c r="S541" s="184" t="str">
        <f>'Berechnung-Freizeit'!AT529</f>
        <v/>
      </c>
      <c r="T541" s="186" t="str">
        <f>'Berechnung-Freizeit'!AU529</f>
        <v/>
      </c>
      <c r="U541" s="184" t="str">
        <f>'Berechnung-Freizeit'!AZ529</f>
        <v/>
      </c>
      <c r="V541" s="197" t="str">
        <f>'Berechnung-Freizeit'!BA529</f>
        <v/>
      </c>
      <c r="W541" s="184">
        <f>'Berechnung-Freizeit'!BB529</f>
        <v>0</v>
      </c>
      <c r="X541" s="197">
        <f>'Berechnung-Freizeit'!BC529</f>
        <v>0</v>
      </c>
      <c r="Y541" s="205">
        <f t="shared" si="26"/>
        <v>0</v>
      </c>
      <c r="Z541" s="216">
        <f t="shared" si="27"/>
        <v>0</v>
      </c>
      <c r="AA541" s="361">
        <f>'Berechnung-Freizeit'!BI529</f>
        <v>0</v>
      </c>
      <c r="AB541" s="362">
        <f t="shared" si="28"/>
        <v>0</v>
      </c>
    </row>
    <row r="542" spans="1:28">
      <c r="A542" s="184">
        <f>'Berechnung-Freizeit'!A530</f>
        <v>0</v>
      </c>
      <c r="B542" s="185">
        <f>'Berechnung-Freizeit'!B530</f>
        <v>0</v>
      </c>
      <c r="C542" s="185">
        <f>'Berechnung-Freizeit'!C530</f>
        <v>0</v>
      </c>
      <c r="D542" s="184" t="str">
        <f>'Berechnung-Freizeit'!D530</f>
        <v/>
      </c>
      <c r="E542" s="192">
        <f>'Berechnung-Freizeit'!E530</f>
        <v>0</v>
      </c>
      <c r="F542" s="195" t="str">
        <f>'Berechnung-Freizeit'!G530</f>
        <v/>
      </c>
      <c r="G542" s="184" t="str">
        <f>'Berechnung-Freizeit'!I530</f>
        <v/>
      </c>
      <c r="H542" s="192" t="str">
        <f>'Berechnung-Freizeit'!J530</f>
        <v/>
      </c>
      <c r="I542" s="195" t="str">
        <f>'Berechnung-Freizeit'!N530</f>
        <v/>
      </c>
      <c r="J542" s="186" t="str">
        <f>'Berechnung-Freizeit'!O530</f>
        <v/>
      </c>
      <c r="K542" s="184" t="str">
        <f>'Berechnung-Freizeit'!V530</f>
        <v/>
      </c>
      <c r="L542" s="197" t="str">
        <f>'Berechnung-Freizeit'!W530</f>
        <v/>
      </c>
      <c r="M542" s="195" t="str">
        <f>'Berechnung-Freizeit'!AB530</f>
        <v/>
      </c>
      <c r="N542" s="186" t="str">
        <f>'Berechnung-Freizeit'!AC530</f>
        <v/>
      </c>
      <c r="O542" s="195" t="str">
        <f>'Berechnung-Freizeit'!AH530</f>
        <v/>
      </c>
      <c r="P542" s="186" t="str">
        <f>'Berechnung-Freizeit'!AI530</f>
        <v/>
      </c>
      <c r="Q542" s="355" t="str">
        <f>'Berechnung-Freizeit'!AN530</f>
        <v/>
      </c>
      <c r="R542" s="186" t="str">
        <f>'Berechnung-Freizeit'!AO530</f>
        <v/>
      </c>
      <c r="S542" s="184" t="str">
        <f>'Berechnung-Freizeit'!AT530</f>
        <v/>
      </c>
      <c r="T542" s="186" t="str">
        <f>'Berechnung-Freizeit'!AU530</f>
        <v/>
      </c>
      <c r="U542" s="184" t="str">
        <f>'Berechnung-Freizeit'!AZ530</f>
        <v/>
      </c>
      <c r="V542" s="197" t="str">
        <f>'Berechnung-Freizeit'!BA530</f>
        <v/>
      </c>
      <c r="W542" s="184">
        <f>'Berechnung-Freizeit'!BB530</f>
        <v>0</v>
      </c>
      <c r="X542" s="197">
        <f>'Berechnung-Freizeit'!BC530</f>
        <v>0</v>
      </c>
      <c r="Y542" s="205">
        <f t="shared" si="26"/>
        <v>0</v>
      </c>
      <c r="Z542" s="216">
        <f t="shared" si="27"/>
        <v>0</v>
      </c>
      <c r="AA542" s="361">
        <f>'Berechnung-Freizeit'!BI530</f>
        <v>0</v>
      </c>
      <c r="AB542" s="362">
        <f t="shared" si="28"/>
        <v>0</v>
      </c>
    </row>
    <row r="543" spans="1:28">
      <c r="A543" s="184">
        <f>'Berechnung-Freizeit'!A531</f>
        <v>0</v>
      </c>
      <c r="B543" s="185">
        <f>'Berechnung-Freizeit'!B531</f>
        <v>0</v>
      </c>
      <c r="C543" s="185">
        <f>'Berechnung-Freizeit'!C531</f>
        <v>0</v>
      </c>
      <c r="D543" s="184" t="str">
        <f>'Berechnung-Freizeit'!D531</f>
        <v/>
      </c>
      <c r="E543" s="192">
        <f>'Berechnung-Freizeit'!E531</f>
        <v>0</v>
      </c>
      <c r="F543" s="195" t="str">
        <f>'Berechnung-Freizeit'!G531</f>
        <v/>
      </c>
      <c r="G543" s="184" t="str">
        <f>'Berechnung-Freizeit'!I531</f>
        <v/>
      </c>
      <c r="H543" s="192" t="str">
        <f>'Berechnung-Freizeit'!J531</f>
        <v/>
      </c>
      <c r="I543" s="195" t="str">
        <f>'Berechnung-Freizeit'!N531</f>
        <v/>
      </c>
      <c r="J543" s="186" t="str">
        <f>'Berechnung-Freizeit'!O531</f>
        <v/>
      </c>
      <c r="K543" s="184" t="str">
        <f>'Berechnung-Freizeit'!V531</f>
        <v/>
      </c>
      <c r="L543" s="197" t="str">
        <f>'Berechnung-Freizeit'!W531</f>
        <v/>
      </c>
      <c r="M543" s="195" t="str">
        <f>'Berechnung-Freizeit'!AB531</f>
        <v/>
      </c>
      <c r="N543" s="186" t="str">
        <f>'Berechnung-Freizeit'!AC531</f>
        <v/>
      </c>
      <c r="O543" s="195" t="str">
        <f>'Berechnung-Freizeit'!AH531</f>
        <v/>
      </c>
      <c r="P543" s="186" t="str">
        <f>'Berechnung-Freizeit'!AI531</f>
        <v/>
      </c>
      <c r="Q543" s="355" t="str">
        <f>'Berechnung-Freizeit'!AN531</f>
        <v/>
      </c>
      <c r="R543" s="186" t="str">
        <f>'Berechnung-Freizeit'!AO531</f>
        <v/>
      </c>
      <c r="S543" s="184" t="str">
        <f>'Berechnung-Freizeit'!AT531</f>
        <v/>
      </c>
      <c r="T543" s="186" t="str">
        <f>'Berechnung-Freizeit'!AU531</f>
        <v/>
      </c>
      <c r="U543" s="184" t="str">
        <f>'Berechnung-Freizeit'!AZ531</f>
        <v/>
      </c>
      <c r="V543" s="197" t="str">
        <f>'Berechnung-Freizeit'!BA531</f>
        <v/>
      </c>
      <c r="W543" s="184">
        <f>'Berechnung-Freizeit'!BB531</f>
        <v>0</v>
      </c>
      <c r="X543" s="197">
        <f>'Berechnung-Freizeit'!BC531</f>
        <v>0</v>
      </c>
      <c r="Y543" s="205">
        <f t="shared" si="26"/>
        <v>0</v>
      </c>
      <c r="Z543" s="216">
        <f t="shared" si="27"/>
        <v>0</v>
      </c>
      <c r="AA543" s="361">
        <f>'Berechnung-Freizeit'!BI531</f>
        <v>0</v>
      </c>
      <c r="AB543" s="362">
        <f t="shared" si="28"/>
        <v>0</v>
      </c>
    </row>
    <row r="544" spans="1:28">
      <c r="A544" s="184">
        <f>'Berechnung-Freizeit'!A532</f>
        <v>0</v>
      </c>
      <c r="B544" s="185">
        <f>'Berechnung-Freizeit'!B532</f>
        <v>0</v>
      </c>
      <c r="C544" s="185">
        <f>'Berechnung-Freizeit'!C532</f>
        <v>0</v>
      </c>
      <c r="D544" s="184" t="str">
        <f>'Berechnung-Freizeit'!D532</f>
        <v/>
      </c>
      <c r="E544" s="192">
        <f>'Berechnung-Freizeit'!E532</f>
        <v>0</v>
      </c>
      <c r="F544" s="195" t="str">
        <f>'Berechnung-Freizeit'!G532</f>
        <v/>
      </c>
      <c r="G544" s="184" t="str">
        <f>'Berechnung-Freizeit'!I532</f>
        <v/>
      </c>
      <c r="H544" s="192" t="str">
        <f>'Berechnung-Freizeit'!J532</f>
        <v/>
      </c>
      <c r="I544" s="195" t="str">
        <f>'Berechnung-Freizeit'!N532</f>
        <v/>
      </c>
      <c r="J544" s="186" t="str">
        <f>'Berechnung-Freizeit'!O532</f>
        <v/>
      </c>
      <c r="K544" s="184" t="str">
        <f>'Berechnung-Freizeit'!V532</f>
        <v/>
      </c>
      <c r="L544" s="197" t="str">
        <f>'Berechnung-Freizeit'!W532</f>
        <v/>
      </c>
      <c r="M544" s="195" t="str">
        <f>'Berechnung-Freizeit'!AB532</f>
        <v/>
      </c>
      <c r="N544" s="186" t="str">
        <f>'Berechnung-Freizeit'!AC532</f>
        <v/>
      </c>
      <c r="O544" s="195" t="str">
        <f>'Berechnung-Freizeit'!AH532</f>
        <v/>
      </c>
      <c r="P544" s="186" t="str">
        <f>'Berechnung-Freizeit'!AI532</f>
        <v/>
      </c>
      <c r="Q544" s="355" t="str">
        <f>'Berechnung-Freizeit'!AN532</f>
        <v/>
      </c>
      <c r="R544" s="186" t="str">
        <f>'Berechnung-Freizeit'!AO532</f>
        <v/>
      </c>
      <c r="S544" s="184" t="str">
        <f>'Berechnung-Freizeit'!AT532</f>
        <v/>
      </c>
      <c r="T544" s="186" t="str">
        <f>'Berechnung-Freizeit'!AU532</f>
        <v/>
      </c>
      <c r="U544" s="184" t="str">
        <f>'Berechnung-Freizeit'!AZ532</f>
        <v/>
      </c>
      <c r="V544" s="197" t="str">
        <f>'Berechnung-Freizeit'!BA532</f>
        <v/>
      </c>
      <c r="W544" s="184">
        <f>'Berechnung-Freizeit'!BB532</f>
        <v>0</v>
      </c>
      <c r="X544" s="197">
        <f>'Berechnung-Freizeit'!BC532</f>
        <v>0</v>
      </c>
      <c r="Y544" s="205">
        <f t="shared" si="26"/>
        <v>0</v>
      </c>
      <c r="Z544" s="216">
        <f t="shared" si="27"/>
        <v>0</v>
      </c>
      <c r="AA544" s="361">
        <f>'Berechnung-Freizeit'!BI532</f>
        <v>0</v>
      </c>
      <c r="AB544" s="362">
        <f t="shared" si="28"/>
        <v>0</v>
      </c>
    </row>
    <row r="545" spans="1:28">
      <c r="A545" s="184">
        <f>'Berechnung-Freizeit'!A533</f>
        <v>0</v>
      </c>
      <c r="B545" s="185">
        <f>'Berechnung-Freizeit'!B533</f>
        <v>0</v>
      </c>
      <c r="C545" s="185">
        <f>'Berechnung-Freizeit'!C533</f>
        <v>0</v>
      </c>
      <c r="D545" s="184" t="str">
        <f>'Berechnung-Freizeit'!D533</f>
        <v/>
      </c>
      <c r="E545" s="192">
        <f>'Berechnung-Freizeit'!E533</f>
        <v>0</v>
      </c>
      <c r="F545" s="195" t="str">
        <f>'Berechnung-Freizeit'!G533</f>
        <v/>
      </c>
      <c r="G545" s="184" t="str">
        <f>'Berechnung-Freizeit'!I533</f>
        <v/>
      </c>
      <c r="H545" s="192" t="str">
        <f>'Berechnung-Freizeit'!J533</f>
        <v/>
      </c>
      <c r="I545" s="195" t="str">
        <f>'Berechnung-Freizeit'!N533</f>
        <v/>
      </c>
      <c r="J545" s="186" t="str">
        <f>'Berechnung-Freizeit'!O533</f>
        <v/>
      </c>
      <c r="K545" s="184" t="str">
        <f>'Berechnung-Freizeit'!V533</f>
        <v/>
      </c>
      <c r="L545" s="197" t="str">
        <f>'Berechnung-Freizeit'!W533</f>
        <v/>
      </c>
      <c r="M545" s="195" t="str">
        <f>'Berechnung-Freizeit'!AB533</f>
        <v/>
      </c>
      <c r="N545" s="186" t="str">
        <f>'Berechnung-Freizeit'!AC533</f>
        <v/>
      </c>
      <c r="O545" s="195" t="str">
        <f>'Berechnung-Freizeit'!AH533</f>
        <v/>
      </c>
      <c r="P545" s="186" t="str">
        <f>'Berechnung-Freizeit'!AI533</f>
        <v/>
      </c>
      <c r="Q545" s="355" t="str">
        <f>'Berechnung-Freizeit'!AN533</f>
        <v/>
      </c>
      <c r="R545" s="186" t="str">
        <f>'Berechnung-Freizeit'!AO533</f>
        <v/>
      </c>
      <c r="S545" s="184" t="str">
        <f>'Berechnung-Freizeit'!AT533</f>
        <v/>
      </c>
      <c r="T545" s="186" t="str">
        <f>'Berechnung-Freizeit'!AU533</f>
        <v/>
      </c>
      <c r="U545" s="184" t="str">
        <f>'Berechnung-Freizeit'!AZ533</f>
        <v/>
      </c>
      <c r="V545" s="197" t="str">
        <f>'Berechnung-Freizeit'!BA533</f>
        <v/>
      </c>
      <c r="W545" s="184">
        <f>'Berechnung-Freizeit'!BB533</f>
        <v>0</v>
      </c>
      <c r="X545" s="197">
        <f>'Berechnung-Freizeit'!BC533</f>
        <v>0</v>
      </c>
      <c r="Y545" s="205">
        <f t="shared" si="26"/>
        <v>0</v>
      </c>
      <c r="Z545" s="216">
        <f t="shared" si="27"/>
        <v>0</v>
      </c>
      <c r="AA545" s="361">
        <f>'Berechnung-Freizeit'!BI533</f>
        <v>0</v>
      </c>
      <c r="AB545" s="362">
        <f t="shared" si="28"/>
        <v>0</v>
      </c>
    </row>
    <row r="546" spans="1:28">
      <c r="A546" s="184">
        <f>'Berechnung-Freizeit'!A534</f>
        <v>0</v>
      </c>
      <c r="B546" s="185">
        <f>'Berechnung-Freizeit'!B534</f>
        <v>0</v>
      </c>
      <c r="C546" s="185">
        <f>'Berechnung-Freizeit'!C534</f>
        <v>0</v>
      </c>
      <c r="D546" s="184" t="str">
        <f>'Berechnung-Freizeit'!D534</f>
        <v/>
      </c>
      <c r="E546" s="192">
        <f>'Berechnung-Freizeit'!E534</f>
        <v>0</v>
      </c>
      <c r="F546" s="195" t="str">
        <f>'Berechnung-Freizeit'!G534</f>
        <v/>
      </c>
      <c r="G546" s="184" t="str">
        <f>'Berechnung-Freizeit'!I534</f>
        <v/>
      </c>
      <c r="H546" s="192" t="str">
        <f>'Berechnung-Freizeit'!J534</f>
        <v/>
      </c>
      <c r="I546" s="195" t="str">
        <f>'Berechnung-Freizeit'!N534</f>
        <v/>
      </c>
      <c r="J546" s="186" t="str">
        <f>'Berechnung-Freizeit'!O534</f>
        <v/>
      </c>
      <c r="K546" s="184" t="str">
        <f>'Berechnung-Freizeit'!V534</f>
        <v/>
      </c>
      <c r="L546" s="197" t="str">
        <f>'Berechnung-Freizeit'!W534</f>
        <v/>
      </c>
      <c r="M546" s="195" t="str">
        <f>'Berechnung-Freizeit'!AB534</f>
        <v/>
      </c>
      <c r="N546" s="186" t="str">
        <f>'Berechnung-Freizeit'!AC534</f>
        <v/>
      </c>
      <c r="O546" s="195" t="str">
        <f>'Berechnung-Freizeit'!AH534</f>
        <v/>
      </c>
      <c r="P546" s="186" t="str">
        <f>'Berechnung-Freizeit'!AI534</f>
        <v/>
      </c>
      <c r="Q546" s="355" t="str">
        <f>'Berechnung-Freizeit'!AN534</f>
        <v/>
      </c>
      <c r="R546" s="186" t="str">
        <f>'Berechnung-Freizeit'!AO534</f>
        <v/>
      </c>
      <c r="S546" s="184" t="str">
        <f>'Berechnung-Freizeit'!AT534</f>
        <v/>
      </c>
      <c r="T546" s="186" t="str">
        <f>'Berechnung-Freizeit'!AU534</f>
        <v/>
      </c>
      <c r="U546" s="184" t="str">
        <f>'Berechnung-Freizeit'!AZ534</f>
        <v/>
      </c>
      <c r="V546" s="197" t="str">
        <f>'Berechnung-Freizeit'!BA534</f>
        <v/>
      </c>
      <c r="W546" s="184">
        <f>'Berechnung-Freizeit'!BB534</f>
        <v>0</v>
      </c>
      <c r="X546" s="197">
        <f>'Berechnung-Freizeit'!BC534</f>
        <v>0</v>
      </c>
      <c r="Y546" s="205">
        <f t="shared" si="26"/>
        <v>0</v>
      </c>
      <c r="Z546" s="216">
        <f t="shared" si="27"/>
        <v>0</v>
      </c>
      <c r="AA546" s="361">
        <f>'Berechnung-Freizeit'!BI534</f>
        <v>0</v>
      </c>
      <c r="AB546" s="362">
        <f t="shared" si="28"/>
        <v>0</v>
      </c>
    </row>
    <row r="547" spans="1:28">
      <c r="A547" s="184">
        <f>'Berechnung-Freizeit'!A535</f>
        <v>0</v>
      </c>
      <c r="B547" s="185">
        <f>'Berechnung-Freizeit'!B535</f>
        <v>0</v>
      </c>
      <c r="C547" s="185">
        <f>'Berechnung-Freizeit'!C535</f>
        <v>0</v>
      </c>
      <c r="D547" s="184" t="str">
        <f>'Berechnung-Freizeit'!D535</f>
        <v/>
      </c>
      <c r="E547" s="192">
        <f>'Berechnung-Freizeit'!E535</f>
        <v>0</v>
      </c>
      <c r="F547" s="195" t="str">
        <f>'Berechnung-Freizeit'!G535</f>
        <v/>
      </c>
      <c r="G547" s="184" t="str">
        <f>'Berechnung-Freizeit'!I535</f>
        <v/>
      </c>
      <c r="H547" s="192" t="str">
        <f>'Berechnung-Freizeit'!J535</f>
        <v/>
      </c>
      <c r="I547" s="195" t="str">
        <f>'Berechnung-Freizeit'!N535</f>
        <v/>
      </c>
      <c r="J547" s="186" t="str">
        <f>'Berechnung-Freizeit'!O535</f>
        <v/>
      </c>
      <c r="K547" s="184" t="str">
        <f>'Berechnung-Freizeit'!V535</f>
        <v/>
      </c>
      <c r="L547" s="197" t="str">
        <f>'Berechnung-Freizeit'!W535</f>
        <v/>
      </c>
      <c r="M547" s="195" t="str">
        <f>'Berechnung-Freizeit'!AB535</f>
        <v/>
      </c>
      <c r="N547" s="186" t="str">
        <f>'Berechnung-Freizeit'!AC535</f>
        <v/>
      </c>
      <c r="O547" s="195" t="str">
        <f>'Berechnung-Freizeit'!AH535</f>
        <v/>
      </c>
      <c r="P547" s="186" t="str">
        <f>'Berechnung-Freizeit'!AI535</f>
        <v/>
      </c>
      <c r="Q547" s="355" t="str">
        <f>'Berechnung-Freizeit'!AN535</f>
        <v/>
      </c>
      <c r="R547" s="186" t="str">
        <f>'Berechnung-Freizeit'!AO535</f>
        <v/>
      </c>
      <c r="S547" s="184" t="str">
        <f>'Berechnung-Freizeit'!AT535</f>
        <v/>
      </c>
      <c r="T547" s="186" t="str">
        <f>'Berechnung-Freizeit'!AU535</f>
        <v/>
      </c>
      <c r="U547" s="184" t="str">
        <f>'Berechnung-Freizeit'!AZ535</f>
        <v/>
      </c>
      <c r="V547" s="197" t="str">
        <f>'Berechnung-Freizeit'!BA535</f>
        <v/>
      </c>
      <c r="W547" s="184">
        <f>'Berechnung-Freizeit'!BB535</f>
        <v>0</v>
      </c>
      <c r="X547" s="197">
        <f>'Berechnung-Freizeit'!BC535</f>
        <v>0</v>
      </c>
      <c r="Y547" s="205">
        <f t="shared" si="26"/>
        <v>0</v>
      </c>
      <c r="Z547" s="216">
        <f t="shared" si="27"/>
        <v>0</v>
      </c>
      <c r="AA547" s="361">
        <f>'Berechnung-Freizeit'!BI535</f>
        <v>0</v>
      </c>
      <c r="AB547" s="362">
        <f t="shared" si="28"/>
        <v>0</v>
      </c>
    </row>
    <row r="548" spans="1:28">
      <c r="A548" s="184">
        <f>'Berechnung-Freizeit'!A536</f>
        <v>0</v>
      </c>
      <c r="B548" s="185">
        <f>'Berechnung-Freizeit'!B536</f>
        <v>0</v>
      </c>
      <c r="C548" s="185">
        <f>'Berechnung-Freizeit'!C536</f>
        <v>0</v>
      </c>
      <c r="D548" s="184" t="str">
        <f>'Berechnung-Freizeit'!D536</f>
        <v/>
      </c>
      <c r="E548" s="192">
        <f>'Berechnung-Freizeit'!E536</f>
        <v>0</v>
      </c>
      <c r="F548" s="195" t="str">
        <f>'Berechnung-Freizeit'!G536</f>
        <v/>
      </c>
      <c r="G548" s="184" t="str">
        <f>'Berechnung-Freizeit'!I536</f>
        <v/>
      </c>
      <c r="H548" s="192" t="str">
        <f>'Berechnung-Freizeit'!J536</f>
        <v/>
      </c>
      <c r="I548" s="195" t="str">
        <f>'Berechnung-Freizeit'!N536</f>
        <v/>
      </c>
      <c r="J548" s="186" t="str">
        <f>'Berechnung-Freizeit'!O536</f>
        <v/>
      </c>
      <c r="K548" s="184" t="str">
        <f>'Berechnung-Freizeit'!V536</f>
        <v/>
      </c>
      <c r="L548" s="197" t="str">
        <f>'Berechnung-Freizeit'!W536</f>
        <v/>
      </c>
      <c r="M548" s="195" t="str">
        <f>'Berechnung-Freizeit'!AB536</f>
        <v/>
      </c>
      <c r="N548" s="186" t="str">
        <f>'Berechnung-Freizeit'!AC536</f>
        <v/>
      </c>
      <c r="O548" s="195" t="str">
        <f>'Berechnung-Freizeit'!AH536</f>
        <v/>
      </c>
      <c r="P548" s="186" t="str">
        <f>'Berechnung-Freizeit'!AI536</f>
        <v/>
      </c>
      <c r="Q548" s="355" t="str">
        <f>'Berechnung-Freizeit'!AN536</f>
        <v/>
      </c>
      <c r="R548" s="186" t="str">
        <f>'Berechnung-Freizeit'!AO536</f>
        <v/>
      </c>
      <c r="S548" s="184" t="str">
        <f>'Berechnung-Freizeit'!AT536</f>
        <v/>
      </c>
      <c r="T548" s="186" t="str">
        <f>'Berechnung-Freizeit'!AU536</f>
        <v/>
      </c>
      <c r="U548" s="184" t="str">
        <f>'Berechnung-Freizeit'!AZ536</f>
        <v/>
      </c>
      <c r="V548" s="197" t="str">
        <f>'Berechnung-Freizeit'!BA536</f>
        <v/>
      </c>
      <c r="W548" s="184">
        <f>'Berechnung-Freizeit'!BB536</f>
        <v>0</v>
      </c>
      <c r="X548" s="197">
        <f>'Berechnung-Freizeit'!BC536</f>
        <v>0</v>
      </c>
      <c r="Y548" s="205">
        <f t="shared" si="26"/>
        <v>0</v>
      </c>
      <c r="Z548" s="216">
        <f t="shared" si="27"/>
        <v>0</v>
      </c>
      <c r="AA548" s="361">
        <f>'Berechnung-Freizeit'!BI536</f>
        <v>0</v>
      </c>
      <c r="AB548" s="362">
        <f t="shared" si="28"/>
        <v>0</v>
      </c>
    </row>
    <row r="549" spans="1:28">
      <c r="A549" s="184">
        <f>'Berechnung-Freizeit'!A537</f>
        <v>0</v>
      </c>
      <c r="B549" s="185">
        <f>'Berechnung-Freizeit'!B537</f>
        <v>0</v>
      </c>
      <c r="C549" s="185">
        <f>'Berechnung-Freizeit'!C537</f>
        <v>0</v>
      </c>
      <c r="D549" s="184" t="str">
        <f>'Berechnung-Freizeit'!D537</f>
        <v/>
      </c>
      <c r="E549" s="192">
        <f>'Berechnung-Freizeit'!E537</f>
        <v>0</v>
      </c>
      <c r="F549" s="195" t="str">
        <f>'Berechnung-Freizeit'!G537</f>
        <v/>
      </c>
      <c r="G549" s="184" t="str">
        <f>'Berechnung-Freizeit'!I537</f>
        <v/>
      </c>
      <c r="H549" s="192" t="str">
        <f>'Berechnung-Freizeit'!J537</f>
        <v/>
      </c>
      <c r="I549" s="195" t="str">
        <f>'Berechnung-Freizeit'!N537</f>
        <v/>
      </c>
      <c r="J549" s="186" t="str">
        <f>'Berechnung-Freizeit'!O537</f>
        <v/>
      </c>
      <c r="K549" s="184" t="str">
        <f>'Berechnung-Freizeit'!V537</f>
        <v/>
      </c>
      <c r="L549" s="197" t="str">
        <f>'Berechnung-Freizeit'!W537</f>
        <v/>
      </c>
      <c r="M549" s="195" t="str">
        <f>'Berechnung-Freizeit'!AB537</f>
        <v/>
      </c>
      <c r="N549" s="186" t="str">
        <f>'Berechnung-Freizeit'!AC537</f>
        <v/>
      </c>
      <c r="O549" s="195" t="str">
        <f>'Berechnung-Freizeit'!AH537</f>
        <v/>
      </c>
      <c r="P549" s="186" t="str">
        <f>'Berechnung-Freizeit'!AI537</f>
        <v/>
      </c>
      <c r="Q549" s="355" t="str">
        <f>'Berechnung-Freizeit'!AN537</f>
        <v/>
      </c>
      <c r="R549" s="186" t="str">
        <f>'Berechnung-Freizeit'!AO537</f>
        <v/>
      </c>
      <c r="S549" s="184" t="str">
        <f>'Berechnung-Freizeit'!AT537</f>
        <v/>
      </c>
      <c r="T549" s="186" t="str">
        <f>'Berechnung-Freizeit'!AU537</f>
        <v/>
      </c>
      <c r="U549" s="184" t="str">
        <f>'Berechnung-Freizeit'!AZ537</f>
        <v/>
      </c>
      <c r="V549" s="197" t="str">
        <f>'Berechnung-Freizeit'!BA537</f>
        <v/>
      </c>
      <c r="W549" s="184">
        <f>'Berechnung-Freizeit'!BB537</f>
        <v>0</v>
      </c>
      <c r="X549" s="197">
        <f>'Berechnung-Freizeit'!BC537</f>
        <v>0</v>
      </c>
      <c r="Y549" s="205">
        <f t="shared" si="26"/>
        <v>0</v>
      </c>
      <c r="Z549" s="216">
        <f t="shared" si="27"/>
        <v>0</v>
      </c>
      <c r="AA549" s="361">
        <f>'Berechnung-Freizeit'!BI537</f>
        <v>0</v>
      </c>
      <c r="AB549" s="362">
        <f t="shared" si="28"/>
        <v>0</v>
      </c>
    </row>
    <row r="550" spans="1:28">
      <c r="A550" s="184">
        <f>'Berechnung-Freizeit'!A538</f>
        <v>0</v>
      </c>
      <c r="B550" s="185">
        <f>'Berechnung-Freizeit'!B538</f>
        <v>0</v>
      </c>
      <c r="C550" s="185">
        <f>'Berechnung-Freizeit'!C538</f>
        <v>0</v>
      </c>
      <c r="D550" s="184" t="str">
        <f>'Berechnung-Freizeit'!D538</f>
        <v/>
      </c>
      <c r="E550" s="192">
        <f>'Berechnung-Freizeit'!E538</f>
        <v>0</v>
      </c>
      <c r="F550" s="195" t="str">
        <f>'Berechnung-Freizeit'!G538</f>
        <v/>
      </c>
      <c r="G550" s="184" t="str">
        <f>'Berechnung-Freizeit'!I538</f>
        <v/>
      </c>
      <c r="H550" s="192" t="str">
        <f>'Berechnung-Freizeit'!J538</f>
        <v/>
      </c>
      <c r="I550" s="195" t="str">
        <f>'Berechnung-Freizeit'!N538</f>
        <v/>
      </c>
      <c r="J550" s="186" t="str">
        <f>'Berechnung-Freizeit'!O538</f>
        <v/>
      </c>
      <c r="K550" s="184" t="str">
        <f>'Berechnung-Freizeit'!V538</f>
        <v/>
      </c>
      <c r="L550" s="197" t="str">
        <f>'Berechnung-Freizeit'!W538</f>
        <v/>
      </c>
      <c r="M550" s="195" t="str">
        <f>'Berechnung-Freizeit'!AB538</f>
        <v/>
      </c>
      <c r="N550" s="186" t="str">
        <f>'Berechnung-Freizeit'!AC538</f>
        <v/>
      </c>
      <c r="O550" s="195" t="str">
        <f>'Berechnung-Freizeit'!AH538</f>
        <v/>
      </c>
      <c r="P550" s="186" t="str">
        <f>'Berechnung-Freizeit'!AI538</f>
        <v/>
      </c>
      <c r="Q550" s="355" t="str">
        <f>'Berechnung-Freizeit'!AN538</f>
        <v/>
      </c>
      <c r="R550" s="186" t="str">
        <f>'Berechnung-Freizeit'!AO538</f>
        <v/>
      </c>
      <c r="S550" s="184" t="str">
        <f>'Berechnung-Freizeit'!AT538</f>
        <v/>
      </c>
      <c r="T550" s="186" t="str">
        <f>'Berechnung-Freizeit'!AU538</f>
        <v/>
      </c>
      <c r="U550" s="184" t="str">
        <f>'Berechnung-Freizeit'!AZ538</f>
        <v/>
      </c>
      <c r="V550" s="197" t="str">
        <f>'Berechnung-Freizeit'!BA538</f>
        <v/>
      </c>
      <c r="W550" s="184">
        <f>'Berechnung-Freizeit'!BB538</f>
        <v>0</v>
      </c>
      <c r="X550" s="197">
        <f>'Berechnung-Freizeit'!BC538</f>
        <v>0</v>
      </c>
      <c r="Y550" s="205">
        <f t="shared" si="26"/>
        <v>0</v>
      </c>
      <c r="Z550" s="216">
        <f t="shared" si="27"/>
        <v>0</v>
      </c>
      <c r="AA550" s="361">
        <f>'Berechnung-Freizeit'!BI538</f>
        <v>0</v>
      </c>
      <c r="AB550" s="362">
        <f t="shared" si="28"/>
        <v>0</v>
      </c>
    </row>
    <row r="551" spans="1:28">
      <c r="A551" s="184">
        <f>'Berechnung-Freizeit'!A539</f>
        <v>0</v>
      </c>
      <c r="B551" s="185">
        <f>'Berechnung-Freizeit'!B539</f>
        <v>0</v>
      </c>
      <c r="C551" s="185">
        <f>'Berechnung-Freizeit'!C539</f>
        <v>0</v>
      </c>
      <c r="D551" s="184" t="str">
        <f>'Berechnung-Freizeit'!D539</f>
        <v/>
      </c>
      <c r="E551" s="192">
        <f>'Berechnung-Freizeit'!E539</f>
        <v>0</v>
      </c>
      <c r="F551" s="195" t="str">
        <f>'Berechnung-Freizeit'!G539</f>
        <v/>
      </c>
      <c r="G551" s="184" t="str">
        <f>'Berechnung-Freizeit'!I539</f>
        <v/>
      </c>
      <c r="H551" s="192" t="str">
        <f>'Berechnung-Freizeit'!J539</f>
        <v/>
      </c>
      <c r="I551" s="195" t="str">
        <f>'Berechnung-Freizeit'!N539</f>
        <v/>
      </c>
      <c r="J551" s="186" t="str">
        <f>'Berechnung-Freizeit'!O539</f>
        <v/>
      </c>
      <c r="K551" s="184" t="str">
        <f>'Berechnung-Freizeit'!V539</f>
        <v/>
      </c>
      <c r="L551" s="197" t="str">
        <f>'Berechnung-Freizeit'!W539</f>
        <v/>
      </c>
      <c r="M551" s="195" t="str">
        <f>'Berechnung-Freizeit'!AB539</f>
        <v/>
      </c>
      <c r="N551" s="186" t="str">
        <f>'Berechnung-Freizeit'!AC539</f>
        <v/>
      </c>
      <c r="O551" s="195" t="str">
        <f>'Berechnung-Freizeit'!AH539</f>
        <v/>
      </c>
      <c r="P551" s="186" t="str">
        <f>'Berechnung-Freizeit'!AI539</f>
        <v/>
      </c>
      <c r="Q551" s="355" t="str">
        <f>'Berechnung-Freizeit'!AN539</f>
        <v/>
      </c>
      <c r="R551" s="186" t="str">
        <f>'Berechnung-Freizeit'!AO539</f>
        <v/>
      </c>
      <c r="S551" s="184" t="str">
        <f>'Berechnung-Freizeit'!AT539</f>
        <v/>
      </c>
      <c r="T551" s="186" t="str">
        <f>'Berechnung-Freizeit'!AU539</f>
        <v/>
      </c>
      <c r="U551" s="184" t="str">
        <f>'Berechnung-Freizeit'!AZ539</f>
        <v/>
      </c>
      <c r="V551" s="197" t="str">
        <f>'Berechnung-Freizeit'!BA539</f>
        <v/>
      </c>
      <c r="W551" s="184">
        <f>'Berechnung-Freizeit'!BB539</f>
        <v>0</v>
      </c>
      <c r="X551" s="197">
        <f>'Berechnung-Freizeit'!BC539</f>
        <v>0</v>
      </c>
      <c r="Y551" s="205">
        <f t="shared" si="26"/>
        <v>0</v>
      </c>
      <c r="Z551" s="216">
        <f t="shared" si="27"/>
        <v>0</v>
      </c>
      <c r="AA551" s="361">
        <f>'Berechnung-Freizeit'!BI539</f>
        <v>0</v>
      </c>
      <c r="AB551" s="362">
        <f t="shared" si="28"/>
        <v>0</v>
      </c>
    </row>
    <row r="552" spans="1:28">
      <c r="A552" s="184">
        <f>'Berechnung-Freizeit'!A540</f>
        <v>0</v>
      </c>
      <c r="B552" s="185">
        <f>'Berechnung-Freizeit'!B540</f>
        <v>0</v>
      </c>
      <c r="C552" s="185">
        <f>'Berechnung-Freizeit'!C540</f>
        <v>0</v>
      </c>
      <c r="D552" s="184" t="str">
        <f>'Berechnung-Freizeit'!D540</f>
        <v/>
      </c>
      <c r="E552" s="192">
        <f>'Berechnung-Freizeit'!E540</f>
        <v>0</v>
      </c>
      <c r="F552" s="195" t="str">
        <f>'Berechnung-Freizeit'!G540</f>
        <v/>
      </c>
      <c r="G552" s="184" t="str">
        <f>'Berechnung-Freizeit'!I540</f>
        <v/>
      </c>
      <c r="H552" s="192" t="str">
        <f>'Berechnung-Freizeit'!J540</f>
        <v/>
      </c>
      <c r="I552" s="195" t="str">
        <f>'Berechnung-Freizeit'!N540</f>
        <v/>
      </c>
      <c r="J552" s="186" t="str">
        <f>'Berechnung-Freizeit'!O540</f>
        <v/>
      </c>
      <c r="K552" s="184" t="str">
        <f>'Berechnung-Freizeit'!V540</f>
        <v/>
      </c>
      <c r="L552" s="197" t="str">
        <f>'Berechnung-Freizeit'!W540</f>
        <v/>
      </c>
      <c r="M552" s="195" t="str">
        <f>'Berechnung-Freizeit'!AB540</f>
        <v/>
      </c>
      <c r="N552" s="186" t="str">
        <f>'Berechnung-Freizeit'!AC540</f>
        <v/>
      </c>
      <c r="O552" s="195" t="str">
        <f>'Berechnung-Freizeit'!AH540</f>
        <v/>
      </c>
      <c r="P552" s="186" t="str">
        <f>'Berechnung-Freizeit'!AI540</f>
        <v/>
      </c>
      <c r="Q552" s="355" t="str">
        <f>'Berechnung-Freizeit'!AN540</f>
        <v/>
      </c>
      <c r="R552" s="186" t="str">
        <f>'Berechnung-Freizeit'!AO540</f>
        <v/>
      </c>
      <c r="S552" s="184" t="str">
        <f>'Berechnung-Freizeit'!AT540</f>
        <v/>
      </c>
      <c r="T552" s="186" t="str">
        <f>'Berechnung-Freizeit'!AU540</f>
        <v/>
      </c>
      <c r="U552" s="184" t="str">
        <f>'Berechnung-Freizeit'!AZ540</f>
        <v/>
      </c>
      <c r="V552" s="197" t="str">
        <f>'Berechnung-Freizeit'!BA540</f>
        <v/>
      </c>
      <c r="W552" s="184">
        <f>'Berechnung-Freizeit'!BB540</f>
        <v>0</v>
      </c>
      <c r="X552" s="197">
        <f>'Berechnung-Freizeit'!BC540</f>
        <v>0</v>
      </c>
      <c r="Y552" s="205">
        <f t="shared" si="26"/>
        <v>0</v>
      </c>
      <c r="Z552" s="216">
        <f t="shared" si="27"/>
        <v>0</v>
      </c>
      <c r="AA552" s="361">
        <f>'Berechnung-Freizeit'!BI540</f>
        <v>0</v>
      </c>
      <c r="AB552" s="362">
        <f t="shared" si="28"/>
        <v>0</v>
      </c>
    </row>
    <row r="553" spans="1:28">
      <c r="A553" s="184">
        <f>'Berechnung-Freizeit'!A541</f>
        <v>0</v>
      </c>
      <c r="B553" s="185">
        <f>'Berechnung-Freizeit'!B541</f>
        <v>0</v>
      </c>
      <c r="C553" s="185">
        <f>'Berechnung-Freizeit'!C541</f>
        <v>0</v>
      </c>
      <c r="D553" s="184" t="str">
        <f>'Berechnung-Freizeit'!D541</f>
        <v/>
      </c>
      <c r="E553" s="192">
        <f>'Berechnung-Freizeit'!E541</f>
        <v>0</v>
      </c>
      <c r="F553" s="195" t="str">
        <f>'Berechnung-Freizeit'!G541</f>
        <v/>
      </c>
      <c r="G553" s="184" t="str">
        <f>'Berechnung-Freizeit'!I541</f>
        <v/>
      </c>
      <c r="H553" s="192" t="str">
        <f>'Berechnung-Freizeit'!J541</f>
        <v/>
      </c>
      <c r="I553" s="195" t="str">
        <f>'Berechnung-Freizeit'!N541</f>
        <v/>
      </c>
      <c r="J553" s="186" t="str">
        <f>'Berechnung-Freizeit'!O541</f>
        <v/>
      </c>
      <c r="K553" s="184" t="str">
        <f>'Berechnung-Freizeit'!V541</f>
        <v/>
      </c>
      <c r="L553" s="197" t="str">
        <f>'Berechnung-Freizeit'!W541</f>
        <v/>
      </c>
      <c r="M553" s="195" t="str">
        <f>'Berechnung-Freizeit'!AB541</f>
        <v/>
      </c>
      <c r="N553" s="186" t="str">
        <f>'Berechnung-Freizeit'!AC541</f>
        <v/>
      </c>
      <c r="O553" s="195" t="str">
        <f>'Berechnung-Freizeit'!AH541</f>
        <v/>
      </c>
      <c r="P553" s="186" t="str">
        <f>'Berechnung-Freizeit'!AI541</f>
        <v/>
      </c>
      <c r="Q553" s="355" t="str">
        <f>'Berechnung-Freizeit'!AN541</f>
        <v/>
      </c>
      <c r="R553" s="186" t="str">
        <f>'Berechnung-Freizeit'!AO541</f>
        <v/>
      </c>
      <c r="S553" s="184" t="str">
        <f>'Berechnung-Freizeit'!AT541</f>
        <v/>
      </c>
      <c r="T553" s="186" t="str">
        <f>'Berechnung-Freizeit'!AU541</f>
        <v/>
      </c>
      <c r="U553" s="184" t="str">
        <f>'Berechnung-Freizeit'!AZ541</f>
        <v/>
      </c>
      <c r="V553" s="197" t="str">
        <f>'Berechnung-Freizeit'!BA541</f>
        <v/>
      </c>
      <c r="W553" s="184">
        <f>'Berechnung-Freizeit'!BB541</f>
        <v>0</v>
      </c>
      <c r="X553" s="197">
        <f>'Berechnung-Freizeit'!BC541</f>
        <v>0</v>
      </c>
      <c r="Y553" s="205">
        <f t="shared" si="26"/>
        <v>0</v>
      </c>
      <c r="Z553" s="216">
        <f t="shared" si="27"/>
        <v>0</v>
      </c>
      <c r="AA553" s="361">
        <f>'Berechnung-Freizeit'!BI541</f>
        <v>0</v>
      </c>
      <c r="AB553" s="362">
        <f t="shared" si="28"/>
        <v>0</v>
      </c>
    </row>
    <row r="554" spans="1:28">
      <c r="A554" s="184">
        <f>'Berechnung-Freizeit'!A542</f>
        <v>0</v>
      </c>
      <c r="B554" s="185">
        <f>'Berechnung-Freizeit'!B542</f>
        <v>0</v>
      </c>
      <c r="C554" s="185">
        <f>'Berechnung-Freizeit'!C542</f>
        <v>0</v>
      </c>
      <c r="D554" s="184" t="str">
        <f>'Berechnung-Freizeit'!D542</f>
        <v/>
      </c>
      <c r="E554" s="192">
        <f>'Berechnung-Freizeit'!E542</f>
        <v>0</v>
      </c>
      <c r="F554" s="195" t="str">
        <f>'Berechnung-Freizeit'!G542</f>
        <v/>
      </c>
      <c r="G554" s="184" t="str">
        <f>'Berechnung-Freizeit'!I542</f>
        <v/>
      </c>
      <c r="H554" s="192" t="str">
        <f>'Berechnung-Freizeit'!J542</f>
        <v/>
      </c>
      <c r="I554" s="195" t="str">
        <f>'Berechnung-Freizeit'!N542</f>
        <v/>
      </c>
      <c r="J554" s="186" t="str">
        <f>'Berechnung-Freizeit'!O542</f>
        <v/>
      </c>
      <c r="K554" s="184" t="str">
        <f>'Berechnung-Freizeit'!V542</f>
        <v/>
      </c>
      <c r="L554" s="197" t="str">
        <f>'Berechnung-Freizeit'!W542</f>
        <v/>
      </c>
      <c r="M554" s="195" t="str">
        <f>'Berechnung-Freizeit'!AB542</f>
        <v/>
      </c>
      <c r="N554" s="186" t="str">
        <f>'Berechnung-Freizeit'!AC542</f>
        <v/>
      </c>
      <c r="O554" s="195" t="str">
        <f>'Berechnung-Freizeit'!AH542</f>
        <v/>
      </c>
      <c r="P554" s="186" t="str">
        <f>'Berechnung-Freizeit'!AI542</f>
        <v/>
      </c>
      <c r="Q554" s="355" t="str">
        <f>'Berechnung-Freizeit'!AN542</f>
        <v/>
      </c>
      <c r="R554" s="186" t="str">
        <f>'Berechnung-Freizeit'!AO542</f>
        <v/>
      </c>
      <c r="S554" s="184" t="str">
        <f>'Berechnung-Freizeit'!AT542</f>
        <v/>
      </c>
      <c r="T554" s="186" t="str">
        <f>'Berechnung-Freizeit'!AU542</f>
        <v/>
      </c>
      <c r="U554" s="184" t="str">
        <f>'Berechnung-Freizeit'!AZ542</f>
        <v/>
      </c>
      <c r="V554" s="197" t="str">
        <f>'Berechnung-Freizeit'!BA542</f>
        <v/>
      </c>
      <c r="W554" s="184">
        <f>'Berechnung-Freizeit'!BB542</f>
        <v>0</v>
      </c>
      <c r="X554" s="197">
        <f>'Berechnung-Freizeit'!BC542</f>
        <v>0</v>
      </c>
      <c r="Y554" s="205">
        <f t="shared" si="26"/>
        <v>0</v>
      </c>
      <c r="Z554" s="216">
        <f t="shared" si="27"/>
        <v>0</v>
      </c>
      <c r="AA554" s="361">
        <f>'Berechnung-Freizeit'!BI542</f>
        <v>0</v>
      </c>
      <c r="AB554" s="362">
        <f t="shared" si="28"/>
        <v>0</v>
      </c>
    </row>
    <row r="555" spans="1:28">
      <c r="A555" s="184">
        <f>'Berechnung-Freizeit'!A543</f>
        <v>0</v>
      </c>
      <c r="B555" s="185">
        <f>'Berechnung-Freizeit'!B543</f>
        <v>0</v>
      </c>
      <c r="C555" s="185">
        <f>'Berechnung-Freizeit'!C543</f>
        <v>0</v>
      </c>
      <c r="D555" s="184" t="str">
        <f>'Berechnung-Freizeit'!D543</f>
        <v/>
      </c>
      <c r="E555" s="192">
        <f>'Berechnung-Freizeit'!E543</f>
        <v>0</v>
      </c>
      <c r="F555" s="195" t="str">
        <f>'Berechnung-Freizeit'!G543</f>
        <v/>
      </c>
      <c r="G555" s="184" t="str">
        <f>'Berechnung-Freizeit'!I543</f>
        <v/>
      </c>
      <c r="H555" s="192" t="str">
        <f>'Berechnung-Freizeit'!J543</f>
        <v/>
      </c>
      <c r="I555" s="195" t="str">
        <f>'Berechnung-Freizeit'!N543</f>
        <v/>
      </c>
      <c r="J555" s="186" t="str">
        <f>'Berechnung-Freizeit'!O543</f>
        <v/>
      </c>
      <c r="K555" s="184" t="str">
        <f>'Berechnung-Freizeit'!V543</f>
        <v/>
      </c>
      <c r="L555" s="197" t="str">
        <f>'Berechnung-Freizeit'!W543</f>
        <v/>
      </c>
      <c r="M555" s="195" t="str">
        <f>'Berechnung-Freizeit'!AB543</f>
        <v/>
      </c>
      <c r="N555" s="186" t="str">
        <f>'Berechnung-Freizeit'!AC543</f>
        <v/>
      </c>
      <c r="O555" s="195" t="str">
        <f>'Berechnung-Freizeit'!AH543</f>
        <v/>
      </c>
      <c r="P555" s="186" t="str">
        <f>'Berechnung-Freizeit'!AI543</f>
        <v/>
      </c>
      <c r="Q555" s="355" t="str">
        <f>'Berechnung-Freizeit'!AN543</f>
        <v/>
      </c>
      <c r="R555" s="186" t="str">
        <f>'Berechnung-Freizeit'!AO543</f>
        <v/>
      </c>
      <c r="S555" s="184" t="str">
        <f>'Berechnung-Freizeit'!AT543</f>
        <v/>
      </c>
      <c r="T555" s="186" t="str">
        <f>'Berechnung-Freizeit'!AU543</f>
        <v/>
      </c>
      <c r="U555" s="184" t="str">
        <f>'Berechnung-Freizeit'!AZ543</f>
        <v/>
      </c>
      <c r="V555" s="197" t="str">
        <f>'Berechnung-Freizeit'!BA543</f>
        <v/>
      </c>
      <c r="W555" s="184">
        <f>'Berechnung-Freizeit'!BB543</f>
        <v>0</v>
      </c>
      <c r="X555" s="197">
        <f>'Berechnung-Freizeit'!BC543</f>
        <v>0</v>
      </c>
      <c r="Y555" s="205">
        <f t="shared" si="26"/>
        <v>0</v>
      </c>
      <c r="Z555" s="216">
        <f t="shared" si="27"/>
        <v>0</v>
      </c>
      <c r="AA555" s="361">
        <f>'Berechnung-Freizeit'!BI543</f>
        <v>0</v>
      </c>
      <c r="AB555" s="362">
        <f t="shared" si="28"/>
        <v>0</v>
      </c>
    </row>
    <row r="556" spans="1:28">
      <c r="A556" s="184">
        <f>'Berechnung-Freizeit'!A544</f>
        <v>0</v>
      </c>
      <c r="B556" s="185">
        <f>'Berechnung-Freizeit'!B544</f>
        <v>0</v>
      </c>
      <c r="C556" s="185">
        <f>'Berechnung-Freizeit'!C544</f>
        <v>0</v>
      </c>
      <c r="D556" s="184" t="str">
        <f>'Berechnung-Freizeit'!D544</f>
        <v/>
      </c>
      <c r="E556" s="192">
        <f>'Berechnung-Freizeit'!E544</f>
        <v>0</v>
      </c>
      <c r="F556" s="195" t="str">
        <f>'Berechnung-Freizeit'!G544</f>
        <v/>
      </c>
      <c r="G556" s="184" t="str">
        <f>'Berechnung-Freizeit'!I544</f>
        <v/>
      </c>
      <c r="H556" s="192" t="str">
        <f>'Berechnung-Freizeit'!J544</f>
        <v/>
      </c>
      <c r="I556" s="195" t="str">
        <f>'Berechnung-Freizeit'!N544</f>
        <v/>
      </c>
      <c r="J556" s="186" t="str">
        <f>'Berechnung-Freizeit'!O544</f>
        <v/>
      </c>
      <c r="K556" s="184" t="str">
        <f>'Berechnung-Freizeit'!V544</f>
        <v/>
      </c>
      <c r="L556" s="197" t="str">
        <f>'Berechnung-Freizeit'!W544</f>
        <v/>
      </c>
      <c r="M556" s="195" t="str">
        <f>'Berechnung-Freizeit'!AB544</f>
        <v/>
      </c>
      <c r="N556" s="186" t="str">
        <f>'Berechnung-Freizeit'!AC544</f>
        <v/>
      </c>
      <c r="O556" s="195" t="str">
        <f>'Berechnung-Freizeit'!AH544</f>
        <v/>
      </c>
      <c r="P556" s="186" t="str">
        <f>'Berechnung-Freizeit'!AI544</f>
        <v/>
      </c>
      <c r="Q556" s="355" t="str">
        <f>'Berechnung-Freizeit'!AN544</f>
        <v/>
      </c>
      <c r="R556" s="186" t="str">
        <f>'Berechnung-Freizeit'!AO544</f>
        <v/>
      </c>
      <c r="S556" s="184" t="str">
        <f>'Berechnung-Freizeit'!AT544</f>
        <v/>
      </c>
      <c r="T556" s="186" t="str">
        <f>'Berechnung-Freizeit'!AU544</f>
        <v/>
      </c>
      <c r="U556" s="184" t="str">
        <f>'Berechnung-Freizeit'!AZ544</f>
        <v/>
      </c>
      <c r="V556" s="197" t="str">
        <f>'Berechnung-Freizeit'!BA544</f>
        <v/>
      </c>
      <c r="W556" s="184">
        <f>'Berechnung-Freizeit'!BB544</f>
        <v>0</v>
      </c>
      <c r="X556" s="197">
        <f>'Berechnung-Freizeit'!BC544</f>
        <v>0</v>
      </c>
      <c r="Y556" s="205">
        <f t="shared" si="26"/>
        <v>0</v>
      </c>
      <c r="Z556" s="216">
        <f t="shared" si="27"/>
        <v>0</v>
      </c>
      <c r="AA556" s="361">
        <f>'Berechnung-Freizeit'!BI544</f>
        <v>0</v>
      </c>
      <c r="AB556" s="362">
        <f t="shared" si="28"/>
        <v>0</v>
      </c>
    </row>
    <row r="557" spans="1:28">
      <c r="A557" s="184">
        <f>'Berechnung-Freizeit'!A545</f>
        <v>0</v>
      </c>
      <c r="B557" s="185">
        <f>'Berechnung-Freizeit'!B545</f>
        <v>0</v>
      </c>
      <c r="C557" s="185">
        <f>'Berechnung-Freizeit'!C545</f>
        <v>0</v>
      </c>
      <c r="D557" s="184" t="str">
        <f>'Berechnung-Freizeit'!D545</f>
        <v/>
      </c>
      <c r="E557" s="192">
        <f>'Berechnung-Freizeit'!E545</f>
        <v>0</v>
      </c>
      <c r="F557" s="195" t="str">
        <f>'Berechnung-Freizeit'!G545</f>
        <v/>
      </c>
      <c r="G557" s="184" t="str">
        <f>'Berechnung-Freizeit'!I545</f>
        <v/>
      </c>
      <c r="H557" s="192" t="str">
        <f>'Berechnung-Freizeit'!J545</f>
        <v/>
      </c>
      <c r="I557" s="195" t="str">
        <f>'Berechnung-Freizeit'!N545</f>
        <v/>
      </c>
      <c r="J557" s="186" t="str">
        <f>'Berechnung-Freizeit'!O545</f>
        <v/>
      </c>
      <c r="K557" s="184" t="str">
        <f>'Berechnung-Freizeit'!V545</f>
        <v/>
      </c>
      <c r="L557" s="197" t="str">
        <f>'Berechnung-Freizeit'!W545</f>
        <v/>
      </c>
      <c r="M557" s="195" t="str">
        <f>'Berechnung-Freizeit'!AB545</f>
        <v/>
      </c>
      <c r="N557" s="186" t="str">
        <f>'Berechnung-Freizeit'!AC545</f>
        <v/>
      </c>
      <c r="O557" s="195" t="str">
        <f>'Berechnung-Freizeit'!AH545</f>
        <v/>
      </c>
      <c r="P557" s="186" t="str">
        <f>'Berechnung-Freizeit'!AI545</f>
        <v/>
      </c>
      <c r="Q557" s="355" t="str">
        <f>'Berechnung-Freizeit'!AN545</f>
        <v/>
      </c>
      <c r="R557" s="186" t="str">
        <f>'Berechnung-Freizeit'!AO545</f>
        <v/>
      </c>
      <c r="S557" s="184" t="str">
        <f>'Berechnung-Freizeit'!AT545</f>
        <v/>
      </c>
      <c r="T557" s="186" t="str">
        <f>'Berechnung-Freizeit'!AU545</f>
        <v/>
      </c>
      <c r="U557" s="184" t="str">
        <f>'Berechnung-Freizeit'!AZ545</f>
        <v/>
      </c>
      <c r="V557" s="197" t="str">
        <f>'Berechnung-Freizeit'!BA545</f>
        <v/>
      </c>
      <c r="W557" s="184">
        <f>'Berechnung-Freizeit'!BB545</f>
        <v>0</v>
      </c>
      <c r="X557" s="197">
        <f>'Berechnung-Freizeit'!BC545</f>
        <v>0</v>
      </c>
      <c r="Y557" s="205">
        <f t="shared" si="26"/>
        <v>0</v>
      </c>
      <c r="Z557" s="216">
        <f t="shared" si="27"/>
        <v>0</v>
      </c>
      <c r="AA557" s="361">
        <f>'Berechnung-Freizeit'!BI545</f>
        <v>0</v>
      </c>
      <c r="AB557" s="362">
        <f t="shared" si="28"/>
        <v>0</v>
      </c>
    </row>
    <row r="558" spans="1:28">
      <c r="A558" s="184">
        <f>'Berechnung-Freizeit'!A546</f>
        <v>0</v>
      </c>
      <c r="B558" s="185">
        <f>'Berechnung-Freizeit'!B546</f>
        <v>0</v>
      </c>
      <c r="C558" s="185">
        <f>'Berechnung-Freizeit'!C546</f>
        <v>0</v>
      </c>
      <c r="D558" s="184" t="str">
        <f>'Berechnung-Freizeit'!D546</f>
        <v/>
      </c>
      <c r="E558" s="192">
        <f>'Berechnung-Freizeit'!E546</f>
        <v>0</v>
      </c>
      <c r="F558" s="195" t="str">
        <f>'Berechnung-Freizeit'!G546</f>
        <v/>
      </c>
      <c r="G558" s="184" t="str">
        <f>'Berechnung-Freizeit'!I546</f>
        <v/>
      </c>
      <c r="H558" s="192" t="str">
        <f>'Berechnung-Freizeit'!J546</f>
        <v/>
      </c>
      <c r="I558" s="195" t="str">
        <f>'Berechnung-Freizeit'!N546</f>
        <v/>
      </c>
      <c r="J558" s="186" t="str">
        <f>'Berechnung-Freizeit'!O546</f>
        <v/>
      </c>
      <c r="K558" s="184" t="str">
        <f>'Berechnung-Freizeit'!V546</f>
        <v/>
      </c>
      <c r="L558" s="197" t="str">
        <f>'Berechnung-Freizeit'!W546</f>
        <v/>
      </c>
      <c r="M558" s="195" t="str">
        <f>'Berechnung-Freizeit'!AB546</f>
        <v/>
      </c>
      <c r="N558" s="186" t="str">
        <f>'Berechnung-Freizeit'!AC546</f>
        <v/>
      </c>
      <c r="O558" s="195" t="str">
        <f>'Berechnung-Freizeit'!AH546</f>
        <v/>
      </c>
      <c r="P558" s="186" t="str">
        <f>'Berechnung-Freizeit'!AI546</f>
        <v/>
      </c>
      <c r="Q558" s="355" t="str">
        <f>'Berechnung-Freizeit'!AN546</f>
        <v/>
      </c>
      <c r="R558" s="186" t="str">
        <f>'Berechnung-Freizeit'!AO546</f>
        <v/>
      </c>
      <c r="S558" s="184" t="str">
        <f>'Berechnung-Freizeit'!AT546</f>
        <v/>
      </c>
      <c r="T558" s="186" t="str">
        <f>'Berechnung-Freizeit'!AU546</f>
        <v/>
      </c>
      <c r="U558" s="184" t="str">
        <f>'Berechnung-Freizeit'!AZ546</f>
        <v/>
      </c>
      <c r="V558" s="197" t="str">
        <f>'Berechnung-Freizeit'!BA546</f>
        <v/>
      </c>
      <c r="W558" s="184">
        <f>'Berechnung-Freizeit'!BB546</f>
        <v>0</v>
      </c>
      <c r="X558" s="197">
        <f>'Berechnung-Freizeit'!BC546</f>
        <v>0</v>
      </c>
      <c r="Y558" s="205">
        <f t="shared" si="26"/>
        <v>0</v>
      </c>
      <c r="Z558" s="216">
        <f t="shared" si="27"/>
        <v>0</v>
      </c>
      <c r="AA558" s="361">
        <f>'Berechnung-Freizeit'!BI546</f>
        <v>0</v>
      </c>
      <c r="AB558" s="362">
        <f t="shared" si="28"/>
        <v>0</v>
      </c>
    </row>
    <row r="559" spans="1:28">
      <c r="A559" s="184">
        <f>'Berechnung-Freizeit'!A547</f>
        <v>0</v>
      </c>
      <c r="B559" s="185">
        <f>'Berechnung-Freizeit'!B547</f>
        <v>0</v>
      </c>
      <c r="C559" s="185">
        <f>'Berechnung-Freizeit'!C547</f>
        <v>0</v>
      </c>
      <c r="D559" s="184" t="str">
        <f>'Berechnung-Freizeit'!D547</f>
        <v/>
      </c>
      <c r="E559" s="192">
        <f>'Berechnung-Freizeit'!E547</f>
        <v>0</v>
      </c>
      <c r="F559" s="195" t="str">
        <f>'Berechnung-Freizeit'!G547</f>
        <v/>
      </c>
      <c r="G559" s="184" t="str">
        <f>'Berechnung-Freizeit'!I547</f>
        <v/>
      </c>
      <c r="H559" s="192" t="str">
        <f>'Berechnung-Freizeit'!J547</f>
        <v/>
      </c>
      <c r="I559" s="195" t="str">
        <f>'Berechnung-Freizeit'!N547</f>
        <v/>
      </c>
      <c r="J559" s="186" t="str">
        <f>'Berechnung-Freizeit'!O547</f>
        <v/>
      </c>
      <c r="K559" s="184" t="str">
        <f>'Berechnung-Freizeit'!V547</f>
        <v/>
      </c>
      <c r="L559" s="197" t="str">
        <f>'Berechnung-Freizeit'!W547</f>
        <v/>
      </c>
      <c r="M559" s="195" t="str">
        <f>'Berechnung-Freizeit'!AB547</f>
        <v/>
      </c>
      <c r="N559" s="186" t="str">
        <f>'Berechnung-Freizeit'!AC547</f>
        <v/>
      </c>
      <c r="O559" s="195" t="str">
        <f>'Berechnung-Freizeit'!AH547</f>
        <v/>
      </c>
      <c r="P559" s="186" t="str">
        <f>'Berechnung-Freizeit'!AI547</f>
        <v/>
      </c>
      <c r="Q559" s="355" t="str">
        <f>'Berechnung-Freizeit'!AN547</f>
        <v/>
      </c>
      <c r="R559" s="186" t="str">
        <f>'Berechnung-Freizeit'!AO547</f>
        <v/>
      </c>
      <c r="S559" s="184" t="str">
        <f>'Berechnung-Freizeit'!AT547</f>
        <v/>
      </c>
      <c r="T559" s="186" t="str">
        <f>'Berechnung-Freizeit'!AU547</f>
        <v/>
      </c>
      <c r="U559" s="184" t="str">
        <f>'Berechnung-Freizeit'!AZ547</f>
        <v/>
      </c>
      <c r="V559" s="197" t="str">
        <f>'Berechnung-Freizeit'!BA547</f>
        <v/>
      </c>
      <c r="W559" s="184">
        <f>'Berechnung-Freizeit'!BB547</f>
        <v>0</v>
      </c>
      <c r="X559" s="197">
        <f>'Berechnung-Freizeit'!BC547</f>
        <v>0</v>
      </c>
      <c r="Y559" s="205">
        <f t="shared" si="26"/>
        <v>0</v>
      </c>
      <c r="Z559" s="216">
        <f t="shared" si="27"/>
        <v>0</v>
      </c>
      <c r="AA559" s="361">
        <f>'Berechnung-Freizeit'!BI547</f>
        <v>0</v>
      </c>
      <c r="AB559" s="362">
        <f t="shared" si="28"/>
        <v>0</v>
      </c>
    </row>
    <row r="560" spans="1:28">
      <c r="A560" s="184">
        <f>'Berechnung-Freizeit'!A548</f>
        <v>0</v>
      </c>
      <c r="B560" s="185">
        <f>'Berechnung-Freizeit'!B548</f>
        <v>0</v>
      </c>
      <c r="C560" s="185">
        <f>'Berechnung-Freizeit'!C548</f>
        <v>0</v>
      </c>
      <c r="D560" s="184" t="str">
        <f>'Berechnung-Freizeit'!D548</f>
        <v/>
      </c>
      <c r="E560" s="192">
        <f>'Berechnung-Freizeit'!E548</f>
        <v>0</v>
      </c>
      <c r="F560" s="195" t="str">
        <f>'Berechnung-Freizeit'!G548</f>
        <v/>
      </c>
      <c r="G560" s="184" t="str">
        <f>'Berechnung-Freizeit'!I548</f>
        <v/>
      </c>
      <c r="H560" s="192" t="str">
        <f>'Berechnung-Freizeit'!J548</f>
        <v/>
      </c>
      <c r="I560" s="195" t="str">
        <f>'Berechnung-Freizeit'!N548</f>
        <v/>
      </c>
      <c r="J560" s="186" t="str">
        <f>'Berechnung-Freizeit'!O548</f>
        <v/>
      </c>
      <c r="K560" s="184" t="str">
        <f>'Berechnung-Freizeit'!V548</f>
        <v/>
      </c>
      <c r="L560" s="197" t="str">
        <f>'Berechnung-Freizeit'!W548</f>
        <v/>
      </c>
      <c r="M560" s="195" t="str">
        <f>'Berechnung-Freizeit'!AB548</f>
        <v/>
      </c>
      <c r="N560" s="186" t="str">
        <f>'Berechnung-Freizeit'!AC548</f>
        <v/>
      </c>
      <c r="O560" s="195" t="str">
        <f>'Berechnung-Freizeit'!AH548</f>
        <v/>
      </c>
      <c r="P560" s="186" t="str">
        <f>'Berechnung-Freizeit'!AI548</f>
        <v/>
      </c>
      <c r="Q560" s="355" t="str">
        <f>'Berechnung-Freizeit'!AN548</f>
        <v/>
      </c>
      <c r="R560" s="186" t="str">
        <f>'Berechnung-Freizeit'!AO548</f>
        <v/>
      </c>
      <c r="S560" s="184" t="str">
        <f>'Berechnung-Freizeit'!AT548</f>
        <v/>
      </c>
      <c r="T560" s="186" t="str">
        <f>'Berechnung-Freizeit'!AU548</f>
        <v/>
      </c>
      <c r="U560" s="184" t="str">
        <f>'Berechnung-Freizeit'!AZ548</f>
        <v/>
      </c>
      <c r="V560" s="197" t="str">
        <f>'Berechnung-Freizeit'!BA548</f>
        <v/>
      </c>
      <c r="W560" s="184">
        <f>'Berechnung-Freizeit'!BB548</f>
        <v>0</v>
      </c>
      <c r="X560" s="197">
        <f>'Berechnung-Freizeit'!BC548</f>
        <v>0</v>
      </c>
      <c r="Y560" s="205">
        <f t="shared" si="26"/>
        <v>0</v>
      </c>
      <c r="Z560" s="216">
        <f t="shared" si="27"/>
        <v>0</v>
      </c>
      <c r="AA560" s="361">
        <f>'Berechnung-Freizeit'!BI548</f>
        <v>0</v>
      </c>
      <c r="AB560" s="362">
        <f t="shared" si="28"/>
        <v>0</v>
      </c>
    </row>
    <row r="561" spans="1:28">
      <c r="A561" s="184">
        <f>'Berechnung-Freizeit'!A549</f>
        <v>0</v>
      </c>
      <c r="B561" s="185">
        <f>'Berechnung-Freizeit'!B549</f>
        <v>0</v>
      </c>
      <c r="C561" s="185">
        <f>'Berechnung-Freizeit'!C549</f>
        <v>0</v>
      </c>
      <c r="D561" s="184" t="str">
        <f>'Berechnung-Freizeit'!D549</f>
        <v/>
      </c>
      <c r="E561" s="192">
        <f>'Berechnung-Freizeit'!E549</f>
        <v>0</v>
      </c>
      <c r="F561" s="195" t="str">
        <f>'Berechnung-Freizeit'!G549</f>
        <v/>
      </c>
      <c r="G561" s="184" t="str">
        <f>'Berechnung-Freizeit'!I549</f>
        <v/>
      </c>
      <c r="H561" s="192" t="str">
        <f>'Berechnung-Freizeit'!J549</f>
        <v/>
      </c>
      <c r="I561" s="195" t="str">
        <f>'Berechnung-Freizeit'!N549</f>
        <v/>
      </c>
      <c r="J561" s="186" t="str">
        <f>'Berechnung-Freizeit'!O549</f>
        <v/>
      </c>
      <c r="K561" s="184" t="str">
        <f>'Berechnung-Freizeit'!V549</f>
        <v/>
      </c>
      <c r="L561" s="197" t="str">
        <f>'Berechnung-Freizeit'!W549</f>
        <v/>
      </c>
      <c r="M561" s="195" t="str">
        <f>'Berechnung-Freizeit'!AB549</f>
        <v/>
      </c>
      <c r="N561" s="186" t="str">
        <f>'Berechnung-Freizeit'!AC549</f>
        <v/>
      </c>
      <c r="O561" s="195" t="str">
        <f>'Berechnung-Freizeit'!AH549</f>
        <v/>
      </c>
      <c r="P561" s="186" t="str">
        <f>'Berechnung-Freizeit'!AI549</f>
        <v/>
      </c>
      <c r="Q561" s="355" t="str">
        <f>'Berechnung-Freizeit'!AN549</f>
        <v/>
      </c>
      <c r="R561" s="186" t="str">
        <f>'Berechnung-Freizeit'!AO549</f>
        <v/>
      </c>
      <c r="S561" s="184" t="str">
        <f>'Berechnung-Freizeit'!AT549</f>
        <v/>
      </c>
      <c r="T561" s="186" t="str">
        <f>'Berechnung-Freizeit'!AU549</f>
        <v/>
      </c>
      <c r="U561" s="184" t="str">
        <f>'Berechnung-Freizeit'!AZ549</f>
        <v/>
      </c>
      <c r="V561" s="197" t="str">
        <f>'Berechnung-Freizeit'!BA549</f>
        <v/>
      </c>
      <c r="W561" s="184">
        <f>'Berechnung-Freizeit'!BB549</f>
        <v>0</v>
      </c>
      <c r="X561" s="197">
        <f>'Berechnung-Freizeit'!BC549</f>
        <v>0</v>
      </c>
      <c r="Y561" s="205">
        <f t="shared" si="26"/>
        <v>0</v>
      </c>
      <c r="Z561" s="216">
        <f t="shared" si="27"/>
        <v>0</v>
      </c>
      <c r="AA561" s="361">
        <f>'Berechnung-Freizeit'!BI549</f>
        <v>0</v>
      </c>
      <c r="AB561" s="362">
        <f t="shared" si="28"/>
        <v>0</v>
      </c>
    </row>
    <row r="562" spans="1:28">
      <c r="A562" s="184">
        <f>'Berechnung-Freizeit'!A550</f>
        <v>0</v>
      </c>
      <c r="B562" s="185">
        <f>'Berechnung-Freizeit'!B550</f>
        <v>0</v>
      </c>
      <c r="C562" s="185">
        <f>'Berechnung-Freizeit'!C550</f>
        <v>0</v>
      </c>
      <c r="D562" s="184" t="str">
        <f>'Berechnung-Freizeit'!D550</f>
        <v/>
      </c>
      <c r="E562" s="192">
        <f>'Berechnung-Freizeit'!E550</f>
        <v>0</v>
      </c>
      <c r="F562" s="195" t="str">
        <f>'Berechnung-Freizeit'!G550</f>
        <v/>
      </c>
      <c r="G562" s="184" t="str">
        <f>'Berechnung-Freizeit'!I550</f>
        <v/>
      </c>
      <c r="H562" s="192" t="str">
        <f>'Berechnung-Freizeit'!J550</f>
        <v/>
      </c>
      <c r="I562" s="195" t="str">
        <f>'Berechnung-Freizeit'!N550</f>
        <v/>
      </c>
      <c r="J562" s="186" t="str">
        <f>'Berechnung-Freizeit'!O550</f>
        <v/>
      </c>
      <c r="K562" s="184" t="str">
        <f>'Berechnung-Freizeit'!V550</f>
        <v/>
      </c>
      <c r="L562" s="197" t="str">
        <f>'Berechnung-Freizeit'!W550</f>
        <v/>
      </c>
      <c r="M562" s="195" t="str">
        <f>'Berechnung-Freizeit'!AB550</f>
        <v/>
      </c>
      <c r="N562" s="186" t="str">
        <f>'Berechnung-Freizeit'!AC550</f>
        <v/>
      </c>
      <c r="O562" s="195" t="str">
        <f>'Berechnung-Freizeit'!AH550</f>
        <v/>
      </c>
      <c r="P562" s="186" t="str">
        <f>'Berechnung-Freizeit'!AI550</f>
        <v/>
      </c>
      <c r="Q562" s="355" t="str">
        <f>'Berechnung-Freizeit'!AN550</f>
        <v/>
      </c>
      <c r="R562" s="186" t="str">
        <f>'Berechnung-Freizeit'!AO550</f>
        <v/>
      </c>
      <c r="S562" s="184" t="str">
        <f>'Berechnung-Freizeit'!AT550</f>
        <v/>
      </c>
      <c r="T562" s="186" t="str">
        <f>'Berechnung-Freizeit'!AU550</f>
        <v/>
      </c>
      <c r="U562" s="184" t="str">
        <f>'Berechnung-Freizeit'!AZ550</f>
        <v/>
      </c>
      <c r="V562" s="197" t="str">
        <f>'Berechnung-Freizeit'!BA550</f>
        <v/>
      </c>
      <c r="W562" s="184">
        <f>'Berechnung-Freizeit'!BB550</f>
        <v>0</v>
      </c>
      <c r="X562" s="197">
        <f>'Berechnung-Freizeit'!BC550</f>
        <v>0</v>
      </c>
      <c r="Y562" s="205">
        <f t="shared" si="26"/>
        <v>0</v>
      </c>
      <c r="Z562" s="216">
        <f t="shared" si="27"/>
        <v>0</v>
      </c>
      <c r="AA562" s="361">
        <f>'Berechnung-Freizeit'!BI550</f>
        <v>0</v>
      </c>
      <c r="AB562" s="362">
        <f t="shared" si="28"/>
        <v>0</v>
      </c>
    </row>
    <row r="563" spans="1:28">
      <c r="A563" s="184">
        <f>'Berechnung-Freizeit'!A551</f>
        <v>0</v>
      </c>
      <c r="B563" s="185">
        <f>'Berechnung-Freizeit'!B551</f>
        <v>0</v>
      </c>
      <c r="C563" s="185">
        <f>'Berechnung-Freizeit'!C551</f>
        <v>0</v>
      </c>
      <c r="D563" s="184" t="str">
        <f>'Berechnung-Freizeit'!D551</f>
        <v/>
      </c>
      <c r="E563" s="192">
        <f>'Berechnung-Freizeit'!E551</f>
        <v>0</v>
      </c>
      <c r="F563" s="195" t="str">
        <f>'Berechnung-Freizeit'!G551</f>
        <v/>
      </c>
      <c r="G563" s="184" t="str">
        <f>'Berechnung-Freizeit'!I551</f>
        <v/>
      </c>
      <c r="H563" s="192" t="str">
        <f>'Berechnung-Freizeit'!J551</f>
        <v/>
      </c>
      <c r="I563" s="195" t="str">
        <f>'Berechnung-Freizeit'!N551</f>
        <v/>
      </c>
      <c r="J563" s="186" t="str">
        <f>'Berechnung-Freizeit'!O551</f>
        <v/>
      </c>
      <c r="K563" s="184" t="str">
        <f>'Berechnung-Freizeit'!V551</f>
        <v/>
      </c>
      <c r="L563" s="197" t="str">
        <f>'Berechnung-Freizeit'!W551</f>
        <v/>
      </c>
      <c r="M563" s="195" t="str">
        <f>'Berechnung-Freizeit'!AB551</f>
        <v/>
      </c>
      <c r="N563" s="186" t="str">
        <f>'Berechnung-Freizeit'!AC551</f>
        <v/>
      </c>
      <c r="O563" s="195" t="str">
        <f>'Berechnung-Freizeit'!AH551</f>
        <v/>
      </c>
      <c r="P563" s="186" t="str">
        <f>'Berechnung-Freizeit'!AI551</f>
        <v/>
      </c>
      <c r="Q563" s="355" t="str">
        <f>'Berechnung-Freizeit'!AN551</f>
        <v/>
      </c>
      <c r="R563" s="186" t="str">
        <f>'Berechnung-Freizeit'!AO551</f>
        <v/>
      </c>
      <c r="S563" s="184" t="str">
        <f>'Berechnung-Freizeit'!AT551</f>
        <v/>
      </c>
      <c r="T563" s="186" t="str">
        <f>'Berechnung-Freizeit'!AU551</f>
        <v/>
      </c>
      <c r="U563" s="184" t="str">
        <f>'Berechnung-Freizeit'!AZ551</f>
        <v/>
      </c>
      <c r="V563" s="197" t="str">
        <f>'Berechnung-Freizeit'!BA551</f>
        <v/>
      </c>
      <c r="W563" s="184">
        <f>'Berechnung-Freizeit'!BB551</f>
        <v>0</v>
      </c>
      <c r="X563" s="197">
        <f>'Berechnung-Freizeit'!BC551</f>
        <v>0</v>
      </c>
      <c r="Y563" s="205">
        <f t="shared" si="26"/>
        <v>0</v>
      </c>
      <c r="Z563" s="216">
        <f t="shared" si="27"/>
        <v>0</v>
      </c>
      <c r="AA563" s="361">
        <f>'Berechnung-Freizeit'!BI551</f>
        <v>0</v>
      </c>
      <c r="AB563" s="362">
        <f t="shared" si="28"/>
        <v>0</v>
      </c>
    </row>
    <row r="564" spans="1:28">
      <c r="A564" s="184">
        <f>'Berechnung-Freizeit'!A552</f>
        <v>0</v>
      </c>
      <c r="B564" s="185">
        <f>'Berechnung-Freizeit'!B552</f>
        <v>0</v>
      </c>
      <c r="C564" s="185">
        <f>'Berechnung-Freizeit'!C552</f>
        <v>0</v>
      </c>
      <c r="D564" s="184" t="str">
        <f>'Berechnung-Freizeit'!D552</f>
        <v/>
      </c>
      <c r="E564" s="192">
        <f>'Berechnung-Freizeit'!E552</f>
        <v>0</v>
      </c>
      <c r="F564" s="195" t="str">
        <f>'Berechnung-Freizeit'!G552</f>
        <v/>
      </c>
      <c r="G564" s="184" t="str">
        <f>'Berechnung-Freizeit'!I552</f>
        <v/>
      </c>
      <c r="H564" s="192" t="str">
        <f>'Berechnung-Freizeit'!J552</f>
        <v/>
      </c>
      <c r="I564" s="195" t="str">
        <f>'Berechnung-Freizeit'!N552</f>
        <v/>
      </c>
      <c r="J564" s="186" t="str">
        <f>'Berechnung-Freizeit'!O552</f>
        <v/>
      </c>
      <c r="K564" s="184" t="str">
        <f>'Berechnung-Freizeit'!V552</f>
        <v/>
      </c>
      <c r="L564" s="197" t="str">
        <f>'Berechnung-Freizeit'!W552</f>
        <v/>
      </c>
      <c r="M564" s="195" t="str">
        <f>'Berechnung-Freizeit'!AB552</f>
        <v/>
      </c>
      <c r="N564" s="186" t="str">
        <f>'Berechnung-Freizeit'!AC552</f>
        <v/>
      </c>
      <c r="O564" s="195" t="str">
        <f>'Berechnung-Freizeit'!AH552</f>
        <v/>
      </c>
      <c r="P564" s="186" t="str">
        <f>'Berechnung-Freizeit'!AI552</f>
        <v/>
      </c>
      <c r="Q564" s="355" t="str">
        <f>'Berechnung-Freizeit'!AN552</f>
        <v/>
      </c>
      <c r="R564" s="186" t="str">
        <f>'Berechnung-Freizeit'!AO552</f>
        <v/>
      </c>
      <c r="S564" s="184" t="str">
        <f>'Berechnung-Freizeit'!AT552</f>
        <v/>
      </c>
      <c r="T564" s="186" t="str">
        <f>'Berechnung-Freizeit'!AU552</f>
        <v/>
      </c>
      <c r="U564" s="184" t="str">
        <f>'Berechnung-Freizeit'!AZ552</f>
        <v/>
      </c>
      <c r="V564" s="197" t="str">
        <f>'Berechnung-Freizeit'!BA552</f>
        <v/>
      </c>
      <c r="W564" s="184">
        <f>'Berechnung-Freizeit'!BB552</f>
        <v>0</v>
      </c>
      <c r="X564" s="197">
        <f>'Berechnung-Freizeit'!BC552</f>
        <v>0</v>
      </c>
      <c r="Y564" s="205">
        <f t="shared" si="26"/>
        <v>0</v>
      </c>
      <c r="Z564" s="216">
        <f t="shared" si="27"/>
        <v>0</v>
      </c>
      <c r="AA564" s="361">
        <f>'Berechnung-Freizeit'!BI552</f>
        <v>0</v>
      </c>
      <c r="AB564" s="362">
        <f t="shared" si="28"/>
        <v>0</v>
      </c>
    </row>
    <row r="565" spans="1:28">
      <c r="A565" s="184">
        <f>'Berechnung-Freizeit'!A553</f>
        <v>0</v>
      </c>
      <c r="B565" s="185">
        <f>'Berechnung-Freizeit'!B553</f>
        <v>0</v>
      </c>
      <c r="C565" s="185">
        <f>'Berechnung-Freizeit'!C553</f>
        <v>0</v>
      </c>
      <c r="D565" s="184" t="str">
        <f>'Berechnung-Freizeit'!D553</f>
        <v/>
      </c>
      <c r="E565" s="192">
        <f>'Berechnung-Freizeit'!E553</f>
        <v>0</v>
      </c>
      <c r="F565" s="195" t="str">
        <f>'Berechnung-Freizeit'!G553</f>
        <v/>
      </c>
      <c r="G565" s="184" t="str">
        <f>'Berechnung-Freizeit'!I553</f>
        <v/>
      </c>
      <c r="H565" s="192" t="str">
        <f>'Berechnung-Freizeit'!J553</f>
        <v/>
      </c>
      <c r="I565" s="195" t="str">
        <f>'Berechnung-Freizeit'!N553</f>
        <v/>
      </c>
      <c r="J565" s="186" t="str">
        <f>'Berechnung-Freizeit'!O553</f>
        <v/>
      </c>
      <c r="K565" s="184" t="str">
        <f>'Berechnung-Freizeit'!V553</f>
        <v/>
      </c>
      <c r="L565" s="197" t="str">
        <f>'Berechnung-Freizeit'!W553</f>
        <v/>
      </c>
      <c r="M565" s="195" t="str">
        <f>'Berechnung-Freizeit'!AB553</f>
        <v/>
      </c>
      <c r="N565" s="186" t="str">
        <f>'Berechnung-Freizeit'!AC553</f>
        <v/>
      </c>
      <c r="O565" s="195" t="str">
        <f>'Berechnung-Freizeit'!AH553</f>
        <v/>
      </c>
      <c r="P565" s="186" t="str">
        <f>'Berechnung-Freizeit'!AI553</f>
        <v/>
      </c>
      <c r="Q565" s="355" t="str">
        <f>'Berechnung-Freizeit'!AN553</f>
        <v/>
      </c>
      <c r="R565" s="186" t="str">
        <f>'Berechnung-Freizeit'!AO553</f>
        <v/>
      </c>
      <c r="S565" s="184" t="str">
        <f>'Berechnung-Freizeit'!AT553</f>
        <v/>
      </c>
      <c r="T565" s="186" t="str">
        <f>'Berechnung-Freizeit'!AU553</f>
        <v/>
      </c>
      <c r="U565" s="184" t="str">
        <f>'Berechnung-Freizeit'!AZ553</f>
        <v/>
      </c>
      <c r="V565" s="197" t="str">
        <f>'Berechnung-Freizeit'!BA553</f>
        <v/>
      </c>
      <c r="W565" s="184">
        <f>'Berechnung-Freizeit'!BB553</f>
        <v>0</v>
      </c>
      <c r="X565" s="197">
        <f>'Berechnung-Freizeit'!BC553</f>
        <v>0</v>
      </c>
      <c r="Y565" s="205">
        <f t="shared" si="26"/>
        <v>0</v>
      </c>
      <c r="Z565" s="216">
        <f t="shared" si="27"/>
        <v>0</v>
      </c>
      <c r="AA565" s="361">
        <f>'Berechnung-Freizeit'!BI553</f>
        <v>0</v>
      </c>
      <c r="AB565" s="362">
        <f t="shared" si="28"/>
        <v>0</v>
      </c>
    </row>
    <row r="566" spans="1:28">
      <c r="A566" s="184">
        <f>'Berechnung-Freizeit'!A554</f>
        <v>0</v>
      </c>
      <c r="B566" s="185">
        <f>'Berechnung-Freizeit'!B554</f>
        <v>0</v>
      </c>
      <c r="C566" s="185">
        <f>'Berechnung-Freizeit'!C554</f>
        <v>0</v>
      </c>
      <c r="D566" s="184" t="str">
        <f>'Berechnung-Freizeit'!D554</f>
        <v/>
      </c>
      <c r="E566" s="192">
        <f>'Berechnung-Freizeit'!E554</f>
        <v>0</v>
      </c>
      <c r="F566" s="195" t="str">
        <f>'Berechnung-Freizeit'!G554</f>
        <v/>
      </c>
      <c r="G566" s="184" t="str">
        <f>'Berechnung-Freizeit'!I554</f>
        <v/>
      </c>
      <c r="H566" s="192" t="str">
        <f>'Berechnung-Freizeit'!J554</f>
        <v/>
      </c>
      <c r="I566" s="195" t="str">
        <f>'Berechnung-Freizeit'!N554</f>
        <v/>
      </c>
      <c r="J566" s="186" t="str">
        <f>'Berechnung-Freizeit'!O554</f>
        <v/>
      </c>
      <c r="K566" s="184" t="str">
        <f>'Berechnung-Freizeit'!V554</f>
        <v/>
      </c>
      <c r="L566" s="197" t="str">
        <f>'Berechnung-Freizeit'!W554</f>
        <v/>
      </c>
      <c r="M566" s="195" t="str">
        <f>'Berechnung-Freizeit'!AB554</f>
        <v/>
      </c>
      <c r="N566" s="186" t="str">
        <f>'Berechnung-Freizeit'!AC554</f>
        <v/>
      </c>
      <c r="O566" s="195" t="str">
        <f>'Berechnung-Freizeit'!AH554</f>
        <v/>
      </c>
      <c r="P566" s="186" t="str">
        <f>'Berechnung-Freizeit'!AI554</f>
        <v/>
      </c>
      <c r="Q566" s="355" t="str">
        <f>'Berechnung-Freizeit'!AN554</f>
        <v/>
      </c>
      <c r="R566" s="186" t="str">
        <f>'Berechnung-Freizeit'!AO554</f>
        <v/>
      </c>
      <c r="S566" s="184" t="str">
        <f>'Berechnung-Freizeit'!AT554</f>
        <v/>
      </c>
      <c r="T566" s="186" t="str">
        <f>'Berechnung-Freizeit'!AU554</f>
        <v/>
      </c>
      <c r="U566" s="184" t="str">
        <f>'Berechnung-Freizeit'!AZ554</f>
        <v/>
      </c>
      <c r="V566" s="197" t="str">
        <f>'Berechnung-Freizeit'!BA554</f>
        <v/>
      </c>
      <c r="W566" s="184">
        <f>'Berechnung-Freizeit'!BB554</f>
        <v>0</v>
      </c>
      <c r="X566" s="197">
        <f>'Berechnung-Freizeit'!BC554</f>
        <v>0</v>
      </c>
      <c r="Y566" s="205">
        <f t="shared" si="26"/>
        <v>0</v>
      </c>
      <c r="Z566" s="216">
        <f t="shared" si="27"/>
        <v>0</v>
      </c>
      <c r="AA566" s="361">
        <f>'Berechnung-Freizeit'!BI554</f>
        <v>0</v>
      </c>
      <c r="AB566" s="362">
        <f t="shared" si="28"/>
        <v>0</v>
      </c>
    </row>
    <row r="567" spans="1:28">
      <c r="A567" s="184">
        <f>'Berechnung-Freizeit'!A555</f>
        <v>0</v>
      </c>
      <c r="B567" s="185">
        <f>'Berechnung-Freizeit'!B555</f>
        <v>0</v>
      </c>
      <c r="C567" s="185">
        <f>'Berechnung-Freizeit'!C555</f>
        <v>0</v>
      </c>
      <c r="D567" s="184" t="str">
        <f>'Berechnung-Freizeit'!D555</f>
        <v/>
      </c>
      <c r="E567" s="192">
        <f>'Berechnung-Freizeit'!E555</f>
        <v>0</v>
      </c>
      <c r="F567" s="195" t="str">
        <f>'Berechnung-Freizeit'!G555</f>
        <v/>
      </c>
      <c r="G567" s="184" t="str">
        <f>'Berechnung-Freizeit'!I555</f>
        <v/>
      </c>
      <c r="H567" s="192" t="str">
        <f>'Berechnung-Freizeit'!J555</f>
        <v/>
      </c>
      <c r="I567" s="195" t="str">
        <f>'Berechnung-Freizeit'!N555</f>
        <v/>
      </c>
      <c r="J567" s="186" t="str">
        <f>'Berechnung-Freizeit'!O555</f>
        <v/>
      </c>
      <c r="K567" s="184" t="str">
        <f>'Berechnung-Freizeit'!V555</f>
        <v/>
      </c>
      <c r="L567" s="197" t="str">
        <f>'Berechnung-Freizeit'!W555</f>
        <v/>
      </c>
      <c r="M567" s="195" t="str">
        <f>'Berechnung-Freizeit'!AB555</f>
        <v/>
      </c>
      <c r="N567" s="186" t="str">
        <f>'Berechnung-Freizeit'!AC555</f>
        <v/>
      </c>
      <c r="O567" s="195" t="str">
        <f>'Berechnung-Freizeit'!AH555</f>
        <v/>
      </c>
      <c r="P567" s="186" t="str">
        <f>'Berechnung-Freizeit'!AI555</f>
        <v/>
      </c>
      <c r="Q567" s="355" t="str">
        <f>'Berechnung-Freizeit'!AN555</f>
        <v/>
      </c>
      <c r="R567" s="186" t="str">
        <f>'Berechnung-Freizeit'!AO555</f>
        <v/>
      </c>
      <c r="S567" s="184" t="str">
        <f>'Berechnung-Freizeit'!AT555</f>
        <v/>
      </c>
      <c r="T567" s="186" t="str">
        <f>'Berechnung-Freizeit'!AU555</f>
        <v/>
      </c>
      <c r="U567" s="184" t="str">
        <f>'Berechnung-Freizeit'!AZ555</f>
        <v/>
      </c>
      <c r="V567" s="197" t="str">
        <f>'Berechnung-Freizeit'!BA555</f>
        <v/>
      </c>
      <c r="W567" s="184">
        <f>'Berechnung-Freizeit'!BB555</f>
        <v>0</v>
      </c>
      <c r="X567" s="197">
        <f>'Berechnung-Freizeit'!BC555</f>
        <v>0</v>
      </c>
      <c r="Y567" s="205">
        <f t="shared" si="26"/>
        <v>0</v>
      </c>
      <c r="Z567" s="216">
        <f t="shared" si="27"/>
        <v>0</v>
      </c>
      <c r="AA567" s="361">
        <f>'Berechnung-Freizeit'!BI555</f>
        <v>0</v>
      </c>
      <c r="AB567" s="362">
        <f t="shared" si="28"/>
        <v>0</v>
      </c>
    </row>
    <row r="568" spans="1:28">
      <c r="A568" s="184">
        <f>'Berechnung-Freizeit'!A556</f>
        <v>0</v>
      </c>
      <c r="B568" s="185">
        <f>'Berechnung-Freizeit'!B556</f>
        <v>0</v>
      </c>
      <c r="C568" s="185">
        <f>'Berechnung-Freizeit'!C556</f>
        <v>0</v>
      </c>
      <c r="D568" s="184" t="str">
        <f>'Berechnung-Freizeit'!D556</f>
        <v/>
      </c>
      <c r="E568" s="192">
        <f>'Berechnung-Freizeit'!E556</f>
        <v>0</v>
      </c>
      <c r="F568" s="195" t="str">
        <f>'Berechnung-Freizeit'!G556</f>
        <v/>
      </c>
      <c r="G568" s="184" t="str">
        <f>'Berechnung-Freizeit'!I556</f>
        <v/>
      </c>
      <c r="H568" s="192" t="str">
        <f>'Berechnung-Freizeit'!J556</f>
        <v/>
      </c>
      <c r="I568" s="195" t="str">
        <f>'Berechnung-Freizeit'!N556</f>
        <v/>
      </c>
      <c r="J568" s="186" t="str">
        <f>'Berechnung-Freizeit'!O556</f>
        <v/>
      </c>
      <c r="K568" s="184" t="str">
        <f>'Berechnung-Freizeit'!V556</f>
        <v/>
      </c>
      <c r="L568" s="197" t="str">
        <f>'Berechnung-Freizeit'!W556</f>
        <v/>
      </c>
      <c r="M568" s="195" t="str">
        <f>'Berechnung-Freizeit'!AB556</f>
        <v/>
      </c>
      <c r="N568" s="186" t="str">
        <f>'Berechnung-Freizeit'!AC556</f>
        <v/>
      </c>
      <c r="O568" s="195" t="str">
        <f>'Berechnung-Freizeit'!AH556</f>
        <v/>
      </c>
      <c r="P568" s="186" t="str">
        <f>'Berechnung-Freizeit'!AI556</f>
        <v/>
      </c>
      <c r="Q568" s="355" t="str">
        <f>'Berechnung-Freizeit'!AN556</f>
        <v/>
      </c>
      <c r="R568" s="186" t="str">
        <f>'Berechnung-Freizeit'!AO556</f>
        <v/>
      </c>
      <c r="S568" s="184" t="str">
        <f>'Berechnung-Freizeit'!AT556</f>
        <v/>
      </c>
      <c r="T568" s="186" t="str">
        <f>'Berechnung-Freizeit'!AU556</f>
        <v/>
      </c>
      <c r="U568" s="184" t="str">
        <f>'Berechnung-Freizeit'!AZ556</f>
        <v/>
      </c>
      <c r="V568" s="197" t="str">
        <f>'Berechnung-Freizeit'!BA556</f>
        <v/>
      </c>
      <c r="W568" s="184">
        <f>'Berechnung-Freizeit'!BB556</f>
        <v>0</v>
      </c>
      <c r="X568" s="197">
        <f>'Berechnung-Freizeit'!BC556</f>
        <v>0</v>
      </c>
      <c r="Y568" s="205">
        <f t="shared" si="26"/>
        <v>0</v>
      </c>
      <c r="Z568" s="216">
        <f t="shared" si="27"/>
        <v>0</v>
      </c>
      <c r="AA568" s="361">
        <f>'Berechnung-Freizeit'!BI556</f>
        <v>0</v>
      </c>
      <c r="AB568" s="362">
        <f t="shared" si="28"/>
        <v>0</v>
      </c>
    </row>
    <row r="569" spans="1:28">
      <c r="A569" s="184">
        <f>'Berechnung-Freizeit'!A557</f>
        <v>0</v>
      </c>
      <c r="B569" s="185">
        <f>'Berechnung-Freizeit'!B557</f>
        <v>0</v>
      </c>
      <c r="C569" s="185">
        <f>'Berechnung-Freizeit'!C557</f>
        <v>0</v>
      </c>
      <c r="D569" s="184" t="str">
        <f>'Berechnung-Freizeit'!D557</f>
        <v/>
      </c>
      <c r="E569" s="192">
        <f>'Berechnung-Freizeit'!E557</f>
        <v>0</v>
      </c>
      <c r="F569" s="195" t="str">
        <f>'Berechnung-Freizeit'!G557</f>
        <v/>
      </c>
      <c r="G569" s="184" t="str">
        <f>'Berechnung-Freizeit'!I557</f>
        <v/>
      </c>
      <c r="H569" s="192" t="str">
        <f>'Berechnung-Freizeit'!J557</f>
        <v/>
      </c>
      <c r="I569" s="195" t="str">
        <f>'Berechnung-Freizeit'!N557</f>
        <v/>
      </c>
      <c r="J569" s="186" t="str">
        <f>'Berechnung-Freizeit'!O557</f>
        <v/>
      </c>
      <c r="K569" s="184" t="str">
        <f>'Berechnung-Freizeit'!V557</f>
        <v/>
      </c>
      <c r="L569" s="197" t="str">
        <f>'Berechnung-Freizeit'!W557</f>
        <v/>
      </c>
      <c r="M569" s="195" t="str">
        <f>'Berechnung-Freizeit'!AB557</f>
        <v/>
      </c>
      <c r="N569" s="186" t="str">
        <f>'Berechnung-Freizeit'!AC557</f>
        <v/>
      </c>
      <c r="O569" s="195" t="str">
        <f>'Berechnung-Freizeit'!AH557</f>
        <v/>
      </c>
      <c r="P569" s="186" t="str">
        <f>'Berechnung-Freizeit'!AI557</f>
        <v/>
      </c>
      <c r="Q569" s="355" t="str">
        <f>'Berechnung-Freizeit'!AN557</f>
        <v/>
      </c>
      <c r="R569" s="186" t="str">
        <f>'Berechnung-Freizeit'!AO557</f>
        <v/>
      </c>
      <c r="S569" s="184" t="str">
        <f>'Berechnung-Freizeit'!AT557</f>
        <v/>
      </c>
      <c r="T569" s="186" t="str">
        <f>'Berechnung-Freizeit'!AU557</f>
        <v/>
      </c>
      <c r="U569" s="184" t="str">
        <f>'Berechnung-Freizeit'!AZ557</f>
        <v/>
      </c>
      <c r="V569" s="197" t="str">
        <f>'Berechnung-Freizeit'!BA557</f>
        <v/>
      </c>
      <c r="W569" s="184">
        <f>'Berechnung-Freizeit'!BB557</f>
        <v>0</v>
      </c>
      <c r="X569" s="197">
        <f>'Berechnung-Freizeit'!BC557</f>
        <v>0</v>
      </c>
      <c r="Y569" s="205">
        <f t="shared" si="26"/>
        <v>0</v>
      </c>
      <c r="Z569" s="216">
        <f t="shared" si="27"/>
        <v>0</v>
      </c>
      <c r="AA569" s="361">
        <f>'Berechnung-Freizeit'!BI557</f>
        <v>0</v>
      </c>
      <c r="AB569" s="362">
        <f t="shared" si="28"/>
        <v>0</v>
      </c>
    </row>
    <row r="570" spans="1:28">
      <c r="A570" s="184">
        <f>'Berechnung-Freizeit'!A558</f>
        <v>0</v>
      </c>
      <c r="B570" s="185">
        <f>'Berechnung-Freizeit'!B558</f>
        <v>0</v>
      </c>
      <c r="C570" s="185">
        <f>'Berechnung-Freizeit'!C558</f>
        <v>0</v>
      </c>
      <c r="D570" s="184" t="str">
        <f>'Berechnung-Freizeit'!D558</f>
        <v/>
      </c>
      <c r="E570" s="192">
        <f>'Berechnung-Freizeit'!E558</f>
        <v>0</v>
      </c>
      <c r="F570" s="195" t="str">
        <f>'Berechnung-Freizeit'!G558</f>
        <v/>
      </c>
      <c r="G570" s="184" t="str">
        <f>'Berechnung-Freizeit'!I558</f>
        <v/>
      </c>
      <c r="H570" s="192" t="str">
        <f>'Berechnung-Freizeit'!J558</f>
        <v/>
      </c>
      <c r="I570" s="195" t="str">
        <f>'Berechnung-Freizeit'!N558</f>
        <v/>
      </c>
      <c r="J570" s="186" t="str">
        <f>'Berechnung-Freizeit'!O558</f>
        <v/>
      </c>
      <c r="K570" s="184" t="str">
        <f>'Berechnung-Freizeit'!V558</f>
        <v/>
      </c>
      <c r="L570" s="197" t="str">
        <f>'Berechnung-Freizeit'!W558</f>
        <v/>
      </c>
      <c r="M570" s="195" t="str">
        <f>'Berechnung-Freizeit'!AB558</f>
        <v/>
      </c>
      <c r="N570" s="186" t="str">
        <f>'Berechnung-Freizeit'!AC558</f>
        <v/>
      </c>
      <c r="O570" s="195" t="str">
        <f>'Berechnung-Freizeit'!AH558</f>
        <v/>
      </c>
      <c r="P570" s="186" t="str">
        <f>'Berechnung-Freizeit'!AI558</f>
        <v/>
      </c>
      <c r="Q570" s="355" t="str">
        <f>'Berechnung-Freizeit'!AN558</f>
        <v/>
      </c>
      <c r="R570" s="186" t="str">
        <f>'Berechnung-Freizeit'!AO558</f>
        <v/>
      </c>
      <c r="S570" s="184" t="str">
        <f>'Berechnung-Freizeit'!AT558</f>
        <v/>
      </c>
      <c r="T570" s="186" t="str">
        <f>'Berechnung-Freizeit'!AU558</f>
        <v/>
      </c>
      <c r="U570" s="184" t="str">
        <f>'Berechnung-Freizeit'!AZ558</f>
        <v/>
      </c>
      <c r="V570" s="197" t="str">
        <f>'Berechnung-Freizeit'!BA558</f>
        <v/>
      </c>
      <c r="W570" s="184">
        <f>'Berechnung-Freizeit'!BB558</f>
        <v>0</v>
      </c>
      <c r="X570" s="197">
        <f>'Berechnung-Freizeit'!BC558</f>
        <v>0</v>
      </c>
      <c r="Y570" s="205">
        <f t="shared" si="26"/>
        <v>0</v>
      </c>
      <c r="Z570" s="216">
        <f t="shared" si="27"/>
        <v>0</v>
      </c>
      <c r="AA570" s="361">
        <f>'Berechnung-Freizeit'!BI558</f>
        <v>0</v>
      </c>
      <c r="AB570" s="362">
        <f t="shared" si="28"/>
        <v>0</v>
      </c>
    </row>
    <row r="571" spans="1:28">
      <c r="A571" s="184">
        <f>'Berechnung-Freizeit'!A559</f>
        <v>0</v>
      </c>
      <c r="B571" s="185">
        <f>'Berechnung-Freizeit'!B559</f>
        <v>0</v>
      </c>
      <c r="C571" s="185">
        <f>'Berechnung-Freizeit'!C559</f>
        <v>0</v>
      </c>
      <c r="D571" s="184" t="str">
        <f>'Berechnung-Freizeit'!D559</f>
        <v/>
      </c>
      <c r="E571" s="192">
        <f>'Berechnung-Freizeit'!E559</f>
        <v>0</v>
      </c>
      <c r="F571" s="195" t="str">
        <f>'Berechnung-Freizeit'!G559</f>
        <v/>
      </c>
      <c r="G571" s="184" t="str">
        <f>'Berechnung-Freizeit'!I559</f>
        <v/>
      </c>
      <c r="H571" s="192" t="str">
        <f>'Berechnung-Freizeit'!J559</f>
        <v/>
      </c>
      <c r="I571" s="195" t="str">
        <f>'Berechnung-Freizeit'!N559</f>
        <v/>
      </c>
      <c r="J571" s="186" t="str">
        <f>'Berechnung-Freizeit'!O559</f>
        <v/>
      </c>
      <c r="K571" s="184" t="str">
        <f>'Berechnung-Freizeit'!V559</f>
        <v/>
      </c>
      <c r="L571" s="197" t="str">
        <f>'Berechnung-Freizeit'!W559</f>
        <v/>
      </c>
      <c r="M571" s="195" t="str">
        <f>'Berechnung-Freizeit'!AB559</f>
        <v/>
      </c>
      <c r="N571" s="186" t="str">
        <f>'Berechnung-Freizeit'!AC559</f>
        <v/>
      </c>
      <c r="O571" s="195" t="str">
        <f>'Berechnung-Freizeit'!AH559</f>
        <v/>
      </c>
      <c r="P571" s="186" t="str">
        <f>'Berechnung-Freizeit'!AI559</f>
        <v/>
      </c>
      <c r="Q571" s="355" t="str">
        <f>'Berechnung-Freizeit'!AN559</f>
        <v/>
      </c>
      <c r="R571" s="186" t="str">
        <f>'Berechnung-Freizeit'!AO559</f>
        <v/>
      </c>
      <c r="S571" s="184" t="str">
        <f>'Berechnung-Freizeit'!AT559</f>
        <v/>
      </c>
      <c r="T571" s="186" t="str">
        <f>'Berechnung-Freizeit'!AU559</f>
        <v/>
      </c>
      <c r="U571" s="184" t="str">
        <f>'Berechnung-Freizeit'!AZ559</f>
        <v/>
      </c>
      <c r="V571" s="197" t="str">
        <f>'Berechnung-Freizeit'!BA559</f>
        <v/>
      </c>
      <c r="W571" s="184">
        <f>'Berechnung-Freizeit'!BB559</f>
        <v>0</v>
      </c>
      <c r="X571" s="197">
        <f>'Berechnung-Freizeit'!BC559</f>
        <v>0</v>
      </c>
      <c r="Y571" s="205">
        <f t="shared" si="26"/>
        <v>0</v>
      </c>
      <c r="Z571" s="216">
        <f t="shared" si="27"/>
        <v>0</v>
      </c>
      <c r="AA571" s="361">
        <f>'Berechnung-Freizeit'!BI559</f>
        <v>0</v>
      </c>
      <c r="AB571" s="362">
        <f t="shared" si="28"/>
        <v>0</v>
      </c>
    </row>
    <row r="572" spans="1:28">
      <c r="A572" s="184">
        <f>'Berechnung-Freizeit'!A560</f>
        <v>0</v>
      </c>
      <c r="B572" s="185">
        <f>'Berechnung-Freizeit'!B560</f>
        <v>0</v>
      </c>
      <c r="C572" s="185">
        <f>'Berechnung-Freizeit'!C560</f>
        <v>0</v>
      </c>
      <c r="D572" s="184" t="str">
        <f>'Berechnung-Freizeit'!D560</f>
        <v/>
      </c>
      <c r="E572" s="192">
        <f>'Berechnung-Freizeit'!E560</f>
        <v>0</v>
      </c>
      <c r="F572" s="195" t="str">
        <f>'Berechnung-Freizeit'!G560</f>
        <v/>
      </c>
      <c r="G572" s="184" t="str">
        <f>'Berechnung-Freizeit'!I560</f>
        <v/>
      </c>
      <c r="H572" s="192" t="str">
        <f>'Berechnung-Freizeit'!J560</f>
        <v/>
      </c>
      <c r="I572" s="195" t="str">
        <f>'Berechnung-Freizeit'!N560</f>
        <v/>
      </c>
      <c r="J572" s="186" t="str">
        <f>'Berechnung-Freizeit'!O560</f>
        <v/>
      </c>
      <c r="K572" s="184" t="str">
        <f>'Berechnung-Freizeit'!V560</f>
        <v/>
      </c>
      <c r="L572" s="197" t="str">
        <f>'Berechnung-Freizeit'!W560</f>
        <v/>
      </c>
      <c r="M572" s="195" t="str">
        <f>'Berechnung-Freizeit'!AB560</f>
        <v/>
      </c>
      <c r="N572" s="186" t="str">
        <f>'Berechnung-Freizeit'!AC560</f>
        <v/>
      </c>
      <c r="O572" s="195" t="str">
        <f>'Berechnung-Freizeit'!AH560</f>
        <v/>
      </c>
      <c r="P572" s="186" t="str">
        <f>'Berechnung-Freizeit'!AI560</f>
        <v/>
      </c>
      <c r="Q572" s="355" t="str">
        <f>'Berechnung-Freizeit'!AN560</f>
        <v/>
      </c>
      <c r="R572" s="186" t="str">
        <f>'Berechnung-Freizeit'!AO560</f>
        <v/>
      </c>
      <c r="S572" s="184" t="str">
        <f>'Berechnung-Freizeit'!AT560</f>
        <v/>
      </c>
      <c r="T572" s="186" t="str">
        <f>'Berechnung-Freizeit'!AU560</f>
        <v/>
      </c>
      <c r="U572" s="184" t="str">
        <f>'Berechnung-Freizeit'!AZ560</f>
        <v/>
      </c>
      <c r="V572" s="197" t="str">
        <f>'Berechnung-Freizeit'!BA560</f>
        <v/>
      </c>
      <c r="W572" s="184">
        <f>'Berechnung-Freizeit'!BB560</f>
        <v>0</v>
      </c>
      <c r="X572" s="197">
        <f>'Berechnung-Freizeit'!BC560</f>
        <v>0</v>
      </c>
      <c r="Y572" s="205">
        <f t="shared" si="26"/>
        <v>0</v>
      </c>
      <c r="Z572" s="216">
        <f t="shared" si="27"/>
        <v>0</v>
      </c>
      <c r="AA572" s="361">
        <f>'Berechnung-Freizeit'!BI560</f>
        <v>0</v>
      </c>
      <c r="AB572" s="362">
        <f t="shared" si="28"/>
        <v>0</v>
      </c>
    </row>
    <row r="573" spans="1:28">
      <c r="A573" s="184">
        <f>'Berechnung-Freizeit'!A561</f>
        <v>0</v>
      </c>
      <c r="B573" s="185">
        <f>'Berechnung-Freizeit'!B561</f>
        <v>0</v>
      </c>
      <c r="C573" s="185">
        <f>'Berechnung-Freizeit'!C561</f>
        <v>0</v>
      </c>
      <c r="D573" s="184" t="str">
        <f>'Berechnung-Freizeit'!D561</f>
        <v/>
      </c>
      <c r="E573" s="192">
        <f>'Berechnung-Freizeit'!E561</f>
        <v>0</v>
      </c>
      <c r="F573" s="195" t="str">
        <f>'Berechnung-Freizeit'!G561</f>
        <v/>
      </c>
      <c r="G573" s="184" t="str">
        <f>'Berechnung-Freizeit'!I561</f>
        <v/>
      </c>
      <c r="H573" s="192" t="str">
        <f>'Berechnung-Freizeit'!J561</f>
        <v/>
      </c>
      <c r="I573" s="195" t="str">
        <f>'Berechnung-Freizeit'!N561</f>
        <v/>
      </c>
      <c r="J573" s="186" t="str">
        <f>'Berechnung-Freizeit'!O561</f>
        <v/>
      </c>
      <c r="K573" s="184" t="str">
        <f>'Berechnung-Freizeit'!V561</f>
        <v/>
      </c>
      <c r="L573" s="197" t="str">
        <f>'Berechnung-Freizeit'!W561</f>
        <v/>
      </c>
      <c r="M573" s="195" t="str">
        <f>'Berechnung-Freizeit'!AB561</f>
        <v/>
      </c>
      <c r="N573" s="186" t="str">
        <f>'Berechnung-Freizeit'!AC561</f>
        <v/>
      </c>
      <c r="O573" s="195" t="str">
        <f>'Berechnung-Freizeit'!AH561</f>
        <v/>
      </c>
      <c r="P573" s="186" t="str">
        <f>'Berechnung-Freizeit'!AI561</f>
        <v/>
      </c>
      <c r="Q573" s="355" t="str">
        <f>'Berechnung-Freizeit'!AN561</f>
        <v/>
      </c>
      <c r="R573" s="186" t="str">
        <f>'Berechnung-Freizeit'!AO561</f>
        <v/>
      </c>
      <c r="S573" s="184" t="str">
        <f>'Berechnung-Freizeit'!AT561</f>
        <v/>
      </c>
      <c r="T573" s="186" t="str">
        <f>'Berechnung-Freizeit'!AU561</f>
        <v/>
      </c>
      <c r="U573" s="184" t="str">
        <f>'Berechnung-Freizeit'!AZ561</f>
        <v/>
      </c>
      <c r="V573" s="197" t="str">
        <f>'Berechnung-Freizeit'!BA561</f>
        <v/>
      </c>
      <c r="W573" s="184">
        <f>'Berechnung-Freizeit'!BB561</f>
        <v>0</v>
      </c>
      <c r="X573" s="197">
        <f>'Berechnung-Freizeit'!BC561</f>
        <v>0</v>
      </c>
      <c r="Y573" s="205">
        <f t="shared" si="26"/>
        <v>0</v>
      </c>
      <c r="Z573" s="216">
        <f t="shared" si="27"/>
        <v>0</v>
      </c>
      <c r="AA573" s="361">
        <f>'Berechnung-Freizeit'!BI561</f>
        <v>0</v>
      </c>
      <c r="AB573" s="362">
        <f t="shared" si="28"/>
        <v>0</v>
      </c>
    </row>
    <row r="574" spans="1:28">
      <c r="A574" s="184">
        <f>'Berechnung-Freizeit'!A562</f>
        <v>0</v>
      </c>
      <c r="B574" s="185">
        <f>'Berechnung-Freizeit'!B562</f>
        <v>0</v>
      </c>
      <c r="C574" s="185">
        <f>'Berechnung-Freizeit'!C562</f>
        <v>0</v>
      </c>
      <c r="D574" s="184" t="str">
        <f>'Berechnung-Freizeit'!D562</f>
        <v/>
      </c>
      <c r="E574" s="192">
        <f>'Berechnung-Freizeit'!E562</f>
        <v>0</v>
      </c>
      <c r="F574" s="195" t="str">
        <f>'Berechnung-Freizeit'!G562</f>
        <v/>
      </c>
      <c r="G574" s="184" t="str">
        <f>'Berechnung-Freizeit'!I562</f>
        <v/>
      </c>
      <c r="H574" s="192" t="str">
        <f>'Berechnung-Freizeit'!J562</f>
        <v/>
      </c>
      <c r="I574" s="195" t="str">
        <f>'Berechnung-Freizeit'!N562</f>
        <v/>
      </c>
      <c r="J574" s="186" t="str">
        <f>'Berechnung-Freizeit'!O562</f>
        <v/>
      </c>
      <c r="K574" s="184" t="str">
        <f>'Berechnung-Freizeit'!V562</f>
        <v/>
      </c>
      <c r="L574" s="197" t="str">
        <f>'Berechnung-Freizeit'!W562</f>
        <v/>
      </c>
      <c r="M574" s="195" t="str">
        <f>'Berechnung-Freizeit'!AB562</f>
        <v/>
      </c>
      <c r="N574" s="186" t="str">
        <f>'Berechnung-Freizeit'!AC562</f>
        <v/>
      </c>
      <c r="O574" s="195" t="str">
        <f>'Berechnung-Freizeit'!AH562</f>
        <v/>
      </c>
      <c r="P574" s="186" t="str">
        <f>'Berechnung-Freizeit'!AI562</f>
        <v/>
      </c>
      <c r="Q574" s="355" t="str">
        <f>'Berechnung-Freizeit'!AN562</f>
        <v/>
      </c>
      <c r="R574" s="186" t="str">
        <f>'Berechnung-Freizeit'!AO562</f>
        <v/>
      </c>
      <c r="S574" s="184" t="str">
        <f>'Berechnung-Freizeit'!AT562</f>
        <v/>
      </c>
      <c r="T574" s="186" t="str">
        <f>'Berechnung-Freizeit'!AU562</f>
        <v/>
      </c>
      <c r="U574" s="184" t="str">
        <f>'Berechnung-Freizeit'!AZ562</f>
        <v/>
      </c>
      <c r="V574" s="197" t="str">
        <f>'Berechnung-Freizeit'!BA562</f>
        <v/>
      </c>
      <c r="W574" s="184">
        <f>'Berechnung-Freizeit'!BB562</f>
        <v>0</v>
      </c>
      <c r="X574" s="197">
        <f>'Berechnung-Freizeit'!BC562</f>
        <v>0</v>
      </c>
      <c r="Y574" s="205">
        <f t="shared" si="26"/>
        <v>0</v>
      </c>
      <c r="Z574" s="216">
        <f t="shared" si="27"/>
        <v>0</v>
      </c>
      <c r="AA574" s="361">
        <f>'Berechnung-Freizeit'!BI562</f>
        <v>0</v>
      </c>
      <c r="AB574" s="362">
        <f t="shared" si="28"/>
        <v>0</v>
      </c>
    </row>
    <row r="575" spans="1:28">
      <c r="A575" s="184">
        <f>'Berechnung-Freizeit'!A563</f>
        <v>0</v>
      </c>
      <c r="B575" s="185">
        <f>'Berechnung-Freizeit'!B563</f>
        <v>0</v>
      </c>
      <c r="C575" s="185">
        <f>'Berechnung-Freizeit'!C563</f>
        <v>0</v>
      </c>
      <c r="D575" s="184" t="str">
        <f>'Berechnung-Freizeit'!D563</f>
        <v/>
      </c>
      <c r="E575" s="192">
        <f>'Berechnung-Freizeit'!E563</f>
        <v>0</v>
      </c>
      <c r="F575" s="195" t="str">
        <f>'Berechnung-Freizeit'!G563</f>
        <v/>
      </c>
      <c r="G575" s="184" t="str">
        <f>'Berechnung-Freizeit'!I563</f>
        <v/>
      </c>
      <c r="H575" s="192" t="str">
        <f>'Berechnung-Freizeit'!J563</f>
        <v/>
      </c>
      <c r="I575" s="195" t="str">
        <f>'Berechnung-Freizeit'!N563</f>
        <v/>
      </c>
      <c r="J575" s="186" t="str">
        <f>'Berechnung-Freizeit'!O563</f>
        <v/>
      </c>
      <c r="K575" s="184" t="str">
        <f>'Berechnung-Freizeit'!V563</f>
        <v/>
      </c>
      <c r="L575" s="197" t="str">
        <f>'Berechnung-Freizeit'!W563</f>
        <v/>
      </c>
      <c r="M575" s="195" t="str">
        <f>'Berechnung-Freizeit'!AB563</f>
        <v/>
      </c>
      <c r="N575" s="186" t="str">
        <f>'Berechnung-Freizeit'!AC563</f>
        <v/>
      </c>
      <c r="O575" s="195" t="str">
        <f>'Berechnung-Freizeit'!AH563</f>
        <v/>
      </c>
      <c r="P575" s="186" t="str">
        <f>'Berechnung-Freizeit'!AI563</f>
        <v/>
      </c>
      <c r="Q575" s="355" t="str">
        <f>'Berechnung-Freizeit'!AN563</f>
        <v/>
      </c>
      <c r="R575" s="186" t="str">
        <f>'Berechnung-Freizeit'!AO563</f>
        <v/>
      </c>
      <c r="S575" s="184" t="str">
        <f>'Berechnung-Freizeit'!AT563</f>
        <v/>
      </c>
      <c r="T575" s="186" t="str">
        <f>'Berechnung-Freizeit'!AU563</f>
        <v/>
      </c>
      <c r="U575" s="184" t="str">
        <f>'Berechnung-Freizeit'!AZ563</f>
        <v/>
      </c>
      <c r="V575" s="197" t="str">
        <f>'Berechnung-Freizeit'!BA563</f>
        <v/>
      </c>
      <c r="W575" s="184">
        <f>'Berechnung-Freizeit'!BB563</f>
        <v>0</v>
      </c>
      <c r="X575" s="197">
        <f>'Berechnung-Freizeit'!BC563</f>
        <v>0</v>
      </c>
      <c r="Y575" s="205">
        <f t="shared" si="26"/>
        <v>0</v>
      </c>
      <c r="Z575" s="216">
        <f t="shared" si="27"/>
        <v>0</v>
      </c>
      <c r="AA575" s="361">
        <f>'Berechnung-Freizeit'!BI563</f>
        <v>0</v>
      </c>
      <c r="AB575" s="362">
        <f t="shared" si="28"/>
        <v>0</v>
      </c>
    </row>
    <row r="576" spans="1:28">
      <c r="A576" s="184">
        <f>'Berechnung-Freizeit'!A564</f>
        <v>0</v>
      </c>
      <c r="B576" s="185">
        <f>'Berechnung-Freizeit'!B564</f>
        <v>0</v>
      </c>
      <c r="C576" s="185">
        <f>'Berechnung-Freizeit'!C564</f>
        <v>0</v>
      </c>
      <c r="D576" s="184" t="str">
        <f>'Berechnung-Freizeit'!D564</f>
        <v/>
      </c>
      <c r="E576" s="192">
        <f>'Berechnung-Freizeit'!E564</f>
        <v>0</v>
      </c>
      <c r="F576" s="195" t="str">
        <f>'Berechnung-Freizeit'!G564</f>
        <v/>
      </c>
      <c r="G576" s="184" t="str">
        <f>'Berechnung-Freizeit'!I564</f>
        <v/>
      </c>
      <c r="H576" s="192" t="str">
        <f>'Berechnung-Freizeit'!J564</f>
        <v/>
      </c>
      <c r="I576" s="195" t="str">
        <f>'Berechnung-Freizeit'!N564</f>
        <v/>
      </c>
      <c r="J576" s="186" t="str">
        <f>'Berechnung-Freizeit'!O564</f>
        <v/>
      </c>
      <c r="K576" s="184" t="str">
        <f>'Berechnung-Freizeit'!V564</f>
        <v/>
      </c>
      <c r="L576" s="197" t="str">
        <f>'Berechnung-Freizeit'!W564</f>
        <v/>
      </c>
      <c r="M576" s="195" t="str">
        <f>'Berechnung-Freizeit'!AB564</f>
        <v/>
      </c>
      <c r="N576" s="186" t="str">
        <f>'Berechnung-Freizeit'!AC564</f>
        <v/>
      </c>
      <c r="O576" s="195" t="str">
        <f>'Berechnung-Freizeit'!AH564</f>
        <v/>
      </c>
      <c r="P576" s="186" t="str">
        <f>'Berechnung-Freizeit'!AI564</f>
        <v/>
      </c>
      <c r="Q576" s="355" t="str">
        <f>'Berechnung-Freizeit'!AN564</f>
        <v/>
      </c>
      <c r="R576" s="186" t="str">
        <f>'Berechnung-Freizeit'!AO564</f>
        <v/>
      </c>
      <c r="S576" s="184" t="str">
        <f>'Berechnung-Freizeit'!AT564</f>
        <v/>
      </c>
      <c r="T576" s="186" t="str">
        <f>'Berechnung-Freizeit'!AU564</f>
        <v/>
      </c>
      <c r="U576" s="184" t="str">
        <f>'Berechnung-Freizeit'!AZ564</f>
        <v/>
      </c>
      <c r="V576" s="197" t="str">
        <f>'Berechnung-Freizeit'!BA564</f>
        <v/>
      </c>
      <c r="W576" s="184">
        <f>'Berechnung-Freizeit'!BB564</f>
        <v>0</v>
      </c>
      <c r="X576" s="197">
        <f>'Berechnung-Freizeit'!BC564</f>
        <v>0</v>
      </c>
      <c r="Y576" s="205">
        <f t="shared" si="26"/>
        <v>0</v>
      </c>
      <c r="Z576" s="216">
        <f t="shared" si="27"/>
        <v>0</v>
      </c>
      <c r="AA576" s="361">
        <f>'Berechnung-Freizeit'!BI564</f>
        <v>0</v>
      </c>
      <c r="AB576" s="362">
        <f t="shared" si="28"/>
        <v>0</v>
      </c>
    </row>
    <row r="577" spans="1:28">
      <c r="A577" s="184">
        <f>'Berechnung-Freizeit'!A565</f>
        <v>0</v>
      </c>
      <c r="B577" s="185">
        <f>'Berechnung-Freizeit'!B565</f>
        <v>0</v>
      </c>
      <c r="C577" s="185">
        <f>'Berechnung-Freizeit'!C565</f>
        <v>0</v>
      </c>
      <c r="D577" s="184" t="str">
        <f>'Berechnung-Freizeit'!D565</f>
        <v/>
      </c>
      <c r="E577" s="192">
        <f>'Berechnung-Freizeit'!E565</f>
        <v>0</v>
      </c>
      <c r="F577" s="195" t="str">
        <f>'Berechnung-Freizeit'!G565</f>
        <v/>
      </c>
      <c r="G577" s="184" t="str">
        <f>'Berechnung-Freizeit'!I565</f>
        <v/>
      </c>
      <c r="H577" s="192" t="str">
        <f>'Berechnung-Freizeit'!J565</f>
        <v/>
      </c>
      <c r="I577" s="195" t="str">
        <f>'Berechnung-Freizeit'!N565</f>
        <v/>
      </c>
      <c r="J577" s="186" t="str">
        <f>'Berechnung-Freizeit'!O565</f>
        <v/>
      </c>
      <c r="K577" s="184" t="str">
        <f>'Berechnung-Freizeit'!V565</f>
        <v/>
      </c>
      <c r="L577" s="197" t="str">
        <f>'Berechnung-Freizeit'!W565</f>
        <v/>
      </c>
      <c r="M577" s="195" t="str">
        <f>'Berechnung-Freizeit'!AB565</f>
        <v/>
      </c>
      <c r="N577" s="186" t="str">
        <f>'Berechnung-Freizeit'!AC565</f>
        <v/>
      </c>
      <c r="O577" s="195" t="str">
        <f>'Berechnung-Freizeit'!AH565</f>
        <v/>
      </c>
      <c r="P577" s="186" t="str">
        <f>'Berechnung-Freizeit'!AI565</f>
        <v/>
      </c>
      <c r="Q577" s="355" t="str">
        <f>'Berechnung-Freizeit'!AN565</f>
        <v/>
      </c>
      <c r="R577" s="186" t="str">
        <f>'Berechnung-Freizeit'!AO565</f>
        <v/>
      </c>
      <c r="S577" s="184" t="str">
        <f>'Berechnung-Freizeit'!AT565</f>
        <v/>
      </c>
      <c r="T577" s="186" t="str">
        <f>'Berechnung-Freizeit'!AU565</f>
        <v/>
      </c>
      <c r="U577" s="184" t="str">
        <f>'Berechnung-Freizeit'!AZ565</f>
        <v/>
      </c>
      <c r="V577" s="197" t="str">
        <f>'Berechnung-Freizeit'!BA565</f>
        <v/>
      </c>
      <c r="W577" s="184">
        <f>'Berechnung-Freizeit'!BB565</f>
        <v>0</v>
      </c>
      <c r="X577" s="197">
        <f>'Berechnung-Freizeit'!BC565</f>
        <v>0</v>
      </c>
      <c r="Y577" s="205">
        <f t="shared" si="26"/>
        <v>0</v>
      </c>
      <c r="Z577" s="216">
        <f t="shared" si="27"/>
        <v>0</v>
      </c>
      <c r="AA577" s="361">
        <f>'Berechnung-Freizeit'!BI565</f>
        <v>0</v>
      </c>
      <c r="AB577" s="362">
        <f t="shared" si="28"/>
        <v>0</v>
      </c>
    </row>
    <row r="578" spans="1:28">
      <c r="A578" s="184">
        <f>'Berechnung-Freizeit'!A566</f>
        <v>0</v>
      </c>
      <c r="B578" s="185">
        <f>'Berechnung-Freizeit'!B566</f>
        <v>0</v>
      </c>
      <c r="C578" s="185">
        <f>'Berechnung-Freizeit'!C566</f>
        <v>0</v>
      </c>
      <c r="D578" s="184" t="str">
        <f>'Berechnung-Freizeit'!D566</f>
        <v/>
      </c>
      <c r="E578" s="192">
        <f>'Berechnung-Freizeit'!E566</f>
        <v>0</v>
      </c>
      <c r="F578" s="195" t="str">
        <f>'Berechnung-Freizeit'!G566</f>
        <v/>
      </c>
      <c r="G578" s="184" t="str">
        <f>'Berechnung-Freizeit'!I566</f>
        <v/>
      </c>
      <c r="H578" s="192" t="str">
        <f>'Berechnung-Freizeit'!J566</f>
        <v/>
      </c>
      <c r="I578" s="195" t="str">
        <f>'Berechnung-Freizeit'!N566</f>
        <v/>
      </c>
      <c r="J578" s="186" t="str">
        <f>'Berechnung-Freizeit'!O566</f>
        <v/>
      </c>
      <c r="K578" s="184" t="str">
        <f>'Berechnung-Freizeit'!V566</f>
        <v/>
      </c>
      <c r="L578" s="197" t="str">
        <f>'Berechnung-Freizeit'!W566</f>
        <v/>
      </c>
      <c r="M578" s="195" t="str">
        <f>'Berechnung-Freizeit'!AB566</f>
        <v/>
      </c>
      <c r="N578" s="186" t="str">
        <f>'Berechnung-Freizeit'!AC566</f>
        <v/>
      </c>
      <c r="O578" s="195" t="str">
        <f>'Berechnung-Freizeit'!AH566</f>
        <v/>
      </c>
      <c r="P578" s="186" t="str">
        <f>'Berechnung-Freizeit'!AI566</f>
        <v/>
      </c>
      <c r="Q578" s="355" t="str">
        <f>'Berechnung-Freizeit'!AN566</f>
        <v/>
      </c>
      <c r="R578" s="186" t="str">
        <f>'Berechnung-Freizeit'!AO566</f>
        <v/>
      </c>
      <c r="S578" s="184" t="str">
        <f>'Berechnung-Freizeit'!AT566</f>
        <v/>
      </c>
      <c r="T578" s="186" t="str">
        <f>'Berechnung-Freizeit'!AU566</f>
        <v/>
      </c>
      <c r="U578" s="184" t="str">
        <f>'Berechnung-Freizeit'!AZ566</f>
        <v/>
      </c>
      <c r="V578" s="197" t="str">
        <f>'Berechnung-Freizeit'!BA566</f>
        <v/>
      </c>
      <c r="W578" s="184">
        <f>'Berechnung-Freizeit'!BB566</f>
        <v>0</v>
      </c>
      <c r="X578" s="197">
        <f>'Berechnung-Freizeit'!BC566</f>
        <v>0</v>
      </c>
      <c r="Y578" s="205">
        <f t="shared" si="26"/>
        <v>0</v>
      </c>
      <c r="Z578" s="216">
        <f t="shared" si="27"/>
        <v>0</v>
      </c>
      <c r="AA578" s="361">
        <f>'Berechnung-Freizeit'!BI566</f>
        <v>0</v>
      </c>
      <c r="AB578" s="362">
        <f t="shared" si="28"/>
        <v>0</v>
      </c>
    </row>
    <row r="579" spans="1:28">
      <c r="A579" s="184">
        <f>'Berechnung-Freizeit'!A567</f>
        <v>0</v>
      </c>
      <c r="B579" s="185">
        <f>'Berechnung-Freizeit'!B567</f>
        <v>0</v>
      </c>
      <c r="C579" s="185">
        <f>'Berechnung-Freizeit'!C567</f>
        <v>0</v>
      </c>
      <c r="D579" s="184" t="str">
        <f>'Berechnung-Freizeit'!D567</f>
        <v/>
      </c>
      <c r="E579" s="192">
        <f>'Berechnung-Freizeit'!E567</f>
        <v>0</v>
      </c>
      <c r="F579" s="195" t="str">
        <f>'Berechnung-Freizeit'!G567</f>
        <v/>
      </c>
      <c r="G579" s="184" t="str">
        <f>'Berechnung-Freizeit'!I567</f>
        <v/>
      </c>
      <c r="H579" s="192" t="str">
        <f>'Berechnung-Freizeit'!J567</f>
        <v/>
      </c>
      <c r="I579" s="195" t="str">
        <f>'Berechnung-Freizeit'!N567</f>
        <v/>
      </c>
      <c r="J579" s="186" t="str">
        <f>'Berechnung-Freizeit'!O567</f>
        <v/>
      </c>
      <c r="K579" s="184" t="str">
        <f>'Berechnung-Freizeit'!V567</f>
        <v/>
      </c>
      <c r="L579" s="197" t="str">
        <f>'Berechnung-Freizeit'!W567</f>
        <v/>
      </c>
      <c r="M579" s="195" t="str">
        <f>'Berechnung-Freizeit'!AB567</f>
        <v/>
      </c>
      <c r="N579" s="186" t="str">
        <f>'Berechnung-Freizeit'!AC567</f>
        <v/>
      </c>
      <c r="O579" s="195" t="str">
        <f>'Berechnung-Freizeit'!AH567</f>
        <v/>
      </c>
      <c r="P579" s="186" t="str">
        <f>'Berechnung-Freizeit'!AI567</f>
        <v/>
      </c>
      <c r="Q579" s="355" t="str">
        <f>'Berechnung-Freizeit'!AN567</f>
        <v/>
      </c>
      <c r="R579" s="186" t="str">
        <f>'Berechnung-Freizeit'!AO567</f>
        <v/>
      </c>
      <c r="S579" s="184" t="str">
        <f>'Berechnung-Freizeit'!AT567</f>
        <v/>
      </c>
      <c r="T579" s="186" t="str">
        <f>'Berechnung-Freizeit'!AU567</f>
        <v/>
      </c>
      <c r="U579" s="184" t="str">
        <f>'Berechnung-Freizeit'!AZ567</f>
        <v/>
      </c>
      <c r="V579" s="197" t="str">
        <f>'Berechnung-Freizeit'!BA567</f>
        <v/>
      </c>
      <c r="W579" s="184">
        <f>'Berechnung-Freizeit'!BB567</f>
        <v>0</v>
      </c>
      <c r="X579" s="197">
        <f>'Berechnung-Freizeit'!BC567</f>
        <v>0</v>
      </c>
      <c r="Y579" s="205">
        <f t="shared" si="26"/>
        <v>0</v>
      </c>
      <c r="Z579" s="216">
        <f t="shared" si="27"/>
        <v>0</v>
      </c>
      <c r="AA579" s="361">
        <f>'Berechnung-Freizeit'!BI567</f>
        <v>0</v>
      </c>
      <c r="AB579" s="362">
        <f t="shared" si="28"/>
        <v>0</v>
      </c>
    </row>
    <row r="580" spans="1:28">
      <c r="A580" s="184">
        <f>'Berechnung-Freizeit'!A568</f>
        <v>0</v>
      </c>
      <c r="B580" s="185">
        <f>'Berechnung-Freizeit'!B568</f>
        <v>0</v>
      </c>
      <c r="C580" s="185">
        <f>'Berechnung-Freizeit'!C568</f>
        <v>0</v>
      </c>
      <c r="D580" s="184" t="str">
        <f>'Berechnung-Freizeit'!D568</f>
        <v/>
      </c>
      <c r="E580" s="192">
        <f>'Berechnung-Freizeit'!E568</f>
        <v>0</v>
      </c>
      <c r="F580" s="195" t="str">
        <f>'Berechnung-Freizeit'!G568</f>
        <v/>
      </c>
      <c r="G580" s="184" t="str">
        <f>'Berechnung-Freizeit'!I568</f>
        <v/>
      </c>
      <c r="H580" s="192" t="str">
        <f>'Berechnung-Freizeit'!J568</f>
        <v/>
      </c>
      <c r="I580" s="195" t="str">
        <f>'Berechnung-Freizeit'!N568</f>
        <v/>
      </c>
      <c r="J580" s="186" t="str">
        <f>'Berechnung-Freizeit'!O568</f>
        <v/>
      </c>
      <c r="K580" s="184" t="str">
        <f>'Berechnung-Freizeit'!V568</f>
        <v/>
      </c>
      <c r="L580" s="197" t="str">
        <f>'Berechnung-Freizeit'!W568</f>
        <v/>
      </c>
      <c r="M580" s="195" t="str">
        <f>'Berechnung-Freizeit'!AB568</f>
        <v/>
      </c>
      <c r="N580" s="186" t="str">
        <f>'Berechnung-Freizeit'!AC568</f>
        <v/>
      </c>
      <c r="O580" s="195" t="str">
        <f>'Berechnung-Freizeit'!AH568</f>
        <v/>
      </c>
      <c r="P580" s="186" t="str">
        <f>'Berechnung-Freizeit'!AI568</f>
        <v/>
      </c>
      <c r="Q580" s="355" t="str">
        <f>'Berechnung-Freizeit'!AN568</f>
        <v/>
      </c>
      <c r="R580" s="186" t="str">
        <f>'Berechnung-Freizeit'!AO568</f>
        <v/>
      </c>
      <c r="S580" s="184" t="str">
        <f>'Berechnung-Freizeit'!AT568</f>
        <v/>
      </c>
      <c r="T580" s="186" t="str">
        <f>'Berechnung-Freizeit'!AU568</f>
        <v/>
      </c>
      <c r="U580" s="184" t="str">
        <f>'Berechnung-Freizeit'!AZ568</f>
        <v/>
      </c>
      <c r="V580" s="197" t="str">
        <f>'Berechnung-Freizeit'!BA568</f>
        <v/>
      </c>
      <c r="W580" s="184">
        <f>'Berechnung-Freizeit'!BB568</f>
        <v>0</v>
      </c>
      <c r="X580" s="197">
        <f>'Berechnung-Freizeit'!BC568</f>
        <v>0</v>
      </c>
      <c r="Y580" s="205">
        <f t="shared" si="26"/>
        <v>0</v>
      </c>
      <c r="Z580" s="216">
        <f t="shared" si="27"/>
        <v>0</v>
      </c>
      <c r="AA580" s="361">
        <f>'Berechnung-Freizeit'!BI568</f>
        <v>0</v>
      </c>
      <c r="AB580" s="362">
        <f t="shared" si="28"/>
        <v>0</v>
      </c>
    </row>
    <row r="581" spans="1:28">
      <c r="A581" s="184">
        <f>'Berechnung-Freizeit'!A569</f>
        <v>0</v>
      </c>
      <c r="B581" s="185">
        <f>'Berechnung-Freizeit'!B569</f>
        <v>0</v>
      </c>
      <c r="C581" s="185">
        <f>'Berechnung-Freizeit'!C569</f>
        <v>0</v>
      </c>
      <c r="D581" s="184" t="str">
        <f>'Berechnung-Freizeit'!D569</f>
        <v/>
      </c>
      <c r="E581" s="192">
        <f>'Berechnung-Freizeit'!E569</f>
        <v>0</v>
      </c>
      <c r="F581" s="195" t="str">
        <f>'Berechnung-Freizeit'!G569</f>
        <v/>
      </c>
      <c r="G581" s="184" t="str">
        <f>'Berechnung-Freizeit'!I569</f>
        <v/>
      </c>
      <c r="H581" s="192" t="str">
        <f>'Berechnung-Freizeit'!J569</f>
        <v/>
      </c>
      <c r="I581" s="195" t="str">
        <f>'Berechnung-Freizeit'!N569</f>
        <v/>
      </c>
      <c r="J581" s="186" t="str">
        <f>'Berechnung-Freizeit'!O569</f>
        <v/>
      </c>
      <c r="K581" s="184" t="str">
        <f>'Berechnung-Freizeit'!V569</f>
        <v/>
      </c>
      <c r="L581" s="197" t="str">
        <f>'Berechnung-Freizeit'!W569</f>
        <v/>
      </c>
      <c r="M581" s="195" t="str">
        <f>'Berechnung-Freizeit'!AB569</f>
        <v/>
      </c>
      <c r="N581" s="186" t="str">
        <f>'Berechnung-Freizeit'!AC569</f>
        <v/>
      </c>
      <c r="O581" s="195" t="str">
        <f>'Berechnung-Freizeit'!AH569</f>
        <v/>
      </c>
      <c r="P581" s="186" t="str">
        <f>'Berechnung-Freizeit'!AI569</f>
        <v/>
      </c>
      <c r="Q581" s="355" t="str">
        <f>'Berechnung-Freizeit'!AN569</f>
        <v/>
      </c>
      <c r="R581" s="186" t="str">
        <f>'Berechnung-Freizeit'!AO569</f>
        <v/>
      </c>
      <c r="S581" s="184" t="str">
        <f>'Berechnung-Freizeit'!AT569</f>
        <v/>
      </c>
      <c r="T581" s="186" t="str">
        <f>'Berechnung-Freizeit'!AU569</f>
        <v/>
      </c>
      <c r="U581" s="184" t="str">
        <f>'Berechnung-Freizeit'!AZ569</f>
        <v/>
      </c>
      <c r="V581" s="197" t="str">
        <f>'Berechnung-Freizeit'!BA569</f>
        <v/>
      </c>
      <c r="W581" s="184">
        <f>'Berechnung-Freizeit'!BB569</f>
        <v>0</v>
      </c>
      <c r="X581" s="197">
        <f>'Berechnung-Freizeit'!BC569</f>
        <v>0</v>
      </c>
      <c r="Y581" s="205">
        <f t="shared" si="26"/>
        <v>0</v>
      </c>
      <c r="Z581" s="216">
        <f t="shared" si="27"/>
        <v>0</v>
      </c>
      <c r="AA581" s="361">
        <f>'Berechnung-Freizeit'!BI569</f>
        <v>0</v>
      </c>
      <c r="AB581" s="362">
        <f t="shared" si="28"/>
        <v>0</v>
      </c>
    </row>
    <row r="582" spans="1:28">
      <c r="A582" s="184">
        <f>'Berechnung-Freizeit'!A570</f>
        <v>0</v>
      </c>
      <c r="B582" s="185">
        <f>'Berechnung-Freizeit'!B570</f>
        <v>0</v>
      </c>
      <c r="C582" s="185">
        <f>'Berechnung-Freizeit'!C570</f>
        <v>0</v>
      </c>
      <c r="D582" s="184" t="str">
        <f>'Berechnung-Freizeit'!D570</f>
        <v/>
      </c>
      <c r="E582" s="192">
        <f>'Berechnung-Freizeit'!E570</f>
        <v>0</v>
      </c>
      <c r="F582" s="195" t="str">
        <f>'Berechnung-Freizeit'!G570</f>
        <v/>
      </c>
      <c r="G582" s="184" t="str">
        <f>'Berechnung-Freizeit'!I570</f>
        <v/>
      </c>
      <c r="H582" s="192" t="str">
        <f>'Berechnung-Freizeit'!J570</f>
        <v/>
      </c>
      <c r="I582" s="195" t="str">
        <f>'Berechnung-Freizeit'!N570</f>
        <v/>
      </c>
      <c r="J582" s="186" t="str">
        <f>'Berechnung-Freizeit'!O570</f>
        <v/>
      </c>
      <c r="K582" s="184" t="str">
        <f>'Berechnung-Freizeit'!V570</f>
        <v/>
      </c>
      <c r="L582" s="197" t="str">
        <f>'Berechnung-Freizeit'!W570</f>
        <v/>
      </c>
      <c r="M582" s="195" t="str">
        <f>'Berechnung-Freizeit'!AB570</f>
        <v/>
      </c>
      <c r="N582" s="186" t="str">
        <f>'Berechnung-Freizeit'!AC570</f>
        <v/>
      </c>
      <c r="O582" s="195" t="str">
        <f>'Berechnung-Freizeit'!AH570</f>
        <v/>
      </c>
      <c r="P582" s="186" t="str">
        <f>'Berechnung-Freizeit'!AI570</f>
        <v/>
      </c>
      <c r="Q582" s="355" t="str">
        <f>'Berechnung-Freizeit'!AN570</f>
        <v/>
      </c>
      <c r="R582" s="186" t="str">
        <f>'Berechnung-Freizeit'!AO570</f>
        <v/>
      </c>
      <c r="S582" s="184" t="str">
        <f>'Berechnung-Freizeit'!AT570</f>
        <v/>
      </c>
      <c r="T582" s="186" t="str">
        <f>'Berechnung-Freizeit'!AU570</f>
        <v/>
      </c>
      <c r="U582" s="184" t="str">
        <f>'Berechnung-Freizeit'!AZ570</f>
        <v/>
      </c>
      <c r="V582" s="197" t="str">
        <f>'Berechnung-Freizeit'!BA570</f>
        <v/>
      </c>
      <c r="W582" s="184">
        <f>'Berechnung-Freizeit'!BB570</f>
        <v>0</v>
      </c>
      <c r="X582" s="197">
        <f>'Berechnung-Freizeit'!BC570</f>
        <v>0</v>
      </c>
      <c r="Y582" s="205">
        <f t="shared" si="26"/>
        <v>0</v>
      </c>
      <c r="Z582" s="216">
        <f t="shared" si="27"/>
        <v>0</v>
      </c>
      <c r="AA582" s="361">
        <f>'Berechnung-Freizeit'!BI570</f>
        <v>0</v>
      </c>
      <c r="AB582" s="362">
        <f t="shared" si="28"/>
        <v>0</v>
      </c>
    </row>
    <row r="583" spans="1:28">
      <c r="A583" s="184">
        <f>'Berechnung-Freizeit'!A571</f>
        <v>0</v>
      </c>
      <c r="B583" s="185">
        <f>'Berechnung-Freizeit'!B571</f>
        <v>0</v>
      </c>
      <c r="C583" s="185">
        <f>'Berechnung-Freizeit'!C571</f>
        <v>0</v>
      </c>
      <c r="D583" s="184" t="str">
        <f>'Berechnung-Freizeit'!D571</f>
        <v/>
      </c>
      <c r="E583" s="192">
        <f>'Berechnung-Freizeit'!E571</f>
        <v>0</v>
      </c>
      <c r="F583" s="195" t="str">
        <f>'Berechnung-Freizeit'!G571</f>
        <v/>
      </c>
      <c r="G583" s="184" t="str">
        <f>'Berechnung-Freizeit'!I571</f>
        <v/>
      </c>
      <c r="H583" s="192" t="str">
        <f>'Berechnung-Freizeit'!J571</f>
        <v/>
      </c>
      <c r="I583" s="195" t="str">
        <f>'Berechnung-Freizeit'!N571</f>
        <v/>
      </c>
      <c r="J583" s="186" t="str">
        <f>'Berechnung-Freizeit'!O571</f>
        <v/>
      </c>
      <c r="K583" s="184" t="str">
        <f>'Berechnung-Freizeit'!V571</f>
        <v/>
      </c>
      <c r="L583" s="197" t="str">
        <f>'Berechnung-Freizeit'!W571</f>
        <v/>
      </c>
      <c r="M583" s="195" t="str">
        <f>'Berechnung-Freizeit'!AB571</f>
        <v/>
      </c>
      <c r="N583" s="186" t="str">
        <f>'Berechnung-Freizeit'!AC571</f>
        <v/>
      </c>
      <c r="O583" s="195" t="str">
        <f>'Berechnung-Freizeit'!AH571</f>
        <v/>
      </c>
      <c r="P583" s="186" t="str">
        <f>'Berechnung-Freizeit'!AI571</f>
        <v/>
      </c>
      <c r="Q583" s="355" t="str">
        <f>'Berechnung-Freizeit'!AN571</f>
        <v/>
      </c>
      <c r="R583" s="186" t="str">
        <f>'Berechnung-Freizeit'!AO571</f>
        <v/>
      </c>
      <c r="S583" s="184" t="str">
        <f>'Berechnung-Freizeit'!AT571</f>
        <v/>
      </c>
      <c r="T583" s="186" t="str">
        <f>'Berechnung-Freizeit'!AU571</f>
        <v/>
      </c>
      <c r="U583" s="184" t="str">
        <f>'Berechnung-Freizeit'!AZ571</f>
        <v/>
      </c>
      <c r="V583" s="197" t="str">
        <f>'Berechnung-Freizeit'!BA571</f>
        <v/>
      </c>
      <c r="W583" s="184">
        <f>'Berechnung-Freizeit'!BB571</f>
        <v>0</v>
      </c>
      <c r="X583" s="197">
        <f>'Berechnung-Freizeit'!BC571</f>
        <v>0</v>
      </c>
      <c r="Y583" s="205">
        <f t="shared" si="26"/>
        <v>0</v>
      </c>
      <c r="Z583" s="216">
        <f t="shared" si="27"/>
        <v>0</v>
      </c>
      <c r="AA583" s="361">
        <f>'Berechnung-Freizeit'!BI571</f>
        <v>0</v>
      </c>
      <c r="AB583" s="362">
        <f t="shared" si="28"/>
        <v>0</v>
      </c>
    </row>
    <row r="584" spans="1:28">
      <c r="A584" s="184">
        <f>'Berechnung-Freizeit'!A572</f>
        <v>0</v>
      </c>
      <c r="B584" s="185">
        <f>'Berechnung-Freizeit'!B572</f>
        <v>0</v>
      </c>
      <c r="C584" s="185">
        <f>'Berechnung-Freizeit'!C572</f>
        <v>0</v>
      </c>
      <c r="D584" s="184" t="str">
        <f>'Berechnung-Freizeit'!D572</f>
        <v/>
      </c>
      <c r="E584" s="192">
        <f>'Berechnung-Freizeit'!E572</f>
        <v>0</v>
      </c>
      <c r="F584" s="195" t="str">
        <f>'Berechnung-Freizeit'!G572</f>
        <v/>
      </c>
      <c r="G584" s="184" t="str">
        <f>'Berechnung-Freizeit'!I572</f>
        <v/>
      </c>
      <c r="H584" s="192" t="str">
        <f>'Berechnung-Freizeit'!J572</f>
        <v/>
      </c>
      <c r="I584" s="195" t="str">
        <f>'Berechnung-Freizeit'!N572</f>
        <v/>
      </c>
      <c r="J584" s="186" t="str">
        <f>'Berechnung-Freizeit'!O572</f>
        <v/>
      </c>
      <c r="K584" s="184" t="str">
        <f>'Berechnung-Freizeit'!V572</f>
        <v/>
      </c>
      <c r="L584" s="197" t="str">
        <f>'Berechnung-Freizeit'!W572</f>
        <v/>
      </c>
      <c r="M584" s="195" t="str">
        <f>'Berechnung-Freizeit'!AB572</f>
        <v/>
      </c>
      <c r="N584" s="186" t="str">
        <f>'Berechnung-Freizeit'!AC572</f>
        <v/>
      </c>
      <c r="O584" s="195" t="str">
        <f>'Berechnung-Freizeit'!AH572</f>
        <v/>
      </c>
      <c r="P584" s="186" t="str">
        <f>'Berechnung-Freizeit'!AI572</f>
        <v/>
      </c>
      <c r="Q584" s="355" t="str">
        <f>'Berechnung-Freizeit'!AN572</f>
        <v/>
      </c>
      <c r="R584" s="186" t="str">
        <f>'Berechnung-Freizeit'!AO572</f>
        <v/>
      </c>
      <c r="S584" s="184" t="str">
        <f>'Berechnung-Freizeit'!AT572</f>
        <v/>
      </c>
      <c r="T584" s="186" t="str">
        <f>'Berechnung-Freizeit'!AU572</f>
        <v/>
      </c>
      <c r="U584" s="184" t="str">
        <f>'Berechnung-Freizeit'!AZ572</f>
        <v/>
      </c>
      <c r="V584" s="197" t="str">
        <f>'Berechnung-Freizeit'!BA572</f>
        <v/>
      </c>
      <c r="W584" s="184">
        <f>'Berechnung-Freizeit'!BB572</f>
        <v>0</v>
      </c>
      <c r="X584" s="197">
        <f>'Berechnung-Freizeit'!BC572</f>
        <v>0</v>
      </c>
      <c r="Y584" s="205">
        <f t="shared" si="26"/>
        <v>0</v>
      </c>
      <c r="Z584" s="216">
        <f t="shared" si="27"/>
        <v>0</v>
      </c>
      <c r="AA584" s="361">
        <f>'Berechnung-Freizeit'!BI572</f>
        <v>0</v>
      </c>
      <c r="AB584" s="362">
        <f t="shared" si="28"/>
        <v>0</v>
      </c>
    </row>
    <row r="585" spans="1:28">
      <c r="A585" s="184">
        <f>'Berechnung-Freizeit'!A573</f>
        <v>0</v>
      </c>
      <c r="B585" s="185">
        <f>'Berechnung-Freizeit'!B573</f>
        <v>0</v>
      </c>
      <c r="C585" s="185">
        <f>'Berechnung-Freizeit'!C573</f>
        <v>0</v>
      </c>
      <c r="D585" s="184" t="str">
        <f>'Berechnung-Freizeit'!D573</f>
        <v/>
      </c>
      <c r="E585" s="192">
        <f>'Berechnung-Freizeit'!E573</f>
        <v>0</v>
      </c>
      <c r="F585" s="195" t="str">
        <f>'Berechnung-Freizeit'!G573</f>
        <v/>
      </c>
      <c r="G585" s="184" t="str">
        <f>'Berechnung-Freizeit'!I573</f>
        <v/>
      </c>
      <c r="H585" s="192" t="str">
        <f>'Berechnung-Freizeit'!J573</f>
        <v/>
      </c>
      <c r="I585" s="195" t="str">
        <f>'Berechnung-Freizeit'!N573</f>
        <v/>
      </c>
      <c r="J585" s="186" t="str">
        <f>'Berechnung-Freizeit'!O573</f>
        <v/>
      </c>
      <c r="K585" s="184" t="str">
        <f>'Berechnung-Freizeit'!V573</f>
        <v/>
      </c>
      <c r="L585" s="197" t="str">
        <f>'Berechnung-Freizeit'!W573</f>
        <v/>
      </c>
      <c r="M585" s="195" t="str">
        <f>'Berechnung-Freizeit'!AB573</f>
        <v/>
      </c>
      <c r="N585" s="186" t="str">
        <f>'Berechnung-Freizeit'!AC573</f>
        <v/>
      </c>
      <c r="O585" s="195" t="str">
        <f>'Berechnung-Freizeit'!AH573</f>
        <v/>
      </c>
      <c r="P585" s="186" t="str">
        <f>'Berechnung-Freizeit'!AI573</f>
        <v/>
      </c>
      <c r="Q585" s="355" t="str">
        <f>'Berechnung-Freizeit'!AN573</f>
        <v/>
      </c>
      <c r="R585" s="186" t="str">
        <f>'Berechnung-Freizeit'!AO573</f>
        <v/>
      </c>
      <c r="S585" s="184" t="str">
        <f>'Berechnung-Freizeit'!AT573</f>
        <v/>
      </c>
      <c r="T585" s="186" t="str">
        <f>'Berechnung-Freizeit'!AU573</f>
        <v/>
      </c>
      <c r="U585" s="184" t="str">
        <f>'Berechnung-Freizeit'!AZ573</f>
        <v/>
      </c>
      <c r="V585" s="197" t="str">
        <f>'Berechnung-Freizeit'!BA573</f>
        <v/>
      </c>
      <c r="W585" s="184">
        <f>'Berechnung-Freizeit'!BB573</f>
        <v>0</v>
      </c>
      <c r="X585" s="197">
        <f>'Berechnung-Freizeit'!BC573</f>
        <v>0</v>
      </c>
      <c r="Y585" s="205">
        <f t="shared" si="26"/>
        <v>0</v>
      </c>
      <c r="Z585" s="216">
        <f t="shared" si="27"/>
        <v>0</v>
      </c>
      <c r="AA585" s="361">
        <f>'Berechnung-Freizeit'!BI573</f>
        <v>0</v>
      </c>
      <c r="AB585" s="362">
        <f t="shared" si="28"/>
        <v>0</v>
      </c>
    </row>
    <row r="586" spans="1:28">
      <c r="A586" s="184">
        <f>'Berechnung-Freizeit'!A574</f>
        <v>0</v>
      </c>
      <c r="B586" s="185">
        <f>'Berechnung-Freizeit'!B574</f>
        <v>0</v>
      </c>
      <c r="C586" s="185">
        <f>'Berechnung-Freizeit'!C574</f>
        <v>0</v>
      </c>
      <c r="D586" s="184" t="str">
        <f>'Berechnung-Freizeit'!D574</f>
        <v/>
      </c>
      <c r="E586" s="192">
        <f>'Berechnung-Freizeit'!E574</f>
        <v>0</v>
      </c>
      <c r="F586" s="195" t="str">
        <f>'Berechnung-Freizeit'!G574</f>
        <v/>
      </c>
      <c r="G586" s="184" t="str">
        <f>'Berechnung-Freizeit'!I574</f>
        <v/>
      </c>
      <c r="H586" s="192" t="str">
        <f>'Berechnung-Freizeit'!J574</f>
        <v/>
      </c>
      <c r="I586" s="195" t="str">
        <f>'Berechnung-Freizeit'!N574</f>
        <v/>
      </c>
      <c r="J586" s="186" t="str">
        <f>'Berechnung-Freizeit'!O574</f>
        <v/>
      </c>
      <c r="K586" s="184" t="str">
        <f>'Berechnung-Freizeit'!V574</f>
        <v/>
      </c>
      <c r="L586" s="197" t="str">
        <f>'Berechnung-Freizeit'!W574</f>
        <v/>
      </c>
      <c r="M586" s="195" t="str">
        <f>'Berechnung-Freizeit'!AB574</f>
        <v/>
      </c>
      <c r="N586" s="186" t="str">
        <f>'Berechnung-Freizeit'!AC574</f>
        <v/>
      </c>
      <c r="O586" s="195" t="str">
        <f>'Berechnung-Freizeit'!AH574</f>
        <v/>
      </c>
      <c r="P586" s="186" t="str">
        <f>'Berechnung-Freizeit'!AI574</f>
        <v/>
      </c>
      <c r="Q586" s="355" t="str">
        <f>'Berechnung-Freizeit'!AN574</f>
        <v/>
      </c>
      <c r="R586" s="186" t="str">
        <f>'Berechnung-Freizeit'!AO574</f>
        <v/>
      </c>
      <c r="S586" s="184" t="str">
        <f>'Berechnung-Freizeit'!AT574</f>
        <v/>
      </c>
      <c r="T586" s="186" t="str">
        <f>'Berechnung-Freizeit'!AU574</f>
        <v/>
      </c>
      <c r="U586" s="184" t="str">
        <f>'Berechnung-Freizeit'!AZ574</f>
        <v/>
      </c>
      <c r="V586" s="197" t="str">
        <f>'Berechnung-Freizeit'!BA574</f>
        <v/>
      </c>
      <c r="W586" s="184">
        <f>'Berechnung-Freizeit'!BB574</f>
        <v>0</v>
      </c>
      <c r="X586" s="197">
        <f>'Berechnung-Freizeit'!BC574</f>
        <v>0</v>
      </c>
      <c r="Y586" s="205">
        <f t="shared" si="26"/>
        <v>0</v>
      </c>
      <c r="Z586" s="216">
        <f t="shared" si="27"/>
        <v>0</v>
      </c>
      <c r="AA586" s="361">
        <f>'Berechnung-Freizeit'!BI574</f>
        <v>0</v>
      </c>
      <c r="AB586" s="362">
        <f t="shared" si="28"/>
        <v>0</v>
      </c>
    </row>
    <row r="587" spans="1:28">
      <c r="A587" s="184">
        <f>'Berechnung-Freizeit'!A575</f>
        <v>0</v>
      </c>
      <c r="B587" s="185">
        <f>'Berechnung-Freizeit'!B575</f>
        <v>0</v>
      </c>
      <c r="C587" s="185">
        <f>'Berechnung-Freizeit'!C575</f>
        <v>0</v>
      </c>
      <c r="D587" s="184" t="str">
        <f>'Berechnung-Freizeit'!D575</f>
        <v/>
      </c>
      <c r="E587" s="192">
        <f>'Berechnung-Freizeit'!E575</f>
        <v>0</v>
      </c>
      <c r="F587" s="195" t="str">
        <f>'Berechnung-Freizeit'!G575</f>
        <v/>
      </c>
      <c r="G587" s="184" t="str">
        <f>'Berechnung-Freizeit'!I575</f>
        <v/>
      </c>
      <c r="H587" s="192" t="str">
        <f>'Berechnung-Freizeit'!J575</f>
        <v/>
      </c>
      <c r="I587" s="195" t="str">
        <f>'Berechnung-Freizeit'!N575</f>
        <v/>
      </c>
      <c r="J587" s="186" t="str">
        <f>'Berechnung-Freizeit'!O575</f>
        <v/>
      </c>
      <c r="K587" s="184" t="str">
        <f>'Berechnung-Freizeit'!V575</f>
        <v/>
      </c>
      <c r="L587" s="197" t="str">
        <f>'Berechnung-Freizeit'!W575</f>
        <v/>
      </c>
      <c r="M587" s="195" t="str">
        <f>'Berechnung-Freizeit'!AB575</f>
        <v/>
      </c>
      <c r="N587" s="186" t="str">
        <f>'Berechnung-Freizeit'!AC575</f>
        <v/>
      </c>
      <c r="O587" s="195" t="str">
        <f>'Berechnung-Freizeit'!AH575</f>
        <v/>
      </c>
      <c r="P587" s="186" t="str">
        <f>'Berechnung-Freizeit'!AI575</f>
        <v/>
      </c>
      <c r="Q587" s="355" t="str">
        <f>'Berechnung-Freizeit'!AN575</f>
        <v/>
      </c>
      <c r="R587" s="186" t="str">
        <f>'Berechnung-Freizeit'!AO575</f>
        <v/>
      </c>
      <c r="S587" s="184" t="str">
        <f>'Berechnung-Freizeit'!AT575</f>
        <v/>
      </c>
      <c r="T587" s="186" t="str">
        <f>'Berechnung-Freizeit'!AU575</f>
        <v/>
      </c>
      <c r="U587" s="184" t="str">
        <f>'Berechnung-Freizeit'!AZ575</f>
        <v/>
      </c>
      <c r="V587" s="197" t="str">
        <f>'Berechnung-Freizeit'!BA575</f>
        <v/>
      </c>
      <c r="W587" s="184">
        <f>'Berechnung-Freizeit'!BB575</f>
        <v>0</v>
      </c>
      <c r="X587" s="197">
        <f>'Berechnung-Freizeit'!BC575</f>
        <v>0</v>
      </c>
      <c r="Y587" s="205">
        <f t="shared" si="26"/>
        <v>0</v>
      </c>
      <c r="Z587" s="216">
        <f t="shared" si="27"/>
        <v>0</v>
      </c>
      <c r="AA587" s="361">
        <f>'Berechnung-Freizeit'!BI575</f>
        <v>0</v>
      </c>
      <c r="AB587" s="362">
        <f t="shared" si="28"/>
        <v>0</v>
      </c>
    </row>
    <row r="588" spans="1:28">
      <c r="A588" s="184">
        <f>'Berechnung-Freizeit'!A576</f>
        <v>0</v>
      </c>
      <c r="B588" s="185">
        <f>'Berechnung-Freizeit'!B576</f>
        <v>0</v>
      </c>
      <c r="C588" s="185">
        <f>'Berechnung-Freizeit'!C576</f>
        <v>0</v>
      </c>
      <c r="D588" s="184" t="str">
        <f>'Berechnung-Freizeit'!D576</f>
        <v/>
      </c>
      <c r="E588" s="192">
        <f>'Berechnung-Freizeit'!E576</f>
        <v>0</v>
      </c>
      <c r="F588" s="195" t="str">
        <f>'Berechnung-Freizeit'!G576</f>
        <v/>
      </c>
      <c r="G588" s="184" t="str">
        <f>'Berechnung-Freizeit'!I576</f>
        <v/>
      </c>
      <c r="H588" s="192" t="str">
        <f>'Berechnung-Freizeit'!J576</f>
        <v/>
      </c>
      <c r="I588" s="195" t="str">
        <f>'Berechnung-Freizeit'!N576</f>
        <v/>
      </c>
      <c r="J588" s="186" t="str">
        <f>'Berechnung-Freizeit'!O576</f>
        <v/>
      </c>
      <c r="K588" s="184" t="str">
        <f>'Berechnung-Freizeit'!V576</f>
        <v/>
      </c>
      <c r="L588" s="197" t="str">
        <f>'Berechnung-Freizeit'!W576</f>
        <v/>
      </c>
      <c r="M588" s="195" t="str">
        <f>'Berechnung-Freizeit'!AB576</f>
        <v/>
      </c>
      <c r="N588" s="186" t="str">
        <f>'Berechnung-Freizeit'!AC576</f>
        <v/>
      </c>
      <c r="O588" s="195" t="str">
        <f>'Berechnung-Freizeit'!AH576</f>
        <v/>
      </c>
      <c r="P588" s="186" t="str">
        <f>'Berechnung-Freizeit'!AI576</f>
        <v/>
      </c>
      <c r="Q588" s="355" t="str">
        <f>'Berechnung-Freizeit'!AN576</f>
        <v/>
      </c>
      <c r="R588" s="186" t="str">
        <f>'Berechnung-Freizeit'!AO576</f>
        <v/>
      </c>
      <c r="S588" s="184" t="str">
        <f>'Berechnung-Freizeit'!AT576</f>
        <v/>
      </c>
      <c r="T588" s="186" t="str">
        <f>'Berechnung-Freizeit'!AU576</f>
        <v/>
      </c>
      <c r="U588" s="184" t="str">
        <f>'Berechnung-Freizeit'!AZ576</f>
        <v/>
      </c>
      <c r="V588" s="197" t="str">
        <f>'Berechnung-Freizeit'!BA576</f>
        <v/>
      </c>
      <c r="W588" s="184">
        <f>'Berechnung-Freizeit'!BB576</f>
        <v>0</v>
      </c>
      <c r="X588" s="197">
        <f>'Berechnung-Freizeit'!BC576</f>
        <v>0</v>
      </c>
      <c r="Y588" s="205">
        <f t="shared" si="26"/>
        <v>0</v>
      </c>
      <c r="Z588" s="216">
        <f t="shared" si="27"/>
        <v>0</v>
      </c>
      <c r="AA588" s="361">
        <f>'Berechnung-Freizeit'!BI576</f>
        <v>0</v>
      </c>
      <c r="AB588" s="362">
        <f t="shared" si="28"/>
        <v>0</v>
      </c>
    </row>
    <row r="589" spans="1:28">
      <c r="A589" s="184">
        <f>'Berechnung-Freizeit'!A577</f>
        <v>0</v>
      </c>
      <c r="B589" s="185">
        <f>'Berechnung-Freizeit'!B577</f>
        <v>0</v>
      </c>
      <c r="C589" s="185">
        <f>'Berechnung-Freizeit'!C577</f>
        <v>0</v>
      </c>
      <c r="D589" s="184" t="str">
        <f>'Berechnung-Freizeit'!D577</f>
        <v/>
      </c>
      <c r="E589" s="192">
        <f>'Berechnung-Freizeit'!E577</f>
        <v>0</v>
      </c>
      <c r="F589" s="195" t="str">
        <f>'Berechnung-Freizeit'!G577</f>
        <v/>
      </c>
      <c r="G589" s="184" t="str">
        <f>'Berechnung-Freizeit'!I577</f>
        <v/>
      </c>
      <c r="H589" s="192" t="str">
        <f>'Berechnung-Freizeit'!J577</f>
        <v/>
      </c>
      <c r="I589" s="195" t="str">
        <f>'Berechnung-Freizeit'!N577</f>
        <v/>
      </c>
      <c r="J589" s="186" t="str">
        <f>'Berechnung-Freizeit'!O577</f>
        <v/>
      </c>
      <c r="K589" s="184" t="str">
        <f>'Berechnung-Freizeit'!V577</f>
        <v/>
      </c>
      <c r="L589" s="197" t="str">
        <f>'Berechnung-Freizeit'!W577</f>
        <v/>
      </c>
      <c r="M589" s="195" t="str">
        <f>'Berechnung-Freizeit'!AB577</f>
        <v/>
      </c>
      <c r="N589" s="186" t="str">
        <f>'Berechnung-Freizeit'!AC577</f>
        <v/>
      </c>
      <c r="O589" s="195" t="str">
        <f>'Berechnung-Freizeit'!AH577</f>
        <v/>
      </c>
      <c r="P589" s="186" t="str">
        <f>'Berechnung-Freizeit'!AI577</f>
        <v/>
      </c>
      <c r="Q589" s="355" t="str">
        <f>'Berechnung-Freizeit'!AN577</f>
        <v/>
      </c>
      <c r="R589" s="186" t="str">
        <f>'Berechnung-Freizeit'!AO577</f>
        <v/>
      </c>
      <c r="S589" s="184" t="str">
        <f>'Berechnung-Freizeit'!AT577</f>
        <v/>
      </c>
      <c r="T589" s="186" t="str">
        <f>'Berechnung-Freizeit'!AU577</f>
        <v/>
      </c>
      <c r="U589" s="184" t="str">
        <f>'Berechnung-Freizeit'!AZ577</f>
        <v/>
      </c>
      <c r="V589" s="197" t="str">
        <f>'Berechnung-Freizeit'!BA577</f>
        <v/>
      </c>
      <c r="W589" s="184">
        <f>'Berechnung-Freizeit'!BB577</f>
        <v>0</v>
      </c>
      <c r="X589" s="197">
        <f>'Berechnung-Freizeit'!BC577</f>
        <v>0</v>
      </c>
      <c r="Y589" s="205">
        <f t="shared" si="26"/>
        <v>0</v>
      </c>
      <c r="Z589" s="216">
        <f t="shared" si="27"/>
        <v>0</v>
      </c>
      <c r="AA589" s="361">
        <f>'Berechnung-Freizeit'!BI577</f>
        <v>0</v>
      </c>
      <c r="AB589" s="362">
        <f t="shared" si="28"/>
        <v>0</v>
      </c>
    </row>
    <row r="590" spans="1:28">
      <c r="A590" s="184">
        <f>'Berechnung-Freizeit'!A578</f>
        <v>0</v>
      </c>
      <c r="B590" s="185">
        <f>'Berechnung-Freizeit'!B578</f>
        <v>0</v>
      </c>
      <c r="C590" s="185">
        <f>'Berechnung-Freizeit'!C578</f>
        <v>0</v>
      </c>
      <c r="D590" s="184" t="str">
        <f>'Berechnung-Freizeit'!D578</f>
        <v/>
      </c>
      <c r="E590" s="192">
        <f>'Berechnung-Freizeit'!E578</f>
        <v>0</v>
      </c>
      <c r="F590" s="195" t="str">
        <f>'Berechnung-Freizeit'!G578</f>
        <v/>
      </c>
      <c r="G590" s="184" t="str">
        <f>'Berechnung-Freizeit'!I578</f>
        <v/>
      </c>
      <c r="H590" s="192" t="str">
        <f>'Berechnung-Freizeit'!J578</f>
        <v/>
      </c>
      <c r="I590" s="195" t="str">
        <f>'Berechnung-Freizeit'!N578</f>
        <v/>
      </c>
      <c r="J590" s="186" t="str">
        <f>'Berechnung-Freizeit'!O578</f>
        <v/>
      </c>
      <c r="K590" s="184" t="str">
        <f>'Berechnung-Freizeit'!V578</f>
        <v/>
      </c>
      <c r="L590" s="197" t="str">
        <f>'Berechnung-Freizeit'!W578</f>
        <v/>
      </c>
      <c r="M590" s="195" t="str">
        <f>'Berechnung-Freizeit'!AB578</f>
        <v/>
      </c>
      <c r="N590" s="186" t="str">
        <f>'Berechnung-Freizeit'!AC578</f>
        <v/>
      </c>
      <c r="O590" s="195" t="str">
        <f>'Berechnung-Freizeit'!AH578</f>
        <v/>
      </c>
      <c r="P590" s="186" t="str">
        <f>'Berechnung-Freizeit'!AI578</f>
        <v/>
      </c>
      <c r="Q590" s="355" t="str">
        <f>'Berechnung-Freizeit'!AN578</f>
        <v/>
      </c>
      <c r="R590" s="186" t="str">
        <f>'Berechnung-Freizeit'!AO578</f>
        <v/>
      </c>
      <c r="S590" s="184" t="str">
        <f>'Berechnung-Freizeit'!AT578</f>
        <v/>
      </c>
      <c r="T590" s="186" t="str">
        <f>'Berechnung-Freizeit'!AU578</f>
        <v/>
      </c>
      <c r="U590" s="184" t="str">
        <f>'Berechnung-Freizeit'!AZ578</f>
        <v/>
      </c>
      <c r="V590" s="197" t="str">
        <f>'Berechnung-Freizeit'!BA578</f>
        <v/>
      </c>
      <c r="W590" s="184">
        <f>'Berechnung-Freizeit'!BB578</f>
        <v>0</v>
      </c>
      <c r="X590" s="197">
        <f>'Berechnung-Freizeit'!BC578</f>
        <v>0</v>
      </c>
      <c r="Y590" s="205">
        <f t="shared" si="26"/>
        <v>0</v>
      </c>
      <c r="Z590" s="216">
        <f t="shared" si="27"/>
        <v>0</v>
      </c>
      <c r="AA590" s="361">
        <f>'Berechnung-Freizeit'!BI578</f>
        <v>0</v>
      </c>
      <c r="AB590" s="362">
        <f t="shared" si="28"/>
        <v>0</v>
      </c>
    </row>
    <row r="591" spans="1:28">
      <c r="A591" s="184">
        <f>'Berechnung-Freizeit'!A579</f>
        <v>0</v>
      </c>
      <c r="B591" s="185">
        <f>'Berechnung-Freizeit'!B579</f>
        <v>0</v>
      </c>
      <c r="C591" s="185">
        <f>'Berechnung-Freizeit'!C579</f>
        <v>0</v>
      </c>
      <c r="D591" s="184" t="str">
        <f>'Berechnung-Freizeit'!D579</f>
        <v/>
      </c>
      <c r="E591" s="192">
        <f>'Berechnung-Freizeit'!E579</f>
        <v>0</v>
      </c>
      <c r="F591" s="195" t="str">
        <f>'Berechnung-Freizeit'!G579</f>
        <v/>
      </c>
      <c r="G591" s="184" t="str">
        <f>'Berechnung-Freizeit'!I579</f>
        <v/>
      </c>
      <c r="H591" s="192" t="str">
        <f>'Berechnung-Freizeit'!J579</f>
        <v/>
      </c>
      <c r="I591" s="195" t="str">
        <f>'Berechnung-Freizeit'!N579</f>
        <v/>
      </c>
      <c r="J591" s="186" t="str">
        <f>'Berechnung-Freizeit'!O579</f>
        <v/>
      </c>
      <c r="K591" s="184" t="str">
        <f>'Berechnung-Freizeit'!V579</f>
        <v/>
      </c>
      <c r="L591" s="197" t="str">
        <f>'Berechnung-Freizeit'!W579</f>
        <v/>
      </c>
      <c r="M591" s="195" t="str">
        <f>'Berechnung-Freizeit'!AB579</f>
        <v/>
      </c>
      <c r="N591" s="186" t="str">
        <f>'Berechnung-Freizeit'!AC579</f>
        <v/>
      </c>
      <c r="O591" s="195" t="str">
        <f>'Berechnung-Freizeit'!AH579</f>
        <v/>
      </c>
      <c r="P591" s="186" t="str">
        <f>'Berechnung-Freizeit'!AI579</f>
        <v/>
      </c>
      <c r="Q591" s="355" t="str">
        <f>'Berechnung-Freizeit'!AN579</f>
        <v/>
      </c>
      <c r="R591" s="186" t="str">
        <f>'Berechnung-Freizeit'!AO579</f>
        <v/>
      </c>
      <c r="S591" s="184" t="str">
        <f>'Berechnung-Freizeit'!AT579</f>
        <v/>
      </c>
      <c r="T591" s="186" t="str">
        <f>'Berechnung-Freizeit'!AU579</f>
        <v/>
      </c>
      <c r="U591" s="184" t="str">
        <f>'Berechnung-Freizeit'!AZ579</f>
        <v/>
      </c>
      <c r="V591" s="197" t="str">
        <f>'Berechnung-Freizeit'!BA579</f>
        <v/>
      </c>
      <c r="W591" s="184">
        <f>'Berechnung-Freizeit'!BB579</f>
        <v>0</v>
      </c>
      <c r="X591" s="197">
        <f>'Berechnung-Freizeit'!BC579</f>
        <v>0</v>
      </c>
      <c r="Y591" s="205">
        <f t="shared" si="26"/>
        <v>0</v>
      </c>
      <c r="Z591" s="216">
        <f t="shared" si="27"/>
        <v>0</v>
      </c>
      <c r="AA591" s="361">
        <f>'Berechnung-Freizeit'!BI579</f>
        <v>0</v>
      </c>
      <c r="AB591" s="362">
        <f t="shared" si="28"/>
        <v>0</v>
      </c>
    </row>
    <row r="592" spans="1:28">
      <c r="A592" s="184">
        <f>'Berechnung-Freizeit'!A580</f>
        <v>0</v>
      </c>
      <c r="B592" s="185">
        <f>'Berechnung-Freizeit'!B580</f>
        <v>0</v>
      </c>
      <c r="C592" s="185">
        <f>'Berechnung-Freizeit'!C580</f>
        <v>0</v>
      </c>
      <c r="D592" s="184" t="str">
        <f>'Berechnung-Freizeit'!D580</f>
        <v/>
      </c>
      <c r="E592" s="192">
        <f>'Berechnung-Freizeit'!E580</f>
        <v>0</v>
      </c>
      <c r="F592" s="195" t="str">
        <f>'Berechnung-Freizeit'!G580</f>
        <v/>
      </c>
      <c r="G592" s="184" t="str">
        <f>'Berechnung-Freizeit'!I580</f>
        <v/>
      </c>
      <c r="H592" s="192" t="str">
        <f>'Berechnung-Freizeit'!J580</f>
        <v/>
      </c>
      <c r="I592" s="195" t="str">
        <f>'Berechnung-Freizeit'!N580</f>
        <v/>
      </c>
      <c r="J592" s="186" t="str">
        <f>'Berechnung-Freizeit'!O580</f>
        <v/>
      </c>
      <c r="K592" s="184" t="str">
        <f>'Berechnung-Freizeit'!V580</f>
        <v/>
      </c>
      <c r="L592" s="197" t="str">
        <f>'Berechnung-Freizeit'!W580</f>
        <v/>
      </c>
      <c r="M592" s="195" t="str">
        <f>'Berechnung-Freizeit'!AB580</f>
        <v/>
      </c>
      <c r="N592" s="186" t="str">
        <f>'Berechnung-Freizeit'!AC580</f>
        <v/>
      </c>
      <c r="O592" s="195" t="str">
        <f>'Berechnung-Freizeit'!AH580</f>
        <v/>
      </c>
      <c r="P592" s="186" t="str">
        <f>'Berechnung-Freizeit'!AI580</f>
        <v/>
      </c>
      <c r="Q592" s="355" t="str">
        <f>'Berechnung-Freizeit'!AN580</f>
        <v/>
      </c>
      <c r="R592" s="186" t="str">
        <f>'Berechnung-Freizeit'!AO580</f>
        <v/>
      </c>
      <c r="S592" s="184" t="str">
        <f>'Berechnung-Freizeit'!AT580</f>
        <v/>
      </c>
      <c r="T592" s="186" t="str">
        <f>'Berechnung-Freizeit'!AU580</f>
        <v/>
      </c>
      <c r="U592" s="184" t="str">
        <f>'Berechnung-Freizeit'!AZ580</f>
        <v/>
      </c>
      <c r="V592" s="197" t="str">
        <f>'Berechnung-Freizeit'!BA580</f>
        <v/>
      </c>
      <c r="W592" s="184">
        <f>'Berechnung-Freizeit'!BB580</f>
        <v>0</v>
      </c>
      <c r="X592" s="197">
        <f>'Berechnung-Freizeit'!BC580</f>
        <v>0</v>
      </c>
      <c r="Y592" s="205">
        <f t="shared" si="26"/>
        <v>0</v>
      </c>
      <c r="Z592" s="216">
        <f t="shared" si="27"/>
        <v>0</v>
      </c>
      <c r="AA592" s="361">
        <f>'Berechnung-Freizeit'!BI580</f>
        <v>0</v>
      </c>
      <c r="AB592" s="362">
        <f t="shared" si="28"/>
        <v>0</v>
      </c>
    </row>
    <row r="593" spans="1:28">
      <c r="A593" s="184">
        <f>'Berechnung-Freizeit'!A581</f>
        <v>0</v>
      </c>
      <c r="B593" s="185">
        <f>'Berechnung-Freizeit'!B581</f>
        <v>0</v>
      </c>
      <c r="C593" s="185">
        <f>'Berechnung-Freizeit'!C581</f>
        <v>0</v>
      </c>
      <c r="D593" s="184" t="str">
        <f>'Berechnung-Freizeit'!D581</f>
        <v/>
      </c>
      <c r="E593" s="192">
        <f>'Berechnung-Freizeit'!E581</f>
        <v>0</v>
      </c>
      <c r="F593" s="195" t="str">
        <f>'Berechnung-Freizeit'!G581</f>
        <v/>
      </c>
      <c r="G593" s="184" t="str">
        <f>'Berechnung-Freizeit'!I581</f>
        <v/>
      </c>
      <c r="H593" s="192" t="str">
        <f>'Berechnung-Freizeit'!J581</f>
        <v/>
      </c>
      <c r="I593" s="195" t="str">
        <f>'Berechnung-Freizeit'!N581</f>
        <v/>
      </c>
      <c r="J593" s="186" t="str">
        <f>'Berechnung-Freizeit'!O581</f>
        <v/>
      </c>
      <c r="K593" s="184" t="str">
        <f>'Berechnung-Freizeit'!V581</f>
        <v/>
      </c>
      <c r="L593" s="197" t="str">
        <f>'Berechnung-Freizeit'!W581</f>
        <v/>
      </c>
      <c r="M593" s="195" t="str">
        <f>'Berechnung-Freizeit'!AB581</f>
        <v/>
      </c>
      <c r="N593" s="186" t="str">
        <f>'Berechnung-Freizeit'!AC581</f>
        <v/>
      </c>
      <c r="O593" s="195" t="str">
        <f>'Berechnung-Freizeit'!AH581</f>
        <v/>
      </c>
      <c r="P593" s="186" t="str">
        <f>'Berechnung-Freizeit'!AI581</f>
        <v/>
      </c>
      <c r="Q593" s="355" t="str">
        <f>'Berechnung-Freizeit'!AN581</f>
        <v/>
      </c>
      <c r="R593" s="186" t="str">
        <f>'Berechnung-Freizeit'!AO581</f>
        <v/>
      </c>
      <c r="S593" s="184" t="str">
        <f>'Berechnung-Freizeit'!AT581</f>
        <v/>
      </c>
      <c r="T593" s="186" t="str">
        <f>'Berechnung-Freizeit'!AU581</f>
        <v/>
      </c>
      <c r="U593" s="184" t="str">
        <f>'Berechnung-Freizeit'!AZ581</f>
        <v/>
      </c>
      <c r="V593" s="197" t="str">
        <f>'Berechnung-Freizeit'!BA581</f>
        <v/>
      </c>
      <c r="W593" s="184">
        <f>'Berechnung-Freizeit'!BB581</f>
        <v>0</v>
      </c>
      <c r="X593" s="197">
        <f>'Berechnung-Freizeit'!BC581</f>
        <v>0</v>
      </c>
      <c r="Y593" s="205">
        <f t="shared" si="26"/>
        <v>0</v>
      </c>
      <c r="Z593" s="216">
        <f t="shared" si="27"/>
        <v>0</v>
      </c>
      <c r="AA593" s="361">
        <f>'Berechnung-Freizeit'!BI581</f>
        <v>0</v>
      </c>
      <c r="AB593" s="362">
        <f t="shared" si="28"/>
        <v>0</v>
      </c>
    </row>
    <row r="594" spans="1:28">
      <c r="A594" s="184">
        <f>'Berechnung-Freizeit'!A582</f>
        <v>0</v>
      </c>
      <c r="B594" s="185">
        <f>'Berechnung-Freizeit'!B582</f>
        <v>0</v>
      </c>
      <c r="C594" s="185">
        <f>'Berechnung-Freizeit'!C582</f>
        <v>0</v>
      </c>
      <c r="D594" s="184" t="str">
        <f>'Berechnung-Freizeit'!D582</f>
        <v/>
      </c>
      <c r="E594" s="192">
        <f>'Berechnung-Freizeit'!E582</f>
        <v>0</v>
      </c>
      <c r="F594" s="195" t="str">
        <f>'Berechnung-Freizeit'!G582</f>
        <v/>
      </c>
      <c r="G594" s="184" t="str">
        <f>'Berechnung-Freizeit'!I582</f>
        <v/>
      </c>
      <c r="H594" s="192" t="str">
        <f>'Berechnung-Freizeit'!J582</f>
        <v/>
      </c>
      <c r="I594" s="195" t="str">
        <f>'Berechnung-Freizeit'!N582</f>
        <v/>
      </c>
      <c r="J594" s="186" t="str">
        <f>'Berechnung-Freizeit'!O582</f>
        <v/>
      </c>
      <c r="K594" s="184" t="str">
        <f>'Berechnung-Freizeit'!V582</f>
        <v/>
      </c>
      <c r="L594" s="197" t="str">
        <f>'Berechnung-Freizeit'!W582</f>
        <v/>
      </c>
      <c r="M594" s="195" t="str">
        <f>'Berechnung-Freizeit'!AB582</f>
        <v/>
      </c>
      <c r="N594" s="186" t="str">
        <f>'Berechnung-Freizeit'!AC582</f>
        <v/>
      </c>
      <c r="O594" s="195" t="str">
        <f>'Berechnung-Freizeit'!AH582</f>
        <v/>
      </c>
      <c r="P594" s="186" t="str">
        <f>'Berechnung-Freizeit'!AI582</f>
        <v/>
      </c>
      <c r="Q594" s="355" t="str">
        <f>'Berechnung-Freizeit'!AN582</f>
        <v/>
      </c>
      <c r="R594" s="186" t="str">
        <f>'Berechnung-Freizeit'!AO582</f>
        <v/>
      </c>
      <c r="S594" s="184" t="str">
        <f>'Berechnung-Freizeit'!AT582</f>
        <v/>
      </c>
      <c r="T594" s="186" t="str">
        <f>'Berechnung-Freizeit'!AU582</f>
        <v/>
      </c>
      <c r="U594" s="184" t="str">
        <f>'Berechnung-Freizeit'!AZ582</f>
        <v/>
      </c>
      <c r="V594" s="197" t="str">
        <f>'Berechnung-Freizeit'!BA582</f>
        <v/>
      </c>
      <c r="W594" s="184">
        <f>'Berechnung-Freizeit'!BB582</f>
        <v>0</v>
      </c>
      <c r="X594" s="197">
        <f>'Berechnung-Freizeit'!BC582</f>
        <v>0</v>
      </c>
      <c r="Y594" s="205">
        <f t="shared" ref="Y594:Y657" si="29">SUM(IF(ISERROR(G594),0,G594),IF(ISERROR(I594),0,I594),IF(ISERROR(K594),0,K594),IF(ISERROR(M594),0,M594),IF(ISERROR(Q594),0,Q594),IF(ISERROR(S594),0,S594),IF(ISERROR(U594),0,U594))</f>
        <v>0</v>
      </c>
      <c r="Z594" s="216">
        <f t="shared" ref="Z594:Z657" si="30">SUM(IF(ISERROR(H594),0,H594),IF(ISERROR(J594),0,J594),IF(ISERROR(L594),0,L594),IF(ISERROR(N594),0,N594),IF(ISERROR(R594),0,R594),IF(ISERROR(T594),0,T594),IF(ISERROR(V594),0,V594))</f>
        <v>0</v>
      </c>
      <c r="AA594" s="361">
        <f>'Berechnung-Freizeit'!BI582</f>
        <v>0</v>
      </c>
      <c r="AB594" s="362">
        <f t="shared" si="28"/>
        <v>0</v>
      </c>
    </row>
    <row r="595" spans="1:28">
      <c r="A595" s="184">
        <f>'Berechnung-Freizeit'!A583</f>
        <v>0</v>
      </c>
      <c r="B595" s="185">
        <f>'Berechnung-Freizeit'!B583</f>
        <v>0</v>
      </c>
      <c r="C595" s="185">
        <f>'Berechnung-Freizeit'!C583</f>
        <v>0</v>
      </c>
      <c r="D595" s="184" t="str">
        <f>'Berechnung-Freizeit'!D583</f>
        <v/>
      </c>
      <c r="E595" s="192">
        <f>'Berechnung-Freizeit'!E583</f>
        <v>0</v>
      </c>
      <c r="F595" s="195" t="str">
        <f>'Berechnung-Freizeit'!G583</f>
        <v/>
      </c>
      <c r="G595" s="184" t="str">
        <f>'Berechnung-Freizeit'!I583</f>
        <v/>
      </c>
      <c r="H595" s="192" t="str">
        <f>'Berechnung-Freizeit'!J583</f>
        <v/>
      </c>
      <c r="I595" s="195" t="str">
        <f>'Berechnung-Freizeit'!N583</f>
        <v/>
      </c>
      <c r="J595" s="186" t="str">
        <f>'Berechnung-Freizeit'!O583</f>
        <v/>
      </c>
      <c r="K595" s="184" t="str">
        <f>'Berechnung-Freizeit'!V583</f>
        <v/>
      </c>
      <c r="L595" s="197" t="str">
        <f>'Berechnung-Freizeit'!W583</f>
        <v/>
      </c>
      <c r="M595" s="195" t="str">
        <f>'Berechnung-Freizeit'!AB583</f>
        <v/>
      </c>
      <c r="N595" s="186" t="str">
        <f>'Berechnung-Freizeit'!AC583</f>
        <v/>
      </c>
      <c r="O595" s="195" t="str">
        <f>'Berechnung-Freizeit'!AH583</f>
        <v/>
      </c>
      <c r="P595" s="186" t="str">
        <f>'Berechnung-Freizeit'!AI583</f>
        <v/>
      </c>
      <c r="Q595" s="355" t="str">
        <f>'Berechnung-Freizeit'!AN583</f>
        <v/>
      </c>
      <c r="R595" s="186" t="str">
        <f>'Berechnung-Freizeit'!AO583</f>
        <v/>
      </c>
      <c r="S595" s="184" t="str">
        <f>'Berechnung-Freizeit'!AT583</f>
        <v/>
      </c>
      <c r="T595" s="186" t="str">
        <f>'Berechnung-Freizeit'!AU583</f>
        <v/>
      </c>
      <c r="U595" s="184" t="str">
        <f>'Berechnung-Freizeit'!AZ583</f>
        <v/>
      </c>
      <c r="V595" s="197" t="str">
        <f>'Berechnung-Freizeit'!BA583</f>
        <v/>
      </c>
      <c r="W595" s="184">
        <f>'Berechnung-Freizeit'!BB583</f>
        <v>0</v>
      </c>
      <c r="X595" s="197">
        <f>'Berechnung-Freizeit'!BC583</f>
        <v>0</v>
      </c>
      <c r="Y595" s="205">
        <f t="shared" si="29"/>
        <v>0</v>
      </c>
      <c r="Z595" s="216">
        <f t="shared" si="30"/>
        <v>0</v>
      </c>
      <c r="AA595" s="361">
        <f>'Berechnung-Freizeit'!BI583</f>
        <v>0</v>
      </c>
      <c r="AB595" s="362">
        <f t="shared" ref="AB595:AB658" si="31">Z595+AA595</f>
        <v>0</v>
      </c>
    </row>
    <row r="596" spans="1:28">
      <c r="A596" s="184">
        <f>'Berechnung-Freizeit'!A584</f>
        <v>0</v>
      </c>
      <c r="B596" s="185">
        <f>'Berechnung-Freizeit'!B584</f>
        <v>0</v>
      </c>
      <c r="C596" s="185">
        <f>'Berechnung-Freizeit'!C584</f>
        <v>0</v>
      </c>
      <c r="D596" s="184" t="str">
        <f>'Berechnung-Freizeit'!D584</f>
        <v/>
      </c>
      <c r="E596" s="192">
        <f>'Berechnung-Freizeit'!E584</f>
        <v>0</v>
      </c>
      <c r="F596" s="195" t="str">
        <f>'Berechnung-Freizeit'!G584</f>
        <v/>
      </c>
      <c r="G596" s="184" t="str">
        <f>'Berechnung-Freizeit'!I584</f>
        <v/>
      </c>
      <c r="H596" s="192" t="str">
        <f>'Berechnung-Freizeit'!J584</f>
        <v/>
      </c>
      <c r="I596" s="195" t="str">
        <f>'Berechnung-Freizeit'!N584</f>
        <v/>
      </c>
      <c r="J596" s="186" t="str">
        <f>'Berechnung-Freizeit'!O584</f>
        <v/>
      </c>
      <c r="K596" s="184" t="str">
        <f>'Berechnung-Freizeit'!V584</f>
        <v/>
      </c>
      <c r="L596" s="197" t="str">
        <f>'Berechnung-Freizeit'!W584</f>
        <v/>
      </c>
      <c r="M596" s="195" t="str">
        <f>'Berechnung-Freizeit'!AB584</f>
        <v/>
      </c>
      <c r="N596" s="186" t="str">
        <f>'Berechnung-Freizeit'!AC584</f>
        <v/>
      </c>
      <c r="O596" s="195" t="str">
        <f>'Berechnung-Freizeit'!AH584</f>
        <v/>
      </c>
      <c r="P596" s="186" t="str">
        <f>'Berechnung-Freizeit'!AI584</f>
        <v/>
      </c>
      <c r="Q596" s="355" t="str">
        <f>'Berechnung-Freizeit'!AN584</f>
        <v/>
      </c>
      <c r="R596" s="186" t="str">
        <f>'Berechnung-Freizeit'!AO584</f>
        <v/>
      </c>
      <c r="S596" s="184" t="str">
        <f>'Berechnung-Freizeit'!AT584</f>
        <v/>
      </c>
      <c r="T596" s="186" t="str">
        <f>'Berechnung-Freizeit'!AU584</f>
        <v/>
      </c>
      <c r="U596" s="184" t="str">
        <f>'Berechnung-Freizeit'!AZ584</f>
        <v/>
      </c>
      <c r="V596" s="197" t="str">
        <f>'Berechnung-Freizeit'!BA584</f>
        <v/>
      </c>
      <c r="W596" s="184">
        <f>'Berechnung-Freizeit'!BB584</f>
        <v>0</v>
      </c>
      <c r="X596" s="197">
        <f>'Berechnung-Freizeit'!BC584</f>
        <v>0</v>
      </c>
      <c r="Y596" s="205">
        <f t="shared" si="29"/>
        <v>0</v>
      </c>
      <c r="Z596" s="216">
        <f t="shared" si="30"/>
        <v>0</v>
      </c>
      <c r="AA596" s="361">
        <f>'Berechnung-Freizeit'!BI584</f>
        <v>0</v>
      </c>
      <c r="AB596" s="362">
        <f t="shared" si="31"/>
        <v>0</v>
      </c>
    </row>
    <row r="597" spans="1:28">
      <c r="A597" s="184">
        <f>'Berechnung-Freizeit'!A585</f>
        <v>0</v>
      </c>
      <c r="B597" s="185">
        <f>'Berechnung-Freizeit'!B585</f>
        <v>0</v>
      </c>
      <c r="C597" s="185">
        <f>'Berechnung-Freizeit'!C585</f>
        <v>0</v>
      </c>
      <c r="D597" s="184" t="str">
        <f>'Berechnung-Freizeit'!D585</f>
        <v/>
      </c>
      <c r="E597" s="192">
        <f>'Berechnung-Freizeit'!E585</f>
        <v>0</v>
      </c>
      <c r="F597" s="195" t="str">
        <f>'Berechnung-Freizeit'!G585</f>
        <v/>
      </c>
      <c r="G597" s="184" t="str">
        <f>'Berechnung-Freizeit'!I585</f>
        <v/>
      </c>
      <c r="H597" s="192" t="str">
        <f>'Berechnung-Freizeit'!J585</f>
        <v/>
      </c>
      <c r="I597" s="195" t="str">
        <f>'Berechnung-Freizeit'!N585</f>
        <v/>
      </c>
      <c r="J597" s="186" t="str">
        <f>'Berechnung-Freizeit'!O585</f>
        <v/>
      </c>
      <c r="K597" s="184" t="str">
        <f>'Berechnung-Freizeit'!V585</f>
        <v/>
      </c>
      <c r="L597" s="197" t="str">
        <f>'Berechnung-Freizeit'!W585</f>
        <v/>
      </c>
      <c r="M597" s="195" t="str">
        <f>'Berechnung-Freizeit'!AB585</f>
        <v/>
      </c>
      <c r="N597" s="186" t="str">
        <f>'Berechnung-Freizeit'!AC585</f>
        <v/>
      </c>
      <c r="O597" s="195" t="str">
        <f>'Berechnung-Freizeit'!AH585</f>
        <v/>
      </c>
      <c r="P597" s="186" t="str">
        <f>'Berechnung-Freizeit'!AI585</f>
        <v/>
      </c>
      <c r="Q597" s="355" t="str">
        <f>'Berechnung-Freizeit'!AN585</f>
        <v/>
      </c>
      <c r="R597" s="186" t="str">
        <f>'Berechnung-Freizeit'!AO585</f>
        <v/>
      </c>
      <c r="S597" s="184" t="str">
        <f>'Berechnung-Freizeit'!AT585</f>
        <v/>
      </c>
      <c r="T597" s="186" t="str">
        <f>'Berechnung-Freizeit'!AU585</f>
        <v/>
      </c>
      <c r="U597" s="184" t="str">
        <f>'Berechnung-Freizeit'!AZ585</f>
        <v/>
      </c>
      <c r="V597" s="197" t="str">
        <f>'Berechnung-Freizeit'!BA585</f>
        <v/>
      </c>
      <c r="W597" s="184">
        <f>'Berechnung-Freizeit'!BB585</f>
        <v>0</v>
      </c>
      <c r="X597" s="197">
        <f>'Berechnung-Freizeit'!BC585</f>
        <v>0</v>
      </c>
      <c r="Y597" s="205">
        <f t="shared" si="29"/>
        <v>0</v>
      </c>
      <c r="Z597" s="216">
        <f t="shared" si="30"/>
        <v>0</v>
      </c>
      <c r="AA597" s="361">
        <f>'Berechnung-Freizeit'!BI585</f>
        <v>0</v>
      </c>
      <c r="AB597" s="362">
        <f t="shared" si="31"/>
        <v>0</v>
      </c>
    </row>
    <row r="598" spans="1:28">
      <c r="A598" s="184">
        <f>'Berechnung-Freizeit'!A586</f>
        <v>0</v>
      </c>
      <c r="B598" s="185">
        <f>'Berechnung-Freizeit'!B586</f>
        <v>0</v>
      </c>
      <c r="C598" s="185">
        <f>'Berechnung-Freizeit'!C586</f>
        <v>0</v>
      </c>
      <c r="D598" s="184" t="str">
        <f>'Berechnung-Freizeit'!D586</f>
        <v/>
      </c>
      <c r="E598" s="192">
        <f>'Berechnung-Freizeit'!E586</f>
        <v>0</v>
      </c>
      <c r="F598" s="195" t="str">
        <f>'Berechnung-Freizeit'!G586</f>
        <v/>
      </c>
      <c r="G598" s="184" t="str">
        <f>'Berechnung-Freizeit'!I586</f>
        <v/>
      </c>
      <c r="H598" s="192" t="str">
        <f>'Berechnung-Freizeit'!J586</f>
        <v/>
      </c>
      <c r="I598" s="195" t="str">
        <f>'Berechnung-Freizeit'!N586</f>
        <v/>
      </c>
      <c r="J598" s="186" t="str">
        <f>'Berechnung-Freizeit'!O586</f>
        <v/>
      </c>
      <c r="K598" s="184" t="str">
        <f>'Berechnung-Freizeit'!V586</f>
        <v/>
      </c>
      <c r="L598" s="197" t="str">
        <f>'Berechnung-Freizeit'!W586</f>
        <v/>
      </c>
      <c r="M598" s="195" t="str">
        <f>'Berechnung-Freizeit'!AB586</f>
        <v/>
      </c>
      <c r="N598" s="186" t="str">
        <f>'Berechnung-Freizeit'!AC586</f>
        <v/>
      </c>
      <c r="O598" s="195" t="str">
        <f>'Berechnung-Freizeit'!AH586</f>
        <v/>
      </c>
      <c r="P598" s="186" t="str">
        <f>'Berechnung-Freizeit'!AI586</f>
        <v/>
      </c>
      <c r="Q598" s="355" t="str">
        <f>'Berechnung-Freizeit'!AN586</f>
        <v/>
      </c>
      <c r="R598" s="186" t="str">
        <f>'Berechnung-Freizeit'!AO586</f>
        <v/>
      </c>
      <c r="S598" s="184" t="str">
        <f>'Berechnung-Freizeit'!AT586</f>
        <v/>
      </c>
      <c r="T598" s="186" t="str">
        <f>'Berechnung-Freizeit'!AU586</f>
        <v/>
      </c>
      <c r="U598" s="184" t="str">
        <f>'Berechnung-Freizeit'!AZ586</f>
        <v/>
      </c>
      <c r="V598" s="197" t="str">
        <f>'Berechnung-Freizeit'!BA586</f>
        <v/>
      </c>
      <c r="W598" s="184">
        <f>'Berechnung-Freizeit'!BB586</f>
        <v>0</v>
      </c>
      <c r="X598" s="197">
        <f>'Berechnung-Freizeit'!BC586</f>
        <v>0</v>
      </c>
      <c r="Y598" s="205">
        <f t="shared" si="29"/>
        <v>0</v>
      </c>
      <c r="Z598" s="216">
        <f t="shared" si="30"/>
        <v>0</v>
      </c>
      <c r="AA598" s="361">
        <f>'Berechnung-Freizeit'!BI586</f>
        <v>0</v>
      </c>
      <c r="AB598" s="362">
        <f t="shared" si="31"/>
        <v>0</v>
      </c>
    </row>
    <row r="599" spans="1:28">
      <c r="A599" s="184">
        <f>'Berechnung-Freizeit'!A587</f>
        <v>0</v>
      </c>
      <c r="B599" s="185">
        <f>'Berechnung-Freizeit'!B587</f>
        <v>0</v>
      </c>
      <c r="C599" s="185">
        <f>'Berechnung-Freizeit'!C587</f>
        <v>0</v>
      </c>
      <c r="D599" s="184" t="str">
        <f>'Berechnung-Freizeit'!D587</f>
        <v/>
      </c>
      <c r="E599" s="192">
        <f>'Berechnung-Freizeit'!E587</f>
        <v>0</v>
      </c>
      <c r="F599" s="195" t="str">
        <f>'Berechnung-Freizeit'!G587</f>
        <v/>
      </c>
      <c r="G599" s="184" t="str">
        <f>'Berechnung-Freizeit'!I587</f>
        <v/>
      </c>
      <c r="H599" s="192" t="str">
        <f>'Berechnung-Freizeit'!J587</f>
        <v/>
      </c>
      <c r="I599" s="195" t="str">
        <f>'Berechnung-Freizeit'!N587</f>
        <v/>
      </c>
      <c r="J599" s="186" t="str">
        <f>'Berechnung-Freizeit'!O587</f>
        <v/>
      </c>
      <c r="K599" s="184" t="str">
        <f>'Berechnung-Freizeit'!V587</f>
        <v/>
      </c>
      <c r="L599" s="197" t="str">
        <f>'Berechnung-Freizeit'!W587</f>
        <v/>
      </c>
      <c r="M599" s="195" t="str">
        <f>'Berechnung-Freizeit'!AB587</f>
        <v/>
      </c>
      <c r="N599" s="186" t="str">
        <f>'Berechnung-Freizeit'!AC587</f>
        <v/>
      </c>
      <c r="O599" s="195" t="str">
        <f>'Berechnung-Freizeit'!AH587</f>
        <v/>
      </c>
      <c r="P599" s="186" t="str">
        <f>'Berechnung-Freizeit'!AI587</f>
        <v/>
      </c>
      <c r="Q599" s="355" t="str">
        <f>'Berechnung-Freizeit'!AN587</f>
        <v/>
      </c>
      <c r="R599" s="186" t="str">
        <f>'Berechnung-Freizeit'!AO587</f>
        <v/>
      </c>
      <c r="S599" s="184" t="str">
        <f>'Berechnung-Freizeit'!AT587</f>
        <v/>
      </c>
      <c r="T599" s="186" t="str">
        <f>'Berechnung-Freizeit'!AU587</f>
        <v/>
      </c>
      <c r="U599" s="184" t="str">
        <f>'Berechnung-Freizeit'!AZ587</f>
        <v/>
      </c>
      <c r="V599" s="197" t="str">
        <f>'Berechnung-Freizeit'!BA587</f>
        <v/>
      </c>
      <c r="W599" s="184">
        <f>'Berechnung-Freizeit'!BB587</f>
        <v>0</v>
      </c>
      <c r="X599" s="197">
        <f>'Berechnung-Freizeit'!BC587</f>
        <v>0</v>
      </c>
      <c r="Y599" s="205">
        <f t="shared" si="29"/>
        <v>0</v>
      </c>
      <c r="Z599" s="216">
        <f t="shared" si="30"/>
        <v>0</v>
      </c>
      <c r="AA599" s="361">
        <f>'Berechnung-Freizeit'!BI587</f>
        <v>0</v>
      </c>
      <c r="AB599" s="362">
        <f t="shared" si="31"/>
        <v>0</v>
      </c>
    </row>
    <row r="600" spans="1:28">
      <c r="A600" s="184">
        <f>'Berechnung-Freizeit'!A588</f>
        <v>0</v>
      </c>
      <c r="B600" s="185">
        <f>'Berechnung-Freizeit'!B588</f>
        <v>0</v>
      </c>
      <c r="C600" s="185">
        <f>'Berechnung-Freizeit'!C588</f>
        <v>0</v>
      </c>
      <c r="D600" s="184" t="str">
        <f>'Berechnung-Freizeit'!D588</f>
        <v/>
      </c>
      <c r="E600" s="192">
        <f>'Berechnung-Freizeit'!E588</f>
        <v>0</v>
      </c>
      <c r="F600" s="195" t="str">
        <f>'Berechnung-Freizeit'!G588</f>
        <v/>
      </c>
      <c r="G600" s="184" t="str">
        <f>'Berechnung-Freizeit'!I588</f>
        <v/>
      </c>
      <c r="H600" s="192" t="str">
        <f>'Berechnung-Freizeit'!J588</f>
        <v/>
      </c>
      <c r="I600" s="195" t="str">
        <f>'Berechnung-Freizeit'!N588</f>
        <v/>
      </c>
      <c r="J600" s="186" t="str">
        <f>'Berechnung-Freizeit'!O588</f>
        <v/>
      </c>
      <c r="K600" s="184" t="str">
        <f>'Berechnung-Freizeit'!V588</f>
        <v/>
      </c>
      <c r="L600" s="197" t="str">
        <f>'Berechnung-Freizeit'!W588</f>
        <v/>
      </c>
      <c r="M600" s="195" t="str">
        <f>'Berechnung-Freizeit'!AB588</f>
        <v/>
      </c>
      <c r="N600" s="186" t="str">
        <f>'Berechnung-Freizeit'!AC588</f>
        <v/>
      </c>
      <c r="O600" s="195" t="str">
        <f>'Berechnung-Freizeit'!AH588</f>
        <v/>
      </c>
      <c r="P600" s="186" t="str">
        <f>'Berechnung-Freizeit'!AI588</f>
        <v/>
      </c>
      <c r="Q600" s="355" t="str">
        <f>'Berechnung-Freizeit'!AN588</f>
        <v/>
      </c>
      <c r="R600" s="186" t="str">
        <f>'Berechnung-Freizeit'!AO588</f>
        <v/>
      </c>
      <c r="S600" s="184" t="str">
        <f>'Berechnung-Freizeit'!AT588</f>
        <v/>
      </c>
      <c r="T600" s="186" t="str">
        <f>'Berechnung-Freizeit'!AU588</f>
        <v/>
      </c>
      <c r="U600" s="184" t="str">
        <f>'Berechnung-Freizeit'!AZ588</f>
        <v/>
      </c>
      <c r="V600" s="197" t="str">
        <f>'Berechnung-Freizeit'!BA588</f>
        <v/>
      </c>
      <c r="W600" s="184">
        <f>'Berechnung-Freizeit'!BB588</f>
        <v>0</v>
      </c>
      <c r="X600" s="197">
        <f>'Berechnung-Freizeit'!BC588</f>
        <v>0</v>
      </c>
      <c r="Y600" s="205">
        <f t="shared" si="29"/>
        <v>0</v>
      </c>
      <c r="Z600" s="216">
        <f t="shared" si="30"/>
        <v>0</v>
      </c>
      <c r="AA600" s="361">
        <f>'Berechnung-Freizeit'!BI588</f>
        <v>0</v>
      </c>
      <c r="AB600" s="362">
        <f t="shared" si="31"/>
        <v>0</v>
      </c>
    </row>
    <row r="601" spans="1:28">
      <c r="A601" s="184">
        <f>'Berechnung-Freizeit'!A589</f>
        <v>0</v>
      </c>
      <c r="B601" s="185">
        <f>'Berechnung-Freizeit'!B589</f>
        <v>0</v>
      </c>
      <c r="C601" s="185">
        <f>'Berechnung-Freizeit'!C589</f>
        <v>0</v>
      </c>
      <c r="D601" s="184" t="str">
        <f>'Berechnung-Freizeit'!D589</f>
        <v/>
      </c>
      <c r="E601" s="192">
        <f>'Berechnung-Freizeit'!E589</f>
        <v>0</v>
      </c>
      <c r="F601" s="195" t="str">
        <f>'Berechnung-Freizeit'!G589</f>
        <v/>
      </c>
      <c r="G601" s="184" t="str">
        <f>'Berechnung-Freizeit'!I589</f>
        <v/>
      </c>
      <c r="H601" s="192" t="str">
        <f>'Berechnung-Freizeit'!J589</f>
        <v/>
      </c>
      <c r="I601" s="195" t="str">
        <f>'Berechnung-Freizeit'!N589</f>
        <v/>
      </c>
      <c r="J601" s="186" t="str">
        <f>'Berechnung-Freizeit'!O589</f>
        <v/>
      </c>
      <c r="K601" s="184" t="str">
        <f>'Berechnung-Freizeit'!V589</f>
        <v/>
      </c>
      <c r="L601" s="197" t="str">
        <f>'Berechnung-Freizeit'!W589</f>
        <v/>
      </c>
      <c r="M601" s="195" t="str">
        <f>'Berechnung-Freizeit'!AB589</f>
        <v/>
      </c>
      <c r="N601" s="186" t="str">
        <f>'Berechnung-Freizeit'!AC589</f>
        <v/>
      </c>
      <c r="O601" s="195" t="str">
        <f>'Berechnung-Freizeit'!AH589</f>
        <v/>
      </c>
      <c r="P601" s="186" t="str">
        <f>'Berechnung-Freizeit'!AI589</f>
        <v/>
      </c>
      <c r="Q601" s="355" t="str">
        <f>'Berechnung-Freizeit'!AN589</f>
        <v/>
      </c>
      <c r="R601" s="186" t="str">
        <f>'Berechnung-Freizeit'!AO589</f>
        <v/>
      </c>
      <c r="S601" s="184" t="str">
        <f>'Berechnung-Freizeit'!AT589</f>
        <v/>
      </c>
      <c r="T601" s="186" t="str">
        <f>'Berechnung-Freizeit'!AU589</f>
        <v/>
      </c>
      <c r="U601" s="184" t="str">
        <f>'Berechnung-Freizeit'!AZ589</f>
        <v/>
      </c>
      <c r="V601" s="197" t="str">
        <f>'Berechnung-Freizeit'!BA589</f>
        <v/>
      </c>
      <c r="W601" s="184">
        <f>'Berechnung-Freizeit'!BB589</f>
        <v>0</v>
      </c>
      <c r="X601" s="197">
        <f>'Berechnung-Freizeit'!BC589</f>
        <v>0</v>
      </c>
      <c r="Y601" s="205">
        <f t="shared" si="29"/>
        <v>0</v>
      </c>
      <c r="Z601" s="216">
        <f t="shared" si="30"/>
        <v>0</v>
      </c>
      <c r="AA601" s="361">
        <f>'Berechnung-Freizeit'!BI589</f>
        <v>0</v>
      </c>
      <c r="AB601" s="362">
        <f t="shared" si="31"/>
        <v>0</v>
      </c>
    </row>
    <row r="602" spans="1:28">
      <c r="A602" s="184">
        <f>'Berechnung-Freizeit'!A590</f>
        <v>0</v>
      </c>
      <c r="B602" s="185">
        <f>'Berechnung-Freizeit'!B590</f>
        <v>0</v>
      </c>
      <c r="C602" s="185">
        <f>'Berechnung-Freizeit'!C590</f>
        <v>0</v>
      </c>
      <c r="D602" s="184" t="str">
        <f>'Berechnung-Freizeit'!D590</f>
        <v/>
      </c>
      <c r="E602" s="192">
        <f>'Berechnung-Freizeit'!E590</f>
        <v>0</v>
      </c>
      <c r="F602" s="195" t="str">
        <f>'Berechnung-Freizeit'!G590</f>
        <v/>
      </c>
      <c r="G602" s="184" t="str">
        <f>'Berechnung-Freizeit'!I590</f>
        <v/>
      </c>
      <c r="H602" s="192" t="str">
        <f>'Berechnung-Freizeit'!J590</f>
        <v/>
      </c>
      <c r="I602" s="195" t="str">
        <f>'Berechnung-Freizeit'!N590</f>
        <v/>
      </c>
      <c r="J602" s="186" t="str">
        <f>'Berechnung-Freizeit'!O590</f>
        <v/>
      </c>
      <c r="K602" s="184" t="str">
        <f>'Berechnung-Freizeit'!V590</f>
        <v/>
      </c>
      <c r="L602" s="197" t="str">
        <f>'Berechnung-Freizeit'!W590</f>
        <v/>
      </c>
      <c r="M602" s="195" t="str">
        <f>'Berechnung-Freizeit'!AB590</f>
        <v/>
      </c>
      <c r="N602" s="186" t="str">
        <f>'Berechnung-Freizeit'!AC590</f>
        <v/>
      </c>
      <c r="O602" s="195" t="str">
        <f>'Berechnung-Freizeit'!AH590</f>
        <v/>
      </c>
      <c r="P602" s="186" t="str">
        <f>'Berechnung-Freizeit'!AI590</f>
        <v/>
      </c>
      <c r="Q602" s="355" t="str">
        <f>'Berechnung-Freizeit'!AN590</f>
        <v/>
      </c>
      <c r="R602" s="186" t="str">
        <f>'Berechnung-Freizeit'!AO590</f>
        <v/>
      </c>
      <c r="S602" s="184" t="str">
        <f>'Berechnung-Freizeit'!AT590</f>
        <v/>
      </c>
      <c r="T602" s="186" t="str">
        <f>'Berechnung-Freizeit'!AU590</f>
        <v/>
      </c>
      <c r="U602" s="184" t="str">
        <f>'Berechnung-Freizeit'!AZ590</f>
        <v/>
      </c>
      <c r="V602" s="197" t="str">
        <f>'Berechnung-Freizeit'!BA590</f>
        <v/>
      </c>
      <c r="W602" s="184">
        <f>'Berechnung-Freizeit'!BB590</f>
        <v>0</v>
      </c>
      <c r="X602" s="197">
        <f>'Berechnung-Freizeit'!BC590</f>
        <v>0</v>
      </c>
      <c r="Y602" s="205">
        <f t="shared" si="29"/>
        <v>0</v>
      </c>
      <c r="Z602" s="216">
        <f t="shared" si="30"/>
        <v>0</v>
      </c>
      <c r="AA602" s="361">
        <f>'Berechnung-Freizeit'!BI590</f>
        <v>0</v>
      </c>
      <c r="AB602" s="362">
        <f t="shared" si="31"/>
        <v>0</v>
      </c>
    </row>
    <row r="603" spans="1:28">
      <c r="A603" s="184">
        <f>'Berechnung-Freizeit'!A591</f>
        <v>0</v>
      </c>
      <c r="B603" s="185">
        <f>'Berechnung-Freizeit'!B591</f>
        <v>0</v>
      </c>
      <c r="C603" s="185">
        <f>'Berechnung-Freizeit'!C591</f>
        <v>0</v>
      </c>
      <c r="D603" s="184" t="str">
        <f>'Berechnung-Freizeit'!D591</f>
        <v/>
      </c>
      <c r="E603" s="192">
        <f>'Berechnung-Freizeit'!E591</f>
        <v>0</v>
      </c>
      <c r="F603" s="195" t="str">
        <f>'Berechnung-Freizeit'!G591</f>
        <v/>
      </c>
      <c r="G603" s="184" t="str">
        <f>'Berechnung-Freizeit'!I591</f>
        <v/>
      </c>
      <c r="H603" s="192" t="str">
        <f>'Berechnung-Freizeit'!J591</f>
        <v/>
      </c>
      <c r="I603" s="195" t="str">
        <f>'Berechnung-Freizeit'!N591</f>
        <v/>
      </c>
      <c r="J603" s="186" t="str">
        <f>'Berechnung-Freizeit'!O591</f>
        <v/>
      </c>
      <c r="K603" s="184" t="str">
        <f>'Berechnung-Freizeit'!V591</f>
        <v/>
      </c>
      <c r="L603" s="197" t="str">
        <f>'Berechnung-Freizeit'!W591</f>
        <v/>
      </c>
      <c r="M603" s="195" t="str">
        <f>'Berechnung-Freizeit'!AB591</f>
        <v/>
      </c>
      <c r="N603" s="186" t="str">
        <f>'Berechnung-Freizeit'!AC591</f>
        <v/>
      </c>
      <c r="O603" s="195" t="str">
        <f>'Berechnung-Freizeit'!AH591</f>
        <v/>
      </c>
      <c r="P603" s="186" t="str">
        <f>'Berechnung-Freizeit'!AI591</f>
        <v/>
      </c>
      <c r="Q603" s="355" t="str">
        <f>'Berechnung-Freizeit'!AN591</f>
        <v/>
      </c>
      <c r="R603" s="186" t="str">
        <f>'Berechnung-Freizeit'!AO591</f>
        <v/>
      </c>
      <c r="S603" s="184" t="str">
        <f>'Berechnung-Freizeit'!AT591</f>
        <v/>
      </c>
      <c r="T603" s="186" t="str">
        <f>'Berechnung-Freizeit'!AU591</f>
        <v/>
      </c>
      <c r="U603" s="184" t="str">
        <f>'Berechnung-Freizeit'!AZ591</f>
        <v/>
      </c>
      <c r="V603" s="197" t="str">
        <f>'Berechnung-Freizeit'!BA591</f>
        <v/>
      </c>
      <c r="W603" s="184">
        <f>'Berechnung-Freizeit'!BB591</f>
        <v>0</v>
      </c>
      <c r="X603" s="197">
        <f>'Berechnung-Freizeit'!BC591</f>
        <v>0</v>
      </c>
      <c r="Y603" s="205">
        <f t="shared" si="29"/>
        <v>0</v>
      </c>
      <c r="Z603" s="216">
        <f t="shared" si="30"/>
        <v>0</v>
      </c>
      <c r="AA603" s="361">
        <f>'Berechnung-Freizeit'!BI591</f>
        <v>0</v>
      </c>
      <c r="AB603" s="362">
        <f t="shared" si="31"/>
        <v>0</v>
      </c>
    </row>
    <row r="604" spans="1:28">
      <c r="A604" s="184">
        <f>'Berechnung-Freizeit'!A592</f>
        <v>0</v>
      </c>
      <c r="B604" s="185">
        <f>'Berechnung-Freizeit'!B592</f>
        <v>0</v>
      </c>
      <c r="C604" s="185">
        <f>'Berechnung-Freizeit'!C592</f>
        <v>0</v>
      </c>
      <c r="D604" s="184" t="str">
        <f>'Berechnung-Freizeit'!D592</f>
        <v/>
      </c>
      <c r="E604" s="192">
        <f>'Berechnung-Freizeit'!E592</f>
        <v>0</v>
      </c>
      <c r="F604" s="195" t="str">
        <f>'Berechnung-Freizeit'!G592</f>
        <v/>
      </c>
      <c r="G604" s="184" t="str">
        <f>'Berechnung-Freizeit'!I592</f>
        <v/>
      </c>
      <c r="H604" s="192" t="str">
        <f>'Berechnung-Freizeit'!J592</f>
        <v/>
      </c>
      <c r="I604" s="195" t="str">
        <f>'Berechnung-Freizeit'!N592</f>
        <v/>
      </c>
      <c r="J604" s="186" t="str">
        <f>'Berechnung-Freizeit'!O592</f>
        <v/>
      </c>
      <c r="K604" s="184" t="str">
        <f>'Berechnung-Freizeit'!V592</f>
        <v/>
      </c>
      <c r="L604" s="197" t="str">
        <f>'Berechnung-Freizeit'!W592</f>
        <v/>
      </c>
      <c r="M604" s="195" t="str">
        <f>'Berechnung-Freizeit'!AB592</f>
        <v/>
      </c>
      <c r="N604" s="186" t="str">
        <f>'Berechnung-Freizeit'!AC592</f>
        <v/>
      </c>
      <c r="O604" s="195" t="str">
        <f>'Berechnung-Freizeit'!AH592</f>
        <v/>
      </c>
      <c r="P604" s="186" t="str">
        <f>'Berechnung-Freizeit'!AI592</f>
        <v/>
      </c>
      <c r="Q604" s="355" t="str">
        <f>'Berechnung-Freizeit'!AN592</f>
        <v/>
      </c>
      <c r="R604" s="186" t="str">
        <f>'Berechnung-Freizeit'!AO592</f>
        <v/>
      </c>
      <c r="S604" s="184" t="str">
        <f>'Berechnung-Freizeit'!AT592</f>
        <v/>
      </c>
      <c r="T604" s="186" t="str">
        <f>'Berechnung-Freizeit'!AU592</f>
        <v/>
      </c>
      <c r="U604" s="184" t="str">
        <f>'Berechnung-Freizeit'!AZ592</f>
        <v/>
      </c>
      <c r="V604" s="197" t="str">
        <f>'Berechnung-Freizeit'!BA592</f>
        <v/>
      </c>
      <c r="W604" s="184">
        <f>'Berechnung-Freizeit'!BB592</f>
        <v>0</v>
      </c>
      <c r="X604" s="197">
        <f>'Berechnung-Freizeit'!BC592</f>
        <v>0</v>
      </c>
      <c r="Y604" s="205">
        <f t="shared" si="29"/>
        <v>0</v>
      </c>
      <c r="Z604" s="216">
        <f t="shared" si="30"/>
        <v>0</v>
      </c>
      <c r="AA604" s="361">
        <f>'Berechnung-Freizeit'!BI592</f>
        <v>0</v>
      </c>
      <c r="AB604" s="362">
        <f t="shared" si="31"/>
        <v>0</v>
      </c>
    </row>
    <row r="605" spans="1:28">
      <c r="A605" s="184">
        <f>'Berechnung-Freizeit'!A593</f>
        <v>0</v>
      </c>
      <c r="B605" s="185">
        <f>'Berechnung-Freizeit'!B593</f>
        <v>0</v>
      </c>
      <c r="C605" s="185">
        <f>'Berechnung-Freizeit'!C593</f>
        <v>0</v>
      </c>
      <c r="D605" s="184" t="str">
        <f>'Berechnung-Freizeit'!D593</f>
        <v/>
      </c>
      <c r="E605" s="192">
        <f>'Berechnung-Freizeit'!E593</f>
        <v>0</v>
      </c>
      <c r="F605" s="195" t="str">
        <f>'Berechnung-Freizeit'!G593</f>
        <v/>
      </c>
      <c r="G605" s="184" t="str">
        <f>'Berechnung-Freizeit'!I593</f>
        <v/>
      </c>
      <c r="H605" s="192" t="str">
        <f>'Berechnung-Freizeit'!J593</f>
        <v/>
      </c>
      <c r="I605" s="195" t="str">
        <f>'Berechnung-Freizeit'!N593</f>
        <v/>
      </c>
      <c r="J605" s="186" t="str">
        <f>'Berechnung-Freizeit'!O593</f>
        <v/>
      </c>
      <c r="K605" s="184" t="str">
        <f>'Berechnung-Freizeit'!V593</f>
        <v/>
      </c>
      <c r="L605" s="197" t="str">
        <f>'Berechnung-Freizeit'!W593</f>
        <v/>
      </c>
      <c r="M605" s="195" t="str">
        <f>'Berechnung-Freizeit'!AB593</f>
        <v/>
      </c>
      <c r="N605" s="186" t="str">
        <f>'Berechnung-Freizeit'!AC593</f>
        <v/>
      </c>
      <c r="O605" s="195" t="str">
        <f>'Berechnung-Freizeit'!AH593</f>
        <v/>
      </c>
      <c r="P605" s="186" t="str">
        <f>'Berechnung-Freizeit'!AI593</f>
        <v/>
      </c>
      <c r="Q605" s="355" t="str">
        <f>'Berechnung-Freizeit'!AN593</f>
        <v/>
      </c>
      <c r="R605" s="186" t="str">
        <f>'Berechnung-Freizeit'!AO593</f>
        <v/>
      </c>
      <c r="S605" s="184" t="str">
        <f>'Berechnung-Freizeit'!AT593</f>
        <v/>
      </c>
      <c r="T605" s="186" t="str">
        <f>'Berechnung-Freizeit'!AU593</f>
        <v/>
      </c>
      <c r="U605" s="184" t="str">
        <f>'Berechnung-Freizeit'!AZ593</f>
        <v/>
      </c>
      <c r="V605" s="197" t="str">
        <f>'Berechnung-Freizeit'!BA593</f>
        <v/>
      </c>
      <c r="W605" s="184">
        <f>'Berechnung-Freizeit'!BB593</f>
        <v>0</v>
      </c>
      <c r="X605" s="197">
        <f>'Berechnung-Freizeit'!BC593</f>
        <v>0</v>
      </c>
      <c r="Y605" s="205">
        <f t="shared" si="29"/>
        <v>0</v>
      </c>
      <c r="Z605" s="216">
        <f t="shared" si="30"/>
        <v>0</v>
      </c>
      <c r="AA605" s="361">
        <f>'Berechnung-Freizeit'!BI593</f>
        <v>0</v>
      </c>
      <c r="AB605" s="362">
        <f t="shared" si="31"/>
        <v>0</v>
      </c>
    </row>
    <row r="606" spans="1:28">
      <c r="A606" s="184">
        <f>'Berechnung-Freizeit'!A594</f>
        <v>0</v>
      </c>
      <c r="B606" s="185">
        <f>'Berechnung-Freizeit'!B594</f>
        <v>0</v>
      </c>
      <c r="C606" s="185">
        <f>'Berechnung-Freizeit'!C594</f>
        <v>0</v>
      </c>
      <c r="D606" s="184" t="str">
        <f>'Berechnung-Freizeit'!D594</f>
        <v/>
      </c>
      <c r="E606" s="192">
        <f>'Berechnung-Freizeit'!E594</f>
        <v>0</v>
      </c>
      <c r="F606" s="195" t="str">
        <f>'Berechnung-Freizeit'!G594</f>
        <v/>
      </c>
      <c r="G606" s="184" t="str">
        <f>'Berechnung-Freizeit'!I594</f>
        <v/>
      </c>
      <c r="H606" s="192" t="str">
        <f>'Berechnung-Freizeit'!J594</f>
        <v/>
      </c>
      <c r="I606" s="195" t="str">
        <f>'Berechnung-Freizeit'!N594</f>
        <v/>
      </c>
      <c r="J606" s="186" t="str">
        <f>'Berechnung-Freizeit'!O594</f>
        <v/>
      </c>
      <c r="K606" s="184" t="str">
        <f>'Berechnung-Freizeit'!V594</f>
        <v/>
      </c>
      <c r="L606" s="197" t="str">
        <f>'Berechnung-Freizeit'!W594</f>
        <v/>
      </c>
      <c r="M606" s="195" t="str">
        <f>'Berechnung-Freizeit'!AB594</f>
        <v/>
      </c>
      <c r="N606" s="186" t="str">
        <f>'Berechnung-Freizeit'!AC594</f>
        <v/>
      </c>
      <c r="O606" s="195" t="str">
        <f>'Berechnung-Freizeit'!AH594</f>
        <v/>
      </c>
      <c r="P606" s="186" t="str">
        <f>'Berechnung-Freizeit'!AI594</f>
        <v/>
      </c>
      <c r="Q606" s="355" t="str">
        <f>'Berechnung-Freizeit'!AN594</f>
        <v/>
      </c>
      <c r="R606" s="186" t="str">
        <f>'Berechnung-Freizeit'!AO594</f>
        <v/>
      </c>
      <c r="S606" s="184" t="str">
        <f>'Berechnung-Freizeit'!AT594</f>
        <v/>
      </c>
      <c r="T606" s="186" t="str">
        <f>'Berechnung-Freizeit'!AU594</f>
        <v/>
      </c>
      <c r="U606" s="184" t="str">
        <f>'Berechnung-Freizeit'!AZ594</f>
        <v/>
      </c>
      <c r="V606" s="197" t="str">
        <f>'Berechnung-Freizeit'!BA594</f>
        <v/>
      </c>
      <c r="W606" s="184">
        <f>'Berechnung-Freizeit'!BB594</f>
        <v>0</v>
      </c>
      <c r="X606" s="197">
        <f>'Berechnung-Freizeit'!BC594</f>
        <v>0</v>
      </c>
      <c r="Y606" s="205">
        <f t="shared" si="29"/>
        <v>0</v>
      </c>
      <c r="Z606" s="216">
        <f t="shared" si="30"/>
        <v>0</v>
      </c>
      <c r="AA606" s="361">
        <f>'Berechnung-Freizeit'!BI594</f>
        <v>0</v>
      </c>
      <c r="AB606" s="362">
        <f t="shared" si="31"/>
        <v>0</v>
      </c>
    </row>
    <row r="607" spans="1:28">
      <c r="A607" s="184">
        <f>'Berechnung-Freizeit'!A595</f>
        <v>0</v>
      </c>
      <c r="B607" s="185">
        <f>'Berechnung-Freizeit'!B595</f>
        <v>0</v>
      </c>
      <c r="C607" s="185">
        <f>'Berechnung-Freizeit'!C595</f>
        <v>0</v>
      </c>
      <c r="D607" s="184" t="str">
        <f>'Berechnung-Freizeit'!D595</f>
        <v/>
      </c>
      <c r="E607" s="192">
        <f>'Berechnung-Freizeit'!E595</f>
        <v>0</v>
      </c>
      <c r="F607" s="195" t="str">
        <f>'Berechnung-Freizeit'!G595</f>
        <v/>
      </c>
      <c r="G607" s="184" t="str">
        <f>'Berechnung-Freizeit'!I595</f>
        <v/>
      </c>
      <c r="H607" s="192" t="str">
        <f>'Berechnung-Freizeit'!J595</f>
        <v/>
      </c>
      <c r="I607" s="195" t="str">
        <f>'Berechnung-Freizeit'!N595</f>
        <v/>
      </c>
      <c r="J607" s="186" t="str">
        <f>'Berechnung-Freizeit'!O595</f>
        <v/>
      </c>
      <c r="K607" s="184" t="str">
        <f>'Berechnung-Freizeit'!V595</f>
        <v/>
      </c>
      <c r="L607" s="197" t="str">
        <f>'Berechnung-Freizeit'!W595</f>
        <v/>
      </c>
      <c r="M607" s="195" t="str">
        <f>'Berechnung-Freizeit'!AB595</f>
        <v/>
      </c>
      <c r="N607" s="186" t="str">
        <f>'Berechnung-Freizeit'!AC595</f>
        <v/>
      </c>
      <c r="O607" s="195" t="str">
        <f>'Berechnung-Freizeit'!AH595</f>
        <v/>
      </c>
      <c r="P607" s="186" t="str">
        <f>'Berechnung-Freizeit'!AI595</f>
        <v/>
      </c>
      <c r="Q607" s="355" t="str">
        <f>'Berechnung-Freizeit'!AN595</f>
        <v/>
      </c>
      <c r="R607" s="186" t="str">
        <f>'Berechnung-Freizeit'!AO595</f>
        <v/>
      </c>
      <c r="S607" s="184" t="str">
        <f>'Berechnung-Freizeit'!AT595</f>
        <v/>
      </c>
      <c r="T607" s="186" t="str">
        <f>'Berechnung-Freizeit'!AU595</f>
        <v/>
      </c>
      <c r="U607" s="184" t="str">
        <f>'Berechnung-Freizeit'!AZ595</f>
        <v/>
      </c>
      <c r="V607" s="197" t="str">
        <f>'Berechnung-Freizeit'!BA595</f>
        <v/>
      </c>
      <c r="W607" s="184">
        <f>'Berechnung-Freizeit'!BB595</f>
        <v>0</v>
      </c>
      <c r="X607" s="197">
        <f>'Berechnung-Freizeit'!BC595</f>
        <v>0</v>
      </c>
      <c r="Y607" s="205">
        <f t="shared" si="29"/>
        <v>0</v>
      </c>
      <c r="Z607" s="216">
        <f t="shared" si="30"/>
        <v>0</v>
      </c>
      <c r="AA607" s="361">
        <f>'Berechnung-Freizeit'!BI595</f>
        <v>0</v>
      </c>
      <c r="AB607" s="362">
        <f t="shared" si="31"/>
        <v>0</v>
      </c>
    </row>
    <row r="608" spans="1:28">
      <c r="A608" s="184">
        <f>'Berechnung-Freizeit'!A596</f>
        <v>0</v>
      </c>
      <c r="B608" s="185">
        <f>'Berechnung-Freizeit'!B596</f>
        <v>0</v>
      </c>
      <c r="C608" s="185">
        <f>'Berechnung-Freizeit'!C596</f>
        <v>0</v>
      </c>
      <c r="D608" s="184" t="str">
        <f>'Berechnung-Freizeit'!D596</f>
        <v/>
      </c>
      <c r="E608" s="192">
        <f>'Berechnung-Freizeit'!E596</f>
        <v>0</v>
      </c>
      <c r="F608" s="195" t="str">
        <f>'Berechnung-Freizeit'!G596</f>
        <v/>
      </c>
      <c r="G608" s="184" t="str">
        <f>'Berechnung-Freizeit'!I596</f>
        <v/>
      </c>
      <c r="H608" s="192" t="str">
        <f>'Berechnung-Freizeit'!J596</f>
        <v/>
      </c>
      <c r="I608" s="195" t="str">
        <f>'Berechnung-Freizeit'!N596</f>
        <v/>
      </c>
      <c r="J608" s="186" t="str">
        <f>'Berechnung-Freizeit'!O596</f>
        <v/>
      </c>
      <c r="K608" s="184" t="str">
        <f>'Berechnung-Freizeit'!V596</f>
        <v/>
      </c>
      <c r="L608" s="197" t="str">
        <f>'Berechnung-Freizeit'!W596</f>
        <v/>
      </c>
      <c r="M608" s="195" t="str">
        <f>'Berechnung-Freizeit'!AB596</f>
        <v/>
      </c>
      <c r="N608" s="186" t="str">
        <f>'Berechnung-Freizeit'!AC596</f>
        <v/>
      </c>
      <c r="O608" s="195" t="str">
        <f>'Berechnung-Freizeit'!AH596</f>
        <v/>
      </c>
      <c r="P608" s="186" t="str">
        <f>'Berechnung-Freizeit'!AI596</f>
        <v/>
      </c>
      <c r="Q608" s="355" t="str">
        <f>'Berechnung-Freizeit'!AN596</f>
        <v/>
      </c>
      <c r="R608" s="186" t="str">
        <f>'Berechnung-Freizeit'!AO596</f>
        <v/>
      </c>
      <c r="S608" s="184" t="str">
        <f>'Berechnung-Freizeit'!AT596</f>
        <v/>
      </c>
      <c r="T608" s="186" t="str">
        <f>'Berechnung-Freizeit'!AU596</f>
        <v/>
      </c>
      <c r="U608" s="184" t="str">
        <f>'Berechnung-Freizeit'!AZ596</f>
        <v/>
      </c>
      <c r="V608" s="197" t="str">
        <f>'Berechnung-Freizeit'!BA596</f>
        <v/>
      </c>
      <c r="W608" s="184">
        <f>'Berechnung-Freizeit'!BB596</f>
        <v>0</v>
      </c>
      <c r="X608" s="197">
        <f>'Berechnung-Freizeit'!BC596</f>
        <v>0</v>
      </c>
      <c r="Y608" s="205">
        <f t="shared" si="29"/>
        <v>0</v>
      </c>
      <c r="Z608" s="216">
        <f t="shared" si="30"/>
        <v>0</v>
      </c>
      <c r="AA608" s="361">
        <f>'Berechnung-Freizeit'!BI596</f>
        <v>0</v>
      </c>
      <c r="AB608" s="362">
        <f t="shared" si="31"/>
        <v>0</v>
      </c>
    </row>
    <row r="609" spans="1:28">
      <c r="A609" s="184">
        <f>'Berechnung-Freizeit'!A597</f>
        <v>0</v>
      </c>
      <c r="B609" s="185">
        <f>'Berechnung-Freizeit'!B597</f>
        <v>0</v>
      </c>
      <c r="C609" s="185">
        <f>'Berechnung-Freizeit'!C597</f>
        <v>0</v>
      </c>
      <c r="D609" s="184" t="str">
        <f>'Berechnung-Freizeit'!D597</f>
        <v/>
      </c>
      <c r="E609" s="192">
        <f>'Berechnung-Freizeit'!E597</f>
        <v>0</v>
      </c>
      <c r="F609" s="195" t="str">
        <f>'Berechnung-Freizeit'!G597</f>
        <v/>
      </c>
      <c r="G609" s="184" t="str">
        <f>'Berechnung-Freizeit'!I597</f>
        <v/>
      </c>
      <c r="H609" s="192" t="str">
        <f>'Berechnung-Freizeit'!J597</f>
        <v/>
      </c>
      <c r="I609" s="195" t="str">
        <f>'Berechnung-Freizeit'!N597</f>
        <v/>
      </c>
      <c r="J609" s="186" t="str">
        <f>'Berechnung-Freizeit'!O597</f>
        <v/>
      </c>
      <c r="K609" s="184" t="str">
        <f>'Berechnung-Freizeit'!V597</f>
        <v/>
      </c>
      <c r="L609" s="197" t="str">
        <f>'Berechnung-Freizeit'!W597</f>
        <v/>
      </c>
      <c r="M609" s="195" t="str">
        <f>'Berechnung-Freizeit'!AB597</f>
        <v/>
      </c>
      <c r="N609" s="186" t="str">
        <f>'Berechnung-Freizeit'!AC597</f>
        <v/>
      </c>
      <c r="O609" s="195" t="str">
        <f>'Berechnung-Freizeit'!AH597</f>
        <v/>
      </c>
      <c r="P609" s="186" t="str">
        <f>'Berechnung-Freizeit'!AI597</f>
        <v/>
      </c>
      <c r="Q609" s="355" t="str">
        <f>'Berechnung-Freizeit'!AN597</f>
        <v/>
      </c>
      <c r="R609" s="186" t="str">
        <f>'Berechnung-Freizeit'!AO597</f>
        <v/>
      </c>
      <c r="S609" s="184" t="str">
        <f>'Berechnung-Freizeit'!AT597</f>
        <v/>
      </c>
      <c r="T609" s="186" t="str">
        <f>'Berechnung-Freizeit'!AU597</f>
        <v/>
      </c>
      <c r="U609" s="184" t="str">
        <f>'Berechnung-Freizeit'!AZ597</f>
        <v/>
      </c>
      <c r="V609" s="197" t="str">
        <f>'Berechnung-Freizeit'!BA597</f>
        <v/>
      </c>
      <c r="W609" s="184">
        <f>'Berechnung-Freizeit'!BB597</f>
        <v>0</v>
      </c>
      <c r="X609" s="197">
        <f>'Berechnung-Freizeit'!BC597</f>
        <v>0</v>
      </c>
      <c r="Y609" s="205">
        <f t="shared" si="29"/>
        <v>0</v>
      </c>
      <c r="Z609" s="216">
        <f t="shared" si="30"/>
        <v>0</v>
      </c>
      <c r="AA609" s="361">
        <f>'Berechnung-Freizeit'!BI597</f>
        <v>0</v>
      </c>
      <c r="AB609" s="362">
        <f t="shared" si="31"/>
        <v>0</v>
      </c>
    </row>
    <row r="610" spans="1:28">
      <c r="A610" s="184">
        <f>'Berechnung-Freizeit'!A598</f>
        <v>0</v>
      </c>
      <c r="B610" s="185">
        <f>'Berechnung-Freizeit'!B598</f>
        <v>0</v>
      </c>
      <c r="C610" s="185">
        <f>'Berechnung-Freizeit'!C598</f>
        <v>0</v>
      </c>
      <c r="D610" s="184" t="str">
        <f>'Berechnung-Freizeit'!D598</f>
        <v/>
      </c>
      <c r="E610" s="192">
        <f>'Berechnung-Freizeit'!E598</f>
        <v>0</v>
      </c>
      <c r="F610" s="195" t="str">
        <f>'Berechnung-Freizeit'!G598</f>
        <v/>
      </c>
      <c r="G610" s="184" t="str">
        <f>'Berechnung-Freizeit'!I598</f>
        <v/>
      </c>
      <c r="H610" s="192" t="str">
        <f>'Berechnung-Freizeit'!J598</f>
        <v/>
      </c>
      <c r="I610" s="195" t="str">
        <f>'Berechnung-Freizeit'!N598</f>
        <v/>
      </c>
      <c r="J610" s="186" t="str">
        <f>'Berechnung-Freizeit'!O598</f>
        <v/>
      </c>
      <c r="K610" s="184" t="str">
        <f>'Berechnung-Freizeit'!V598</f>
        <v/>
      </c>
      <c r="L610" s="197" t="str">
        <f>'Berechnung-Freizeit'!W598</f>
        <v/>
      </c>
      <c r="M610" s="195" t="str">
        <f>'Berechnung-Freizeit'!AB598</f>
        <v/>
      </c>
      <c r="N610" s="186" t="str">
        <f>'Berechnung-Freizeit'!AC598</f>
        <v/>
      </c>
      <c r="O610" s="195" t="str">
        <f>'Berechnung-Freizeit'!AH598</f>
        <v/>
      </c>
      <c r="P610" s="186" t="str">
        <f>'Berechnung-Freizeit'!AI598</f>
        <v/>
      </c>
      <c r="Q610" s="355" t="str">
        <f>'Berechnung-Freizeit'!AN598</f>
        <v/>
      </c>
      <c r="R610" s="186" t="str">
        <f>'Berechnung-Freizeit'!AO598</f>
        <v/>
      </c>
      <c r="S610" s="184" t="str">
        <f>'Berechnung-Freizeit'!AT598</f>
        <v/>
      </c>
      <c r="T610" s="186" t="str">
        <f>'Berechnung-Freizeit'!AU598</f>
        <v/>
      </c>
      <c r="U610" s="184" t="str">
        <f>'Berechnung-Freizeit'!AZ598</f>
        <v/>
      </c>
      <c r="V610" s="197" t="str">
        <f>'Berechnung-Freizeit'!BA598</f>
        <v/>
      </c>
      <c r="W610" s="184">
        <f>'Berechnung-Freizeit'!BB598</f>
        <v>0</v>
      </c>
      <c r="X610" s="197">
        <f>'Berechnung-Freizeit'!BC598</f>
        <v>0</v>
      </c>
      <c r="Y610" s="205">
        <f t="shared" si="29"/>
        <v>0</v>
      </c>
      <c r="Z610" s="216">
        <f t="shared" si="30"/>
        <v>0</v>
      </c>
      <c r="AA610" s="361">
        <f>'Berechnung-Freizeit'!BI598</f>
        <v>0</v>
      </c>
      <c r="AB610" s="362">
        <f t="shared" si="31"/>
        <v>0</v>
      </c>
    </row>
    <row r="611" spans="1:28">
      <c r="A611" s="184">
        <f>'Berechnung-Freizeit'!A599</f>
        <v>0</v>
      </c>
      <c r="B611" s="185">
        <f>'Berechnung-Freizeit'!B599</f>
        <v>0</v>
      </c>
      <c r="C611" s="185">
        <f>'Berechnung-Freizeit'!C599</f>
        <v>0</v>
      </c>
      <c r="D611" s="184" t="str">
        <f>'Berechnung-Freizeit'!D599</f>
        <v/>
      </c>
      <c r="E611" s="192">
        <f>'Berechnung-Freizeit'!E599</f>
        <v>0</v>
      </c>
      <c r="F611" s="195" t="str">
        <f>'Berechnung-Freizeit'!G599</f>
        <v/>
      </c>
      <c r="G611" s="184" t="str">
        <f>'Berechnung-Freizeit'!I599</f>
        <v/>
      </c>
      <c r="H611" s="192" t="str">
        <f>'Berechnung-Freizeit'!J599</f>
        <v/>
      </c>
      <c r="I611" s="195" t="str">
        <f>'Berechnung-Freizeit'!N599</f>
        <v/>
      </c>
      <c r="J611" s="186" t="str">
        <f>'Berechnung-Freizeit'!O599</f>
        <v/>
      </c>
      <c r="K611" s="184" t="str">
        <f>'Berechnung-Freizeit'!V599</f>
        <v/>
      </c>
      <c r="L611" s="197" t="str">
        <f>'Berechnung-Freizeit'!W599</f>
        <v/>
      </c>
      <c r="M611" s="195" t="str">
        <f>'Berechnung-Freizeit'!AB599</f>
        <v/>
      </c>
      <c r="N611" s="186" t="str">
        <f>'Berechnung-Freizeit'!AC599</f>
        <v/>
      </c>
      <c r="O611" s="195" t="str">
        <f>'Berechnung-Freizeit'!AH599</f>
        <v/>
      </c>
      <c r="P611" s="186" t="str">
        <f>'Berechnung-Freizeit'!AI599</f>
        <v/>
      </c>
      <c r="Q611" s="355" t="str">
        <f>'Berechnung-Freizeit'!AN599</f>
        <v/>
      </c>
      <c r="R611" s="186" t="str">
        <f>'Berechnung-Freizeit'!AO599</f>
        <v/>
      </c>
      <c r="S611" s="184" t="str">
        <f>'Berechnung-Freizeit'!AT599</f>
        <v/>
      </c>
      <c r="T611" s="186" t="str">
        <f>'Berechnung-Freizeit'!AU599</f>
        <v/>
      </c>
      <c r="U611" s="184" t="str">
        <f>'Berechnung-Freizeit'!AZ599</f>
        <v/>
      </c>
      <c r="V611" s="197" t="str">
        <f>'Berechnung-Freizeit'!BA599</f>
        <v/>
      </c>
      <c r="W611" s="184">
        <f>'Berechnung-Freizeit'!BB599</f>
        <v>0</v>
      </c>
      <c r="X611" s="197">
        <f>'Berechnung-Freizeit'!BC599</f>
        <v>0</v>
      </c>
      <c r="Y611" s="205">
        <f t="shared" si="29"/>
        <v>0</v>
      </c>
      <c r="Z611" s="216">
        <f t="shared" si="30"/>
        <v>0</v>
      </c>
      <c r="AA611" s="361">
        <f>'Berechnung-Freizeit'!BI599</f>
        <v>0</v>
      </c>
      <c r="AB611" s="362">
        <f t="shared" si="31"/>
        <v>0</v>
      </c>
    </row>
    <row r="612" spans="1:28">
      <c r="A612" s="184">
        <f>'Berechnung-Freizeit'!A600</f>
        <v>0</v>
      </c>
      <c r="B612" s="185">
        <f>'Berechnung-Freizeit'!B600</f>
        <v>0</v>
      </c>
      <c r="C612" s="185">
        <f>'Berechnung-Freizeit'!C600</f>
        <v>0</v>
      </c>
      <c r="D612" s="184" t="str">
        <f>'Berechnung-Freizeit'!D600</f>
        <v/>
      </c>
      <c r="E612" s="192">
        <f>'Berechnung-Freizeit'!E600</f>
        <v>0</v>
      </c>
      <c r="F612" s="195" t="str">
        <f>'Berechnung-Freizeit'!G600</f>
        <v/>
      </c>
      <c r="G612" s="184" t="str">
        <f>'Berechnung-Freizeit'!I600</f>
        <v/>
      </c>
      <c r="H612" s="192" t="str">
        <f>'Berechnung-Freizeit'!J600</f>
        <v/>
      </c>
      <c r="I612" s="195" t="str">
        <f>'Berechnung-Freizeit'!N600</f>
        <v/>
      </c>
      <c r="J612" s="186" t="str">
        <f>'Berechnung-Freizeit'!O600</f>
        <v/>
      </c>
      <c r="K612" s="184" t="str">
        <f>'Berechnung-Freizeit'!V600</f>
        <v/>
      </c>
      <c r="L612" s="197" t="str">
        <f>'Berechnung-Freizeit'!W600</f>
        <v/>
      </c>
      <c r="M612" s="195" t="str">
        <f>'Berechnung-Freizeit'!AB600</f>
        <v/>
      </c>
      <c r="N612" s="186" t="str">
        <f>'Berechnung-Freizeit'!AC600</f>
        <v/>
      </c>
      <c r="O612" s="195" t="str">
        <f>'Berechnung-Freizeit'!AH600</f>
        <v/>
      </c>
      <c r="P612" s="186" t="str">
        <f>'Berechnung-Freizeit'!AI600</f>
        <v/>
      </c>
      <c r="Q612" s="355" t="str">
        <f>'Berechnung-Freizeit'!AN600</f>
        <v/>
      </c>
      <c r="R612" s="186" t="str">
        <f>'Berechnung-Freizeit'!AO600</f>
        <v/>
      </c>
      <c r="S612" s="184" t="str">
        <f>'Berechnung-Freizeit'!AT600</f>
        <v/>
      </c>
      <c r="T612" s="186" t="str">
        <f>'Berechnung-Freizeit'!AU600</f>
        <v/>
      </c>
      <c r="U612" s="184" t="str">
        <f>'Berechnung-Freizeit'!AZ600</f>
        <v/>
      </c>
      <c r="V612" s="197" t="str">
        <f>'Berechnung-Freizeit'!BA600</f>
        <v/>
      </c>
      <c r="W612" s="184">
        <f>'Berechnung-Freizeit'!BB600</f>
        <v>0</v>
      </c>
      <c r="X612" s="197">
        <f>'Berechnung-Freizeit'!BC600</f>
        <v>0</v>
      </c>
      <c r="Y612" s="205">
        <f t="shared" si="29"/>
        <v>0</v>
      </c>
      <c r="Z612" s="216">
        <f t="shared" si="30"/>
        <v>0</v>
      </c>
      <c r="AA612" s="361">
        <f>'Berechnung-Freizeit'!BI600</f>
        <v>0</v>
      </c>
      <c r="AB612" s="362">
        <f t="shared" si="31"/>
        <v>0</v>
      </c>
    </row>
    <row r="613" spans="1:28">
      <c r="A613" s="184">
        <f>'Berechnung-Freizeit'!A601</f>
        <v>0</v>
      </c>
      <c r="B613" s="185">
        <f>'Berechnung-Freizeit'!B601</f>
        <v>0</v>
      </c>
      <c r="C613" s="185">
        <f>'Berechnung-Freizeit'!C601</f>
        <v>0</v>
      </c>
      <c r="D613" s="184" t="str">
        <f>'Berechnung-Freizeit'!D601</f>
        <v/>
      </c>
      <c r="E613" s="192">
        <f>'Berechnung-Freizeit'!E601</f>
        <v>0</v>
      </c>
      <c r="F613" s="195" t="str">
        <f>'Berechnung-Freizeit'!G601</f>
        <v/>
      </c>
      <c r="G613" s="184" t="str">
        <f>'Berechnung-Freizeit'!I601</f>
        <v/>
      </c>
      <c r="H613" s="192" t="str">
        <f>'Berechnung-Freizeit'!J601</f>
        <v/>
      </c>
      <c r="I613" s="195" t="str">
        <f>'Berechnung-Freizeit'!N601</f>
        <v/>
      </c>
      <c r="J613" s="186" t="str">
        <f>'Berechnung-Freizeit'!O601</f>
        <v/>
      </c>
      <c r="K613" s="184" t="str">
        <f>'Berechnung-Freizeit'!V601</f>
        <v/>
      </c>
      <c r="L613" s="197" t="str">
        <f>'Berechnung-Freizeit'!W601</f>
        <v/>
      </c>
      <c r="M613" s="195" t="str">
        <f>'Berechnung-Freizeit'!AB601</f>
        <v/>
      </c>
      <c r="N613" s="186" t="str">
        <f>'Berechnung-Freizeit'!AC601</f>
        <v/>
      </c>
      <c r="O613" s="195" t="str">
        <f>'Berechnung-Freizeit'!AH601</f>
        <v/>
      </c>
      <c r="P613" s="186" t="str">
        <f>'Berechnung-Freizeit'!AI601</f>
        <v/>
      </c>
      <c r="Q613" s="355" t="str">
        <f>'Berechnung-Freizeit'!AN601</f>
        <v/>
      </c>
      <c r="R613" s="186" t="str">
        <f>'Berechnung-Freizeit'!AO601</f>
        <v/>
      </c>
      <c r="S613" s="184" t="str">
        <f>'Berechnung-Freizeit'!AT601</f>
        <v/>
      </c>
      <c r="T613" s="186" t="str">
        <f>'Berechnung-Freizeit'!AU601</f>
        <v/>
      </c>
      <c r="U613" s="184" t="str">
        <f>'Berechnung-Freizeit'!AZ601</f>
        <v/>
      </c>
      <c r="V613" s="197" t="str">
        <f>'Berechnung-Freizeit'!BA601</f>
        <v/>
      </c>
      <c r="W613" s="184">
        <f>'Berechnung-Freizeit'!BB601</f>
        <v>0</v>
      </c>
      <c r="X613" s="197">
        <f>'Berechnung-Freizeit'!BC601</f>
        <v>0</v>
      </c>
      <c r="Y613" s="205">
        <f t="shared" si="29"/>
        <v>0</v>
      </c>
      <c r="Z613" s="216">
        <f t="shared" si="30"/>
        <v>0</v>
      </c>
      <c r="AA613" s="361">
        <f>'Berechnung-Freizeit'!BI601</f>
        <v>0</v>
      </c>
      <c r="AB613" s="362">
        <f t="shared" si="31"/>
        <v>0</v>
      </c>
    </row>
    <row r="614" spans="1:28">
      <c r="A614" s="184">
        <f>'Berechnung-Freizeit'!A602</f>
        <v>0</v>
      </c>
      <c r="B614" s="185">
        <f>'Berechnung-Freizeit'!B602</f>
        <v>0</v>
      </c>
      <c r="C614" s="185">
        <f>'Berechnung-Freizeit'!C602</f>
        <v>0</v>
      </c>
      <c r="D614" s="184" t="str">
        <f>'Berechnung-Freizeit'!D602</f>
        <v/>
      </c>
      <c r="E614" s="192">
        <f>'Berechnung-Freizeit'!E602</f>
        <v>0</v>
      </c>
      <c r="F614" s="195" t="str">
        <f>'Berechnung-Freizeit'!G602</f>
        <v/>
      </c>
      <c r="G614" s="184" t="str">
        <f>'Berechnung-Freizeit'!I602</f>
        <v/>
      </c>
      <c r="H614" s="192" t="str">
        <f>'Berechnung-Freizeit'!J602</f>
        <v/>
      </c>
      <c r="I614" s="195" t="str">
        <f>'Berechnung-Freizeit'!N602</f>
        <v/>
      </c>
      <c r="J614" s="186" t="str">
        <f>'Berechnung-Freizeit'!O602</f>
        <v/>
      </c>
      <c r="K614" s="184" t="str">
        <f>'Berechnung-Freizeit'!V602</f>
        <v/>
      </c>
      <c r="L614" s="197" t="str">
        <f>'Berechnung-Freizeit'!W602</f>
        <v/>
      </c>
      <c r="M614" s="195" t="str">
        <f>'Berechnung-Freizeit'!AB602</f>
        <v/>
      </c>
      <c r="N614" s="186" t="str">
        <f>'Berechnung-Freizeit'!AC602</f>
        <v/>
      </c>
      <c r="O614" s="195" t="str">
        <f>'Berechnung-Freizeit'!AH602</f>
        <v/>
      </c>
      <c r="P614" s="186" t="str">
        <f>'Berechnung-Freizeit'!AI602</f>
        <v/>
      </c>
      <c r="Q614" s="355" t="str">
        <f>'Berechnung-Freizeit'!AN602</f>
        <v/>
      </c>
      <c r="R614" s="186" t="str">
        <f>'Berechnung-Freizeit'!AO602</f>
        <v/>
      </c>
      <c r="S614" s="184" t="str">
        <f>'Berechnung-Freizeit'!AT602</f>
        <v/>
      </c>
      <c r="T614" s="186" t="str">
        <f>'Berechnung-Freizeit'!AU602</f>
        <v/>
      </c>
      <c r="U614" s="184" t="str">
        <f>'Berechnung-Freizeit'!AZ602</f>
        <v/>
      </c>
      <c r="V614" s="197" t="str">
        <f>'Berechnung-Freizeit'!BA602</f>
        <v/>
      </c>
      <c r="W614" s="184">
        <f>'Berechnung-Freizeit'!BB602</f>
        <v>0</v>
      </c>
      <c r="X614" s="197">
        <f>'Berechnung-Freizeit'!BC602</f>
        <v>0</v>
      </c>
      <c r="Y614" s="205">
        <f t="shared" si="29"/>
        <v>0</v>
      </c>
      <c r="Z614" s="216">
        <f t="shared" si="30"/>
        <v>0</v>
      </c>
      <c r="AA614" s="361">
        <f>'Berechnung-Freizeit'!BI602</f>
        <v>0</v>
      </c>
      <c r="AB614" s="362">
        <f t="shared" si="31"/>
        <v>0</v>
      </c>
    </row>
    <row r="615" spans="1:28">
      <c r="A615" s="184">
        <f>'Berechnung-Freizeit'!A603</f>
        <v>0</v>
      </c>
      <c r="B615" s="185">
        <f>'Berechnung-Freizeit'!B603</f>
        <v>0</v>
      </c>
      <c r="C615" s="185">
        <f>'Berechnung-Freizeit'!C603</f>
        <v>0</v>
      </c>
      <c r="D615" s="184" t="str">
        <f>'Berechnung-Freizeit'!D603</f>
        <v/>
      </c>
      <c r="E615" s="192">
        <f>'Berechnung-Freizeit'!E603</f>
        <v>0</v>
      </c>
      <c r="F615" s="195" t="str">
        <f>'Berechnung-Freizeit'!G603</f>
        <v/>
      </c>
      <c r="G615" s="184" t="str">
        <f>'Berechnung-Freizeit'!I603</f>
        <v/>
      </c>
      <c r="H615" s="192" t="str">
        <f>'Berechnung-Freizeit'!J603</f>
        <v/>
      </c>
      <c r="I615" s="195" t="str">
        <f>'Berechnung-Freizeit'!N603</f>
        <v/>
      </c>
      <c r="J615" s="186" t="str">
        <f>'Berechnung-Freizeit'!O603</f>
        <v/>
      </c>
      <c r="K615" s="184" t="str">
        <f>'Berechnung-Freizeit'!V603</f>
        <v/>
      </c>
      <c r="L615" s="197" t="str">
        <f>'Berechnung-Freizeit'!W603</f>
        <v/>
      </c>
      <c r="M615" s="195" t="str">
        <f>'Berechnung-Freizeit'!AB603</f>
        <v/>
      </c>
      <c r="N615" s="186" t="str">
        <f>'Berechnung-Freizeit'!AC603</f>
        <v/>
      </c>
      <c r="O615" s="195" t="str">
        <f>'Berechnung-Freizeit'!AH603</f>
        <v/>
      </c>
      <c r="P615" s="186" t="str">
        <f>'Berechnung-Freizeit'!AI603</f>
        <v/>
      </c>
      <c r="Q615" s="355" t="str">
        <f>'Berechnung-Freizeit'!AN603</f>
        <v/>
      </c>
      <c r="R615" s="186" t="str">
        <f>'Berechnung-Freizeit'!AO603</f>
        <v/>
      </c>
      <c r="S615" s="184" t="str">
        <f>'Berechnung-Freizeit'!AT603</f>
        <v/>
      </c>
      <c r="T615" s="186" t="str">
        <f>'Berechnung-Freizeit'!AU603</f>
        <v/>
      </c>
      <c r="U615" s="184" t="str">
        <f>'Berechnung-Freizeit'!AZ603</f>
        <v/>
      </c>
      <c r="V615" s="197" t="str">
        <f>'Berechnung-Freizeit'!BA603</f>
        <v/>
      </c>
      <c r="W615" s="184">
        <f>'Berechnung-Freizeit'!BB603</f>
        <v>0</v>
      </c>
      <c r="X615" s="197">
        <f>'Berechnung-Freizeit'!BC603</f>
        <v>0</v>
      </c>
      <c r="Y615" s="205">
        <f t="shared" si="29"/>
        <v>0</v>
      </c>
      <c r="Z615" s="216">
        <f t="shared" si="30"/>
        <v>0</v>
      </c>
      <c r="AA615" s="361">
        <f>'Berechnung-Freizeit'!BI603</f>
        <v>0</v>
      </c>
      <c r="AB615" s="362">
        <f t="shared" si="31"/>
        <v>0</v>
      </c>
    </row>
    <row r="616" spans="1:28">
      <c r="A616" s="184">
        <f>'Berechnung-Freizeit'!A604</f>
        <v>0</v>
      </c>
      <c r="B616" s="185">
        <f>'Berechnung-Freizeit'!B604</f>
        <v>0</v>
      </c>
      <c r="C616" s="185">
        <f>'Berechnung-Freizeit'!C604</f>
        <v>0</v>
      </c>
      <c r="D616" s="184" t="str">
        <f>'Berechnung-Freizeit'!D604</f>
        <v/>
      </c>
      <c r="E616" s="192">
        <f>'Berechnung-Freizeit'!E604</f>
        <v>0</v>
      </c>
      <c r="F616" s="195" t="str">
        <f>'Berechnung-Freizeit'!G604</f>
        <v/>
      </c>
      <c r="G616" s="184" t="str">
        <f>'Berechnung-Freizeit'!I604</f>
        <v/>
      </c>
      <c r="H616" s="192" t="str">
        <f>'Berechnung-Freizeit'!J604</f>
        <v/>
      </c>
      <c r="I616" s="195" t="str">
        <f>'Berechnung-Freizeit'!N604</f>
        <v/>
      </c>
      <c r="J616" s="186" t="str">
        <f>'Berechnung-Freizeit'!O604</f>
        <v/>
      </c>
      <c r="K616" s="184" t="str">
        <f>'Berechnung-Freizeit'!V604</f>
        <v/>
      </c>
      <c r="L616" s="197" t="str">
        <f>'Berechnung-Freizeit'!W604</f>
        <v/>
      </c>
      <c r="M616" s="195" t="str">
        <f>'Berechnung-Freizeit'!AB604</f>
        <v/>
      </c>
      <c r="N616" s="186" t="str">
        <f>'Berechnung-Freizeit'!AC604</f>
        <v/>
      </c>
      <c r="O616" s="195" t="str">
        <f>'Berechnung-Freizeit'!AH604</f>
        <v/>
      </c>
      <c r="P616" s="186" t="str">
        <f>'Berechnung-Freizeit'!AI604</f>
        <v/>
      </c>
      <c r="Q616" s="355" t="str">
        <f>'Berechnung-Freizeit'!AN604</f>
        <v/>
      </c>
      <c r="R616" s="186" t="str">
        <f>'Berechnung-Freizeit'!AO604</f>
        <v/>
      </c>
      <c r="S616" s="184" t="str">
        <f>'Berechnung-Freizeit'!AT604</f>
        <v/>
      </c>
      <c r="T616" s="186" t="str">
        <f>'Berechnung-Freizeit'!AU604</f>
        <v/>
      </c>
      <c r="U616" s="184" t="str">
        <f>'Berechnung-Freizeit'!AZ604</f>
        <v/>
      </c>
      <c r="V616" s="197" t="str">
        <f>'Berechnung-Freizeit'!BA604</f>
        <v/>
      </c>
      <c r="W616" s="184">
        <f>'Berechnung-Freizeit'!BB604</f>
        <v>0</v>
      </c>
      <c r="X616" s="197">
        <f>'Berechnung-Freizeit'!BC604</f>
        <v>0</v>
      </c>
      <c r="Y616" s="205">
        <f t="shared" si="29"/>
        <v>0</v>
      </c>
      <c r="Z616" s="216">
        <f t="shared" si="30"/>
        <v>0</v>
      </c>
      <c r="AA616" s="361">
        <f>'Berechnung-Freizeit'!BI604</f>
        <v>0</v>
      </c>
      <c r="AB616" s="362">
        <f t="shared" si="31"/>
        <v>0</v>
      </c>
    </row>
    <row r="617" spans="1:28">
      <c r="A617" s="184">
        <f>'Berechnung-Freizeit'!A605</f>
        <v>0</v>
      </c>
      <c r="B617" s="185">
        <f>'Berechnung-Freizeit'!B605</f>
        <v>0</v>
      </c>
      <c r="C617" s="185">
        <f>'Berechnung-Freizeit'!C605</f>
        <v>0</v>
      </c>
      <c r="D617" s="184" t="str">
        <f>'Berechnung-Freizeit'!D605</f>
        <v/>
      </c>
      <c r="E617" s="192">
        <f>'Berechnung-Freizeit'!E605</f>
        <v>0</v>
      </c>
      <c r="F617" s="195" t="str">
        <f>'Berechnung-Freizeit'!G605</f>
        <v/>
      </c>
      <c r="G617" s="184" t="str">
        <f>'Berechnung-Freizeit'!I605</f>
        <v/>
      </c>
      <c r="H617" s="192" t="str">
        <f>'Berechnung-Freizeit'!J605</f>
        <v/>
      </c>
      <c r="I617" s="195" t="str">
        <f>'Berechnung-Freizeit'!N605</f>
        <v/>
      </c>
      <c r="J617" s="186" t="str">
        <f>'Berechnung-Freizeit'!O605</f>
        <v/>
      </c>
      <c r="K617" s="184" t="str">
        <f>'Berechnung-Freizeit'!V605</f>
        <v/>
      </c>
      <c r="L617" s="197" t="str">
        <f>'Berechnung-Freizeit'!W605</f>
        <v/>
      </c>
      <c r="M617" s="195" t="str">
        <f>'Berechnung-Freizeit'!AB605</f>
        <v/>
      </c>
      <c r="N617" s="186" t="str">
        <f>'Berechnung-Freizeit'!AC605</f>
        <v/>
      </c>
      <c r="O617" s="195" t="str">
        <f>'Berechnung-Freizeit'!AH605</f>
        <v/>
      </c>
      <c r="P617" s="186" t="str">
        <f>'Berechnung-Freizeit'!AI605</f>
        <v/>
      </c>
      <c r="Q617" s="355" t="str">
        <f>'Berechnung-Freizeit'!AN605</f>
        <v/>
      </c>
      <c r="R617" s="186" t="str">
        <f>'Berechnung-Freizeit'!AO605</f>
        <v/>
      </c>
      <c r="S617" s="184" t="str">
        <f>'Berechnung-Freizeit'!AT605</f>
        <v/>
      </c>
      <c r="T617" s="186" t="str">
        <f>'Berechnung-Freizeit'!AU605</f>
        <v/>
      </c>
      <c r="U617" s="184" t="str">
        <f>'Berechnung-Freizeit'!AZ605</f>
        <v/>
      </c>
      <c r="V617" s="197" t="str">
        <f>'Berechnung-Freizeit'!BA605</f>
        <v/>
      </c>
      <c r="W617" s="184">
        <f>'Berechnung-Freizeit'!BB605</f>
        <v>0</v>
      </c>
      <c r="X617" s="197">
        <f>'Berechnung-Freizeit'!BC605</f>
        <v>0</v>
      </c>
      <c r="Y617" s="205">
        <f t="shared" si="29"/>
        <v>0</v>
      </c>
      <c r="Z617" s="216">
        <f t="shared" si="30"/>
        <v>0</v>
      </c>
      <c r="AA617" s="361">
        <f>'Berechnung-Freizeit'!BI605</f>
        <v>0</v>
      </c>
      <c r="AB617" s="362">
        <f t="shared" si="31"/>
        <v>0</v>
      </c>
    </row>
    <row r="618" spans="1:28">
      <c r="A618" s="184">
        <f>'Berechnung-Freizeit'!A606</f>
        <v>0</v>
      </c>
      <c r="B618" s="185">
        <f>'Berechnung-Freizeit'!B606</f>
        <v>0</v>
      </c>
      <c r="C618" s="185">
        <f>'Berechnung-Freizeit'!C606</f>
        <v>0</v>
      </c>
      <c r="D618" s="184" t="str">
        <f>'Berechnung-Freizeit'!D606</f>
        <v/>
      </c>
      <c r="E618" s="192">
        <f>'Berechnung-Freizeit'!E606</f>
        <v>0</v>
      </c>
      <c r="F618" s="195" t="str">
        <f>'Berechnung-Freizeit'!G606</f>
        <v/>
      </c>
      <c r="G618" s="184" t="str">
        <f>'Berechnung-Freizeit'!I606</f>
        <v/>
      </c>
      <c r="H618" s="192" t="str">
        <f>'Berechnung-Freizeit'!J606</f>
        <v/>
      </c>
      <c r="I618" s="195" t="str">
        <f>'Berechnung-Freizeit'!N606</f>
        <v/>
      </c>
      <c r="J618" s="186" t="str">
        <f>'Berechnung-Freizeit'!O606</f>
        <v/>
      </c>
      <c r="K618" s="184" t="str">
        <f>'Berechnung-Freizeit'!V606</f>
        <v/>
      </c>
      <c r="L618" s="197" t="str">
        <f>'Berechnung-Freizeit'!W606</f>
        <v/>
      </c>
      <c r="M618" s="195" t="str">
        <f>'Berechnung-Freizeit'!AB606</f>
        <v/>
      </c>
      <c r="N618" s="186" t="str">
        <f>'Berechnung-Freizeit'!AC606</f>
        <v/>
      </c>
      <c r="O618" s="195" t="str">
        <f>'Berechnung-Freizeit'!AH606</f>
        <v/>
      </c>
      <c r="P618" s="186" t="str">
        <f>'Berechnung-Freizeit'!AI606</f>
        <v/>
      </c>
      <c r="Q618" s="355" t="str">
        <f>'Berechnung-Freizeit'!AN606</f>
        <v/>
      </c>
      <c r="R618" s="186" t="str">
        <f>'Berechnung-Freizeit'!AO606</f>
        <v/>
      </c>
      <c r="S618" s="184" t="str">
        <f>'Berechnung-Freizeit'!AT606</f>
        <v/>
      </c>
      <c r="T618" s="186" t="str">
        <f>'Berechnung-Freizeit'!AU606</f>
        <v/>
      </c>
      <c r="U618" s="184" t="str">
        <f>'Berechnung-Freizeit'!AZ606</f>
        <v/>
      </c>
      <c r="V618" s="197" t="str">
        <f>'Berechnung-Freizeit'!BA606</f>
        <v/>
      </c>
      <c r="W618" s="184">
        <f>'Berechnung-Freizeit'!BB606</f>
        <v>0</v>
      </c>
      <c r="X618" s="197">
        <f>'Berechnung-Freizeit'!BC606</f>
        <v>0</v>
      </c>
      <c r="Y618" s="205">
        <f t="shared" si="29"/>
        <v>0</v>
      </c>
      <c r="Z618" s="216">
        <f t="shared" si="30"/>
        <v>0</v>
      </c>
      <c r="AA618" s="361">
        <f>'Berechnung-Freizeit'!BI606</f>
        <v>0</v>
      </c>
      <c r="AB618" s="362">
        <f t="shared" si="31"/>
        <v>0</v>
      </c>
    </row>
    <row r="619" spans="1:28">
      <c r="A619" s="184">
        <f>'Berechnung-Freizeit'!A607</f>
        <v>0</v>
      </c>
      <c r="B619" s="185">
        <f>'Berechnung-Freizeit'!B607</f>
        <v>0</v>
      </c>
      <c r="C619" s="185">
        <f>'Berechnung-Freizeit'!C607</f>
        <v>0</v>
      </c>
      <c r="D619" s="184" t="str">
        <f>'Berechnung-Freizeit'!D607</f>
        <v/>
      </c>
      <c r="E619" s="192">
        <f>'Berechnung-Freizeit'!E607</f>
        <v>0</v>
      </c>
      <c r="F619" s="195" t="str">
        <f>'Berechnung-Freizeit'!G607</f>
        <v/>
      </c>
      <c r="G619" s="184" t="str">
        <f>'Berechnung-Freizeit'!I607</f>
        <v/>
      </c>
      <c r="H619" s="192" t="str">
        <f>'Berechnung-Freizeit'!J607</f>
        <v/>
      </c>
      <c r="I619" s="195" t="str">
        <f>'Berechnung-Freizeit'!N607</f>
        <v/>
      </c>
      <c r="J619" s="186" t="str">
        <f>'Berechnung-Freizeit'!O607</f>
        <v/>
      </c>
      <c r="K619" s="184" t="str">
        <f>'Berechnung-Freizeit'!V607</f>
        <v/>
      </c>
      <c r="L619" s="197" t="str">
        <f>'Berechnung-Freizeit'!W607</f>
        <v/>
      </c>
      <c r="M619" s="195" t="str">
        <f>'Berechnung-Freizeit'!AB607</f>
        <v/>
      </c>
      <c r="N619" s="186" t="str">
        <f>'Berechnung-Freizeit'!AC607</f>
        <v/>
      </c>
      <c r="O619" s="195" t="str">
        <f>'Berechnung-Freizeit'!AH607</f>
        <v/>
      </c>
      <c r="P619" s="186" t="str">
        <f>'Berechnung-Freizeit'!AI607</f>
        <v/>
      </c>
      <c r="Q619" s="355" t="str">
        <f>'Berechnung-Freizeit'!AN607</f>
        <v/>
      </c>
      <c r="R619" s="186" t="str">
        <f>'Berechnung-Freizeit'!AO607</f>
        <v/>
      </c>
      <c r="S619" s="184" t="str">
        <f>'Berechnung-Freizeit'!AT607</f>
        <v/>
      </c>
      <c r="T619" s="186" t="str">
        <f>'Berechnung-Freizeit'!AU607</f>
        <v/>
      </c>
      <c r="U619" s="184" t="str">
        <f>'Berechnung-Freizeit'!AZ607</f>
        <v/>
      </c>
      <c r="V619" s="197" t="str">
        <f>'Berechnung-Freizeit'!BA607</f>
        <v/>
      </c>
      <c r="W619" s="184">
        <f>'Berechnung-Freizeit'!BB607</f>
        <v>0</v>
      </c>
      <c r="X619" s="197">
        <f>'Berechnung-Freizeit'!BC607</f>
        <v>0</v>
      </c>
      <c r="Y619" s="205">
        <f t="shared" si="29"/>
        <v>0</v>
      </c>
      <c r="Z619" s="216">
        <f t="shared" si="30"/>
        <v>0</v>
      </c>
      <c r="AA619" s="361">
        <f>'Berechnung-Freizeit'!BI607</f>
        <v>0</v>
      </c>
      <c r="AB619" s="362">
        <f t="shared" si="31"/>
        <v>0</v>
      </c>
    </row>
    <row r="620" spans="1:28">
      <c r="A620" s="184">
        <f>'Berechnung-Freizeit'!A608</f>
        <v>0</v>
      </c>
      <c r="B620" s="185">
        <f>'Berechnung-Freizeit'!B608</f>
        <v>0</v>
      </c>
      <c r="C620" s="185">
        <f>'Berechnung-Freizeit'!C608</f>
        <v>0</v>
      </c>
      <c r="D620" s="184" t="str">
        <f>'Berechnung-Freizeit'!D608</f>
        <v/>
      </c>
      <c r="E620" s="192">
        <f>'Berechnung-Freizeit'!E608</f>
        <v>0</v>
      </c>
      <c r="F620" s="195" t="str">
        <f>'Berechnung-Freizeit'!G608</f>
        <v/>
      </c>
      <c r="G620" s="184" t="str">
        <f>'Berechnung-Freizeit'!I608</f>
        <v/>
      </c>
      <c r="H620" s="192" t="str">
        <f>'Berechnung-Freizeit'!J608</f>
        <v/>
      </c>
      <c r="I620" s="195" t="str">
        <f>'Berechnung-Freizeit'!N608</f>
        <v/>
      </c>
      <c r="J620" s="186" t="str">
        <f>'Berechnung-Freizeit'!O608</f>
        <v/>
      </c>
      <c r="K620" s="184" t="str">
        <f>'Berechnung-Freizeit'!V608</f>
        <v/>
      </c>
      <c r="L620" s="197" t="str">
        <f>'Berechnung-Freizeit'!W608</f>
        <v/>
      </c>
      <c r="M620" s="195" t="str">
        <f>'Berechnung-Freizeit'!AB608</f>
        <v/>
      </c>
      <c r="N620" s="186" t="str">
        <f>'Berechnung-Freizeit'!AC608</f>
        <v/>
      </c>
      <c r="O620" s="195" t="str">
        <f>'Berechnung-Freizeit'!AH608</f>
        <v/>
      </c>
      <c r="P620" s="186" t="str">
        <f>'Berechnung-Freizeit'!AI608</f>
        <v/>
      </c>
      <c r="Q620" s="355" t="str">
        <f>'Berechnung-Freizeit'!AN608</f>
        <v/>
      </c>
      <c r="R620" s="186" t="str">
        <f>'Berechnung-Freizeit'!AO608</f>
        <v/>
      </c>
      <c r="S620" s="184" t="str">
        <f>'Berechnung-Freizeit'!AT608</f>
        <v/>
      </c>
      <c r="T620" s="186" t="str">
        <f>'Berechnung-Freizeit'!AU608</f>
        <v/>
      </c>
      <c r="U620" s="184" t="str">
        <f>'Berechnung-Freizeit'!AZ608</f>
        <v/>
      </c>
      <c r="V620" s="197" t="str">
        <f>'Berechnung-Freizeit'!BA608</f>
        <v/>
      </c>
      <c r="W620" s="184">
        <f>'Berechnung-Freizeit'!BB608</f>
        <v>0</v>
      </c>
      <c r="X620" s="197">
        <f>'Berechnung-Freizeit'!BC608</f>
        <v>0</v>
      </c>
      <c r="Y620" s="205">
        <f t="shared" si="29"/>
        <v>0</v>
      </c>
      <c r="Z620" s="216">
        <f t="shared" si="30"/>
        <v>0</v>
      </c>
      <c r="AA620" s="361">
        <f>'Berechnung-Freizeit'!BI608</f>
        <v>0</v>
      </c>
      <c r="AB620" s="362">
        <f t="shared" si="31"/>
        <v>0</v>
      </c>
    </row>
    <row r="621" spans="1:28">
      <c r="A621" s="184">
        <f>'Berechnung-Freizeit'!A609</f>
        <v>0</v>
      </c>
      <c r="B621" s="185">
        <f>'Berechnung-Freizeit'!B609</f>
        <v>0</v>
      </c>
      <c r="C621" s="185">
        <f>'Berechnung-Freizeit'!C609</f>
        <v>0</v>
      </c>
      <c r="D621" s="184" t="str">
        <f>'Berechnung-Freizeit'!D609</f>
        <v/>
      </c>
      <c r="E621" s="192">
        <f>'Berechnung-Freizeit'!E609</f>
        <v>0</v>
      </c>
      <c r="F621" s="195" t="str">
        <f>'Berechnung-Freizeit'!G609</f>
        <v/>
      </c>
      <c r="G621" s="184" t="str">
        <f>'Berechnung-Freizeit'!I609</f>
        <v/>
      </c>
      <c r="H621" s="192" t="str">
        <f>'Berechnung-Freizeit'!J609</f>
        <v/>
      </c>
      <c r="I621" s="195" t="str">
        <f>'Berechnung-Freizeit'!N609</f>
        <v/>
      </c>
      <c r="J621" s="186" t="str">
        <f>'Berechnung-Freizeit'!O609</f>
        <v/>
      </c>
      <c r="K621" s="184" t="str">
        <f>'Berechnung-Freizeit'!V609</f>
        <v/>
      </c>
      <c r="L621" s="197" t="str">
        <f>'Berechnung-Freizeit'!W609</f>
        <v/>
      </c>
      <c r="M621" s="195" t="str">
        <f>'Berechnung-Freizeit'!AB609</f>
        <v/>
      </c>
      <c r="N621" s="186" t="str">
        <f>'Berechnung-Freizeit'!AC609</f>
        <v/>
      </c>
      <c r="O621" s="195" t="str">
        <f>'Berechnung-Freizeit'!AH609</f>
        <v/>
      </c>
      <c r="P621" s="186" t="str">
        <f>'Berechnung-Freizeit'!AI609</f>
        <v/>
      </c>
      <c r="Q621" s="355" t="str">
        <f>'Berechnung-Freizeit'!AN609</f>
        <v/>
      </c>
      <c r="R621" s="186" t="str">
        <f>'Berechnung-Freizeit'!AO609</f>
        <v/>
      </c>
      <c r="S621" s="184" t="str">
        <f>'Berechnung-Freizeit'!AT609</f>
        <v/>
      </c>
      <c r="T621" s="186" t="str">
        <f>'Berechnung-Freizeit'!AU609</f>
        <v/>
      </c>
      <c r="U621" s="184" t="str">
        <f>'Berechnung-Freizeit'!AZ609</f>
        <v/>
      </c>
      <c r="V621" s="197" t="str">
        <f>'Berechnung-Freizeit'!BA609</f>
        <v/>
      </c>
      <c r="W621" s="184">
        <f>'Berechnung-Freizeit'!BB609</f>
        <v>0</v>
      </c>
      <c r="X621" s="197">
        <f>'Berechnung-Freizeit'!BC609</f>
        <v>0</v>
      </c>
      <c r="Y621" s="205">
        <f t="shared" si="29"/>
        <v>0</v>
      </c>
      <c r="Z621" s="216">
        <f t="shared" si="30"/>
        <v>0</v>
      </c>
      <c r="AA621" s="361">
        <f>'Berechnung-Freizeit'!BI609</f>
        <v>0</v>
      </c>
      <c r="AB621" s="362">
        <f t="shared" si="31"/>
        <v>0</v>
      </c>
    </row>
    <row r="622" spans="1:28">
      <c r="A622" s="184">
        <f>'Berechnung-Freizeit'!A610</f>
        <v>0</v>
      </c>
      <c r="B622" s="185">
        <f>'Berechnung-Freizeit'!B610</f>
        <v>0</v>
      </c>
      <c r="C622" s="185">
        <f>'Berechnung-Freizeit'!C610</f>
        <v>0</v>
      </c>
      <c r="D622" s="184" t="str">
        <f>'Berechnung-Freizeit'!D610</f>
        <v/>
      </c>
      <c r="E622" s="192">
        <f>'Berechnung-Freizeit'!E610</f>
        <v>0</v>
      </c>
      <c r="F622" s="195" t="str">
        <f>'Berechnung-Freizeit'!G610</f>
        <v/>
      </c>
      <c r="G622" s="184" t="str">
        <f>'Berechnung-Freizeit'!I610</f>
        <v/>
      </c>
      <c r="H622" s="192" t="str">
        <f>'Berechnung-Freizeit'!J610</f>
        <v/>
      </c>
      <c r="I622" s="195" t="str">
        <f>'Berechnung-Freizeit'!N610</f>
        <v/>
      </c>
      <c r="J622" s="186" t="str">
        <f>'Berechnung-Freizeit'!O610</f>
        <v/>
      </c>
      <c r="K622" s="184" t="str">
        <f>'Berechnung-Freizeit'!V610</f>
        <v/>
      </c>
      <c r="L622" s="197" t="str">
        <f>'Berechnung-Freizeit'!W610</f>
        <v/>
      </c>
      <c r="M622" s="195" t="str">
        <f>'Berechnung-Freizeit'!AB610</f>
        <v/>
      </c>
      <c r="N622" s="186" t="str">
        <f>'Berechnung-Freizeit'!AC610</f>
        <v/>
      </c>
      <c r="O622" s="195" t="str">
        <f>'Berechnung-Freizeit'!AH610</f>
        <v/>
      </c>
      <c r="P622" s="186" t="str">
        <f>'Berechnung-Freizeit'!AI610</f>
        <v/>
      </c>
      <c r="Q622" s="355" t="str">
        <f>'Berechnung-Freizeit'!AN610</f>
        <v/>
      </c>
      <c r="R622" s="186" t="str">
        <f>'Berechnung-Freizeit'!AO610</f>
        <v/>
      </c>
      <c r="S622" s="184" t="str">
        <f>'Berechnung-Freizeit'!AT610</f>
        <v/>
      </c>
      <c r="T622" s="186" t="str">
        <f>'Berechnung-Freizeit'!AU610</f>
        <v/>
      </c>
      <c r="U622" s="184" t="str">
        <f>'Berechnung-Freizeit'!AZ610</f>
        <v/>
      </c>
      <c r="V622" s="197" t="str">
        <f>'Berechnung-Freizeit'!BA610</f>
        <v/>
      </c>
      <c r="W622" s="184">
        <f>'Berechnung-Freizeit'!BB610</f>
        <v>0</v>
      </c>
      <c r="X622" s="197">
        <f>'Berechnung-Freizeit'!BC610</f>
        <v>0</v>
      </c>
      <c r="Y622" s="205">
        <f t="shared" si="29"/>
        <v>0</v>
      </c>
      <c r="Z622" s="216">
        <f t="shared" si="30"/>
        <v>0</v>
      </c>
      <c r="AA622" s="361">
        <f>'Berechnung-Freizeit'!BI610</f>
        <v>0</v>
      </c>
      <c r="AB622" s="362">
        <f t="shared" si="31"/>
        <v>0</v>
      </c>
    </row>
    <row r="623" spans="1:28">
      <c r="A623" s="184">
        <f>'Berechnung-Freizeit'!A611</f>
        <v>0</v>
      </c>
      <c r="B623" s="185">
        <f>'Berechnung-Freizeit'!B611</f>
        <v>0</v>
      </c>
      <c r="C623" s="185">
        <f>'Berechnung-Freizeit'!C611</f>
        <v>0</v>
      </c>
      <c r="D623" s="184" t="str">
        <f>'Berechnung-Freizeit'!D611</f>
        <v/>
      </c>
      <c r="E623" s="192">
        <f>'Berechnung-Freizeit'!E611</f>
        <v>0</v>
      </c>
      <c r="F623" s="195" t="str">
        <f>'Berechnung-Freizeit'!G611</f>
        <v/>
      </c>
      <c r="G623" s="184" t="str">
        <f>'Berechnung-Freizeit'!I611</f>
        <v/>
      </c>
      <c r="H623" s="192" t="str">
        <f>'Berechnung-Freizeit'!J611</f>
        <v/>
      </c>
      <c r="I623" s="195" t="str">
        <f>'Berechnung-Freizeit'!N611</f>
        <v/>
      </c>
      <c r="J623" s="186" t="str">
        <f>'Berechnung-Freizeit'!O611</f>
        <v/>
      </c>
      <c r="K623" s="184" t="str">
        <f>'Berechnung-Freizeit'!V611</f>
        <v/>
      </c>
      <c r="L623" s="197" t="str">
        <f>'Berechnung-Freizeit'!W611</f>
        <v/>
      </c>
      <c r="M623" s="195" t="str">
        <f>'Berechnung-Freizeit'!AB611</f>
        <v/>
      </c>
      <c r="N623" s="186" t="str">
        <f>'Berechnung-Freizeit'!AC611</f>
        <v/>
      </c>
      <c r="O623" s="195" t="str">
        <f>'Berechnung-Freizeit'!AH611</f>
        <v/>
      </c>
      <c r="P623" s="186" t="str">
        <f>'Berechnung-Freizeit'!AI611</f>
        <v/>
      </c>
      <c r="Q623" s="355" t="str">
        <f>'Berechnung-Freizeit'!AN611</f>
        <v/>
      </c>
      <c r="R623" s="186" t="str">
        <f>'Berechnung-Freizeit'!AO611</f>
        <v/>
      </c>
      <c r="S623" s="184" t="str">
        <f>'Berechnung-Freizeit'!AT611</f>
        <v/>
      </c>
      <c r="T623" s="186" t="str">
        <f>'Berechnung-Freizeit'!AU611</f>
        <v/>
      </c>
      <c r="U623" s="184" t="str">
        <f>'Berechnung-Freizeit'!AZ611</f>
        <v/>
      </c>
      <c r="V623" s="197" t="str">
        <f>'Berechnung-Freizeit'!BA611</f>
        <v/>
      </c>
      <c r="W623" s="184">
        <f>'Berechnung-Freizeit'!BB611</f>
        <v>0</v>
      </c>
      <c r="X623" s="197">
        <f>'Berechnung-Freizeit'!BC611</f>
        <v>0</v>
      </c>
      <c r="Y623" s="205">
        <f t="shared" si="29"/>
        <v>0</v>
      </c>
      <c r="Z623" s="216">
        <f t="shared" si="30"/>
        <v>0</v>
      </c>
      <c r="AA623" s="361">
        <f>'Berechnung-Freizeit'!BI611</f>
        <v>0</v>
      </c>
      <c r="AB623" s="362">
        <f t="shared" si="31"/>
        <v>0</v>
      </c>
    </row>
    <row r="624" spans="1:28">
      <c r="A624" s="184">
        <f>'Berechnung-Freizeit'!A612</f>
        <v>0</v>
      </c>
      <c r="B624" s="185">
        <f>'Berechnung-Freizeit'!B612</f>
        <v>0</v>
      </c>
      <c r="C624" s="185">
        <f>'Berechnung-Freizeit'!C612</f>
        <v>0</v>
      </c>
      <c r="D624" s="184" t="str">
        <f>'Berechnung-Freizeit'!D612</f>
        <v/>
      </c>
      <c r="E624" s="192">
        <f>'Berechnung-Freizeit'!E612</f>
        <v>0</v>
      </c>
      <c r="F624" s="195" t="str">
        <f>'Berechnung-Freizeit'!G612</f>
        <v/>
      </c>
      <c r="G624" s="184" t="str">
        <f>'Berechnung-Freizeit'!I612</f>
        <v/>
      </c>
      <c r="H624" s="192" t="str">
        <f>'Berechnung-Freizeit'!J612</f>
        <v/>
      </c>
      <c r="I624" s="195" t="str">
        <f>'Berechnung-Freizeit'!N612</f>
        <v/>
      </c>
      <c r="J624" s="186" t="str">
        <f>'Berechnung-Freizeit'!O612</f>
        <v/>
      </c>
      <c r="K624" s="184" t="str">
        <f>'Berechnung-Freizeit'!V612</f>
        <v/>
      </c>
      <c r="L624" s="197" t="str">
        <f>'Berechnung-Freizeit'!W612</f>
        <v/>
      </c>
      <c r="M624" s="195" t="str">
        <f>'Berechnung-Freizeit'!AB612</f>
        <v/>
      </c>
      <c r="N624" s="186" t="str">
        <f>'Berechnung-Freizeit'!AC612</f>
        <v/>
      </c>
      <c r="O624" s="195" t="str">
        <f>'Berechnung-Freizeit'!AH612</f>
        <v/>
      </c>
      <c r="P624" s="186" t="str">
        <f>'Berechnung-Freizeit'!AI612</f>
        <v/>
      </c>
      <c r="Q624" s="355" t="str">
        <f>'Berechnung-Freizeit'!AN612</f>
        <v/>
      </c>
      <c r="R624" s="186" t="str">
        <f>'Berechnung-Freizeit'!AO612</f>
        <v/>
      </c>
      <c r="S624" s="184" t="str">
        <f>'Berechnung-Freizeit'!AT612</f>
        <v/>
      </c>
      <c r="T624" s="186" t="str">
        <f>'Berechnung-Freizeit'!AU612</f>
        <v/>
      </c>
      <c r="U624" s="184" t="str">
        <f>'Berechnung-Freizeit'!AZ612</f>
        <v/>
      </c>
      <c r="V624" s="197" t="str">
        <f>'Berechnung-Freizeit'!BA612</f>
        <v/>
      </c>
      <c r="W624" s="184">
        <f>'Berechnung-Freizeit'!BB612</f>
        <v>0</v>
      </c>
      <c r="X624" s="197">
        <f>'Berechnung-Freizeit'!BC612</f>
        <v>0</v>
      </c>
      <c r="Y624" s="205">
        <f t="shared" si="29"/>
        <v>0</v>
      </c>
      <c r="Z624" s="216">
        <f t="shared" si="30"/>
        <v>0</v>
      </c>
      <c r="AA624" s="361">
        <f>'Berechnung-Freizeit'!BI612</f>
        <v>0</v>
      </c>
      <c r="AB624" s="362">
        <f t="shared" si="31"/>
        <v>0</v>
      </c>
    </row>
    <row r="625" spans="1:28">
      <c r="A625" s="184">
        <f>'Berechnung-Freizeit'!A613</f>
        <v>0</v>
      </c>
      <c r="B625" s="185">
        <f>'Berechnung-Freizeit'!B613</f>
        <v>0</v>
      </c>
      <c r="C625" s="185">
        <f>'Berechnung-Freizeit'!C613</f>
        <v>0</v>
      </c>
      <c r="D625" s="184" t="str">
        <f>'Berechnung-Freizeit'!D613</f>
        <v/>
      </c>
      <c r="E625" s="192">
        <f>'Berechnung-Freizeit'!E613</f>
        <v>0</v>
      </c>
      <c r="F625" s="195" t="str">
        <f>'Berechnung-Freizeit'!G613</f>
        <v/>
      </c>
      <c r="G625" s="184" t="str">
        <f>'Berechnung-Freizeit'!I613</f>
        <v/>
      </c>
      <c r="H625" s="192" t="str">
        <f>'Berechnung-Freizeit'!J613</f>
        <v/>
      </c>
      <c r="I625" s="195" t="str">
        <f>'Berechnung-Freizeit'!N613</f>
        <v/>
      </c>
      <c r="J625" s="186" t="str">
        <f>'Berechnung-Freizeit'!O613</f>
        <v/>
      </c>
      <c r="K625" s="184" t="str">
        <f>'Berechnung-Freizeit'!V613</f>
        <v/>
      </c>
      <c r="L625" s="197" t="str">
        <f>'Berechnung-Freizeit'!W613</f>
        <v/>
      </c>
      <c r="M625" s="195" t="str">
        <f>'Berechnung-Freizeit'!AB613</f>
        <v/>
      </c>
      <c r="N625" s="186" t="str">
        <f>'Berechnung-Freizeit'!AC613</f>
        <v/>
      </c>
      <c r="O625" s="195" t="str">
        <f>'Berechnung-Freizeit'!AH613</f>
        <v/>
      </c>
      <c r="P625" s="186" t="str">
        <f>'Berechnung-Freizeit'!AI613</f>
        <v/>
      </c>
      <c r="Q625" s="355" t="str">
        <f>'Berechnung-Freizeit'!AN613</f>
        <v/>
      </c>
      <c r="R625" s="186" t="str">
        <f>'Berechnung-Freizeit'!AO613</f>
        <v/>
      </c>
      <c r="S625" s="184" t="str">
        <f>'Berechnung-Freizeit'!AT613</f>
        <v/>
      </c>
      <c r="T625" s="186" t="str">
        <f>'Berechnung-Freizeit'!AU613</f>
        <v/>
      </c>
      <c r="U625" s="184" t="str">
        <f>'Berechnung-Freizeit'!AZ613</f>
        <v/>
      </c>
      <c r="V625" s="197" t="str">
        <f>'Berechnung-Freizeit'!BA613</f>
        <v/>
      </c>
      <c r="W625" s="184">
        <f>'Berechnung-Freizeit'!BB613</f>
        <v>0</v>
      </c>
      <c r="X625" s="197">
        <f>'Berechnung-Freizeit'!BC613</f>
        <v>0</v>
      </c>
      <c r="Y625" s="205">
        <f t="shared" si="29"/>
        <v>0</v>
      </c>
      <c r="Z625" s="216">
        <f t="shared" si="30"/>
        <v>0</v>
      </c>
      <c r="AA625" s="361">
        <f>'Berechnung-Freizeit'!BI613</f>
        <v>0</v>
      </c>
      <c r="AB625" s="362">
        <f t="shared" si="31"/>
        <v>0</v>
      </c>
    </row>
    <row r="626" spans="1:28">
      <c r="A626" s="184">
        <f>'Berechnung-Freizeit'!A614</f>
        <v>0</v>
      </c>
      <c r="B626" s="185">
        <f>'Berechnung-Freizeit'!B614</f>
        <v>0</v>
      </c>
      <c r="C626" s="185">
        <f>'Berechnung-Freizeit'!C614</f>
        <v>0</v>
      </c>
      <c r="D626" s="184" t="str">
        <f>'Berechnung-Freizeit'!D614</f>
        <v/>
      </c>
      <c r="E626" s="192">
        <f>'Berechnung-Freizeit'!E614</f>
        <v>0</v>
      </c>
      <c r="F626" s="195" t="str">
        <f>'Berechnung-Freizeit'!G614</f>
        <v/>
      </c>
      <c r="G626" s="184" t="str">
        <f>'Berechnung-Freizeit'!I614</f>
        <v/>
      </c>
      <c r="H626" s="192" t="str">
        <f>'Berechnung-Freizeit'!J614</f>
        <v/>
      </c>
      <c r="I626" s="195" t="str">
        <f>'Berechnung-Freizeit'!N614</f>
        <v/>
      </c>
      <c r="J626" s="186" t="str">
        <f>'Berechnung-Freizeit'!O614</f>
        <v/>
      </c>
      <c r="K626" s="184" t="str">
        <f>'Berechnung-Freizeit'!V614</f>
        <v/>
      </c>
      <c r="L626" s="197" t="str">
        <f>'Berechnung-Freizeit'!W614</f>
        <v/>
      </c>
      <c r="M626" s="195" t="str">
        <f>'Berechnung-Freizeit'!AB614</f>
        <v/>
      </c>
      <c r="N626" s="186" t="str">
        <f>'Berechnung-Freizeit'!AC614</f>
        <v/>
      </c>
      <c r="O626" s="195" t="str">
        <f>'Berechnung-Freizeit'!AH614</f>
        <v/>
      </c>
      <c r="P626" s="186" t="str">
        <f>'Berechnung-Freizeit'!AI614</f>
        <v/>
      </c>
      <c r="Q626" s="355" t="str">
        <f>'Berechnung-Freizeit'!AN614</f>
        <v/>
      </c>
      <c r="R626" s="186" t="str">
        <f>'Berechnung-Freizeit'!AO614</f>
        <v/>
      </c>
      <c r="S626" s="184" t="str">
        <f>'Berechnung-Freizeit'!AT614</f>
        <v/>
      </c>
      <c r="T626" s="186" t="str">
        <f>'Berechnung-Freizeit'!AU614</f>
        <v/>
      </c>
      <c r="U626" s="184" t="str">
        <f>'Berechnung-Freizeit'!AZ614</f>
        <v/>
      </c>
      <c r="V626" s="197" t="str">
        <f>'Berechnung-Freizeit'!BA614</f>
        <v/>
      </c>
      <c r="W626" s="184">
        <f>'Berechnung-Freizeit'!BB614</f>
        <v>0</v>
      </c>
      <c r="X626" s="197">
        <f>'Berechnung-Freizeit'!BC614</f>
        <v>0</v>
      </c>
      <c r="Y626" s="205">
        <f t="shared" si="29"/>
        <v>0</v>
      </c>
      <c r="Z626" s="216">
        <f t="shared" si="30"/>
        <v>0</v>
      </c>
      <c r="AA626" s="361">
        <f>'Berechnung-Freizeit'!BI614</f>
        <v>0</v>
      </c>
      <c r="AB626" s="362">
        <f t="shared" si="31"/>
        <v>0</v>
      </c>
    </row>
    <row r="627" spans="1:28">
      <c r="A627" s="184">
        <f>'Berechnung-Freizeit'!A615</f>
        <v>0</v>
      </c>
      <c r="B627" s="185">
        <f>'Berechnung-Freizeit'!B615</f>
        <v>0</v>
      </c>
      <c r="C627" s="185">
        <f>'Berechnung-Freizeit'!C615</f>
        <v>0</v>
      </c>
      <c r="D627" s="184" t="str">
        <f>'Berechnung-Freizeit'!D615</f>
        <v/>
      </c>
      <c r="E627" s="192">
        <f>'Berechnung-Freizeit'!E615</f>
        <v>0</v>
      </c>
      <c r="F627" s="195" t="str">
        <f>'Berechnung-Freizeit'!G615</f>
        <v/>
      </c>
      <c r="G627" s="184" t="str">
        <f>'Berechnung-Freizeit'!I615</f>
        <v/>
      </c>
      <c r="H627" s="192" t="str">
        <f>'Berechnung-Freizeit'!J615</f>
        <v/>
      </c>
      <c r="I627" s="195" t="str">
        <f>'Berechnung-Freizeit'!N615</f>
        <v/>
      </c>
      <c r="J627" s="186" t="str">
        <f>'Berechnung-Freizeit'!O615</f>
        <v/>
      </c>
      <c r="K627" s="184" t="str">
        <f>'Berechnung-Freizeit'!V615</f>
        <v/>
      </c>
      <c r="L627" s="197" t="str">
        <f>'Berechnung-Freizeit'!W615</f>
        <v/>
      </c>
      <c r="M627" s="195" t="str">
        <f>'Berechnung-Freizeit'!AB615</f>
        <v/>
      </c>
      <c r="N627" s="186" t="str">
        <f>'Berechnung-Freizeit'!AC615</f>
        <v/>
      </c>
      <c r="O627" s="195" t="str">
        <f>'Berechnung-Freizeit'!AH615</f>
        <v/>
      </c>
      <c r="P627" s="186" t="str">
        <f>'Berechnung-Freizeit'!AI615</f>
        <v/>
      </c>
      <c r="Q627" s="355" t="str">
        <f>'Berechnung-Freizeit'!AN615</f>
        <v/>
      </c>
      <c r="R627" s="186" t="str">
        <f>'Berechnung-Freizeit'!AO615</f>
        <v/>
      </c>
      <c r="S627" s="184" t="str">
        <f>'Berechnung-Freizeit'!AT615</f>
        <v/>
      </c>
      <c r="T627" s="186" t="str">
        <f>'Berechnung-Freizeit'!AU615</f>
        <v/>
      </c>
      <c r="U627" s="184" t="str">
        <f>'Berechnung-Freizeit'!AZ615</f>
        <v/>
      </c>
      <c r="V627" s="197" t="str">
        <f>'Berechnung-Freizeit'!BA615</f>
        <v/>
      </c>
      <c r="W627" s="184">
        <f>'Berechnung-Freizeit'!BB615</f>
        <v>0</v>
      </c>
      <c r="X627" s="197">
        <f>'Berechnung-Freizeit'!BC615</f>
        <v>0</v>
      </c>
      <c r="Y627" s="205">
        <f t="shared" si="29"/>
        <v>0</v>
      </c>
      <c r="Z627" s="216">
        <f t="shared" si="30"/>
        <v>0</v>
      </c>
      <c r="AA627" s="361">
        <f>'Berechnung-Freizeit'!BI615</f>
        <v>0</v>
      </c>
      <c r="AB627" s="362">
        <f t="shared" si="31"/>
        <v>0</v>
      </c>
    </row>
    <row r="628" spans="1:28">
      <c r="A628" s="184">
        <f>'Berechnung-Freizeit'!A616</f>
        <v>0</v>
      </c>
      <c r="B628" s="185">
        <f>'Berechnung-Freizeit'!B616</f>
        <v>0</v>
      </c>
      <c r="C628" s="185">
        <f>'Berechnung-Freizeit'!C616</f>
        <v>0</v>
      </c>
      <c r="D628" s="184" t="str">
        <f>'Berechnung-Freizeit'!D616</f>
        <v/>
      </c>
      <c r="E628" s="192">
        <f>'Berechnung-Freizeit'!E616</f>
        <v>0</v>
      </c>
      <c r="F628" s="195" t="str">
        <f>'Berechnung-Freizeit'!G616</f>
        <v/>
      </c>
      <c r="G628" s="184" t="str">
        <f>'Berechnung-Freizeit'!I616</f>
        <v/>
      </c>
      <c r="H628" s="192" t="str">
        <f>'Berechnung-Freizeit'!J616</f>
        <v/>
      </c>
      <c r="I628" s="195" t="str">
        <f>'Berechnung-Freizeit'!N616</f>
        <v/>
      </c>
      <c r="J628" s="186" t="str">
        <f>'Berechnung-Freizeit'!O616</f>
        <v/>
      </c>
      <c r="K628" s="184" t="str">
        <f>'Berechnung-Freizeit'!V616</f>
        <v/>
      </c>
      <c r="L628" s="197" t="str">
        <f>'Berechnung-Freizeit'!W616</f>
        <v/>
      </c>
      <c r="M628" s="195" t="str">
        <f>'Berechnung-Freizeit'!AB616</f>
        <v/>
      </c>
      <c r="N628" s="186" t="str">
        <f>'Berechnung-Freizeit'!AC616</f>
        <v/>
      </c>
      <c r="O628" s="195" t="str">
        <f>'Berechnung-Freizeit'!AH616</f>
        <v/>
      </c>
      <c r="P628" s="186" t="str">
        <f>'Berechnung-Freizeit'!AI616</f>
        <v/>
      </c>
      <c r="Q628" s="355" t="str">
        <f>'Berechnung-Freizeit'!AN616</f>
        <v/>
      </c>
      <c r="R628" s="186" t="str">
        <f>'Berechnung-Freizeit'!AO616</f>
        <v/>
      </c>
      <c r="S628" s="184" t="str">
        <f>'Berechnung-Freizeit'!AT616</f>
        <v/>
      </c>
      <c r="T628" s="186" t="str">
        <f>'Berechnung-Freizeit'!AU616</f>
        <v/>
      </c>
      <c r="U628" s="184" t="str">
        <f>'Berechnung-Freizeit'!AZ616</f>
        <v/>
      </c>
      <c r="V628" s="197" t="str">
        <f>'Berechnung-Freizeit'!BA616</f>
        <v/>
      </c>
      <c r="W628" s="184">
        <f>'Berechnung-Freizeit'!BB616</f>
        <v>0</v>
      </c>
      <c r="X628" s="197">
        <f>'Berechnung-Freizeit'!BC616</f>
        <v>0</v>
      </c>
      <c r="Y628" s="205">
        <f t="shared" si="29"/>
        <v>0</v>
      </c>
      <c r="Z628" s="216">
        <f t="shared" si="30"/>
        <v>0</v>
      </c>
      <c r="AA628" s="361">
        <f>'Berechnung-Freizeit'!BI616</f>
        <v>0</v>
      </c>
      <c r="AB628" s="362">
        <f t="shared" si="31"/>
        <v>0</v>
      </c>
    </row>
    <row r="629" spans="1:28">
      <c r="A629" s="184">
        <f>'Berechnung-Freizeit'!A617</f>
        <v>0</v>
      </c>
      <c r="B629" s="185">
        <f>'Berechnung-Freizeit'!B617</f>
        <v>0</v>
      </c>
      <c r="C629" s="185">
        <f>'Berechnung-Freizeit'!C617</f>
        <v>0</v>
      </c>
      <c r="D629" s="184" t="str">
        <f>'Berechnung-Freizeit'!D617</f>
        <v/>
      </c>
      <c r="E629" s="192">
        <f>'Berechnung-Freizeit'!E617</f>
        <v>0</v>
      </c>
      <c r="F629" s="195" t="str">
        <f>'Berechnung-Freizeit'!G617</f>
        <v/>
      </c>
      <c r="G629" s="184" t="str">
        <f>'Berechnung-Freizeit'!I617</f>
        <v/>
      </c>
      <c r="H629" s="192" t="str">
        <f>'Berechnung-Freizeit'!J617</f>
        <v/>
      </c>
      <c r="I629" s="195" t="str">
        <f>'Berechnung-Freizeit'!N617</f>
        <v/>
      </c>
      <c r="J629" s="186" t="str">
        <f>'Berechnung-Freizeit'!O617</f>
        <v/>
      </c>
      <c r="K629" s="184" t="str">
        <f>'Berechnung-Freizeit'!V617</f>
        <v/>
      </c>
      <c r="L629" s="197" t="str">
        <f>'Berechnung-Freizeit'!W617</f>
        <v/>
      </c>
      <c r="M629" s="195" t="str">
        <f>'Berechnung-Freizeit'!AB617</f>
        <v/>
      </c>
      <c r="N629" s="186" t="str">
        <f>'Berechnung-Freizeit'!AC617</f>
        <v/>
      </c>
      <c r="O629" s="195" t="str">
        <f>'Berechnung-Freizeit'!AH617</f>
        <v/>
      </c>
      <c r="P629" s="186" t="str">
        <f>'Berechnung-Freizeit'!AI617</f>
        <v/>
      </c>
      <c r="Q629" s="355" t="str">
        <f>'Berechnung-Freizeit'!AN617</f>
        <v/>
      </c>
      <c r="R629" s="186" t="str">
        <f>'Berechnung-Freizeit'!AO617</f>
        <v/>
      </c>
      <c r="S629" s="184" t="str">
        <f>'Berechnung-Freizeit'!AT617</f>
        <v/>
      </c>
      <c r="T629" s="186" t="str">
        <f>'Berechnung-Freizeit'!AU617</f>
        <v/>
      </c>
      <c r="U629" s="184" t="str">
        <f>'Berechnung-Freizeit'!AZ617</f>
        <v/>
      </c>
      <c r="V629" s="197" t="str">
        <f>'Berechnung-Freizeit'!BA617</f>
        <v/>
      </c>
      <c r="W629" s="184">
        <f>'Berechnung-Freizeit'!BB617</f>
        <v>0</v>
      </c>
      <c r="X629" s="197">
        <f>'Berechnung-Freizeit'!BC617</f>
        <v>0</v>
      </c>
      <c r="Y629" s="205">
        <f t="shared" si="29"/>
        <v>0</v>
      </c>
      <c r="Z629" s="216">
        <f t="shared" si="30"/>
        <v>0</v>
      </c>
      <c r="AA629" s="361">
        <f>'Berechnung-Freizeit'!BI617</f>
        <v>0</v>
      </c>
      <c r="AB629" s="362">
        <f t="shared" si="31"/>
        <v>0</v>
      </c>
    </row>
    <row r="630" spans="1:28">
      <c r="A630" s="184">
        <f>'Berechnung-Freizeit'!A618</f>
        <v>0</v>
      </c>
      <c r="B630" s="185">
        <f>'Berechnung-Freizeit'!B618</f>
        <v>0</v>
      </c>
      <c r="C630" s="185">
        <f>'Berechnung-Freizeit'!C618</f>
        <v>0</v>
      </c>
      <c r="D630" s="184" t="str">
        <f>'Berechnung-Freizeit'!D618</f>
        <v/>
      </c>
      <c r="E630" s="192">
        <f>'Berechnung-Freizeit'!E618</f>
        <v>0</v>
      </c>
      <c r="F630" s="195" t="str">
        <f>'Berechnung-Freizeit'!G618</f>
        <v/>
      </c>
      <c r="G630" s="184" t="str">
        <f>'Berechnung-Freizeit'!I618</f>
        <v/>
      </c>
      <c r="H630" s="192" t="str">
        <f>'Berechnung-Freizeit'!J618</f>
        <v/>
      </c>
      <c r="I630" s="195" t="str">
        <f>'Berechnung-Freizeit'!N618</f>
        <v/>
      </c>
      <c r="J630" s="186" t="str">
        <f>'Berechnung-Freizeit'!O618</f>
        <v/>
      </c>
      <c r="K630" s="184" t="str">
        <f>'Berechnung-Freizeit'!V618</f>
        <v/>
      </c>
      <c r="L630" s="197" t="str">
        <f>'Berechnung-Freizeit'!W618</f>
        <v/>
      </c>
      <c r="M630" s="195" t="str">
        <f>'Berechnung-Freizeit'!AB618</f>
        <v/>
      </c>
      <c r="N630" s="186" t="str">
        <f>'Berechnung-Freizeit'!AC618</f>
        <v/>
      </c>
      <c r="O630" s="195" t="str">
        <f>'Berechnung-Freizeit'!AH618</f>
        <v/>
      </c>
      <c r="P630" s="186" t="str">
        <f>'Berechnung-Freizeit'!AI618</f>
        <v/>
      </c>
      <c r="Q630" s="355" t="str">
        <f>'Berechnung-Freizeit'!AN618</f>
        <v/>
      </c>
      <c r="R630" s="186" t="str">
        <f>'Berechnung-Freizeit'!AO618</f>
        <v/>
      </c>
      <c r="S630" s="184" t="str">
        <f>'Berechnung-Freizeit'!AT618</f>
        <v/>
      </c>
      <c r="T630" s="186" t="str">
        <f>'Berechnung-Freizeit'!AU618</f>
        <v/>
      </c>
      <c r="U630" s="184" t="str">
        <f>'Berechnung-Freizeit'!AZ618</f>
        <v/>
      </c>
      <c r="V630" s="197" t="str">
        <f>'Berechnung-Freizeit'!BA618</f>
        <v/>
      </c>
      <c r="W630" s="184">
        <f>'Berechnung-Freizeit'!BB618</f>
        <v>0</v>
      </c>
      <c r="X630" s="197">
        <f>'Berechnung-Freizeit'!BC618</f>
        <v>0</v>
      </c>
      <c r="Y630" s="205">
        <f t="shared" si="29"/>
        <v>0</v>
      </c>
      <c r="Z630" s="216">
        <f t="shared" si="30"/>
        <v>0</v>
      </c>
      <c r="AA630" s="361">
        <f>'Berechnung-Freizeit'!BI618</f>
        <v>0</v>
      </c>
      <c r="AB630" s="362">
        <f t="shared" si="31"/>
        <v>0</v>
      </c>
    </row>
    <row r="631" spans="1:28">
      <c r="A631" s="184">
        <f>'Berechnung-Freizeit'!A619</f>
        <v>0</v>
      </c>
      <c r="B631" s="185">
        <f>'Berechnung-Freizeit'!B619</f>
        <v>0</v>
      </c>
      <c r="C631" s="185">
        <f>'Berechnung-Freizeit'!C619</f>
        <v>0</v>
      </c>
      <c r="D631" s="184" t="str">
        <f>'Berechnung-Freizeit'!D619</f>
        <v/>
      </c>
      <c r="E631" s="192">
        <f>'Berechnung-Freizeit'!E619</f>
        <v>0</v>
      </c>
      <c r="F631" s="195" t="str">
        <f>'Berechnung-Freizeit'!G619</f>
        <v/>
      </c>
      <c r="G631" s="184" t="str">
        <f>'Berechnung-Freizeit'!I619</f>
        <v/>
      </c>
      <c r="H631" s="192" t="str">
        <f>'Berechnung-Freizeit'!J619</f>
        <v/>
      </c>
      <c r="I631" s="195" t="str">
        <f>'Berechnung-Freizeit'!N619</f>
        <v/>
      </c>
      <c r="J631" s="186" t="str">
        <f>'Berechnung-Freizeit'!O619</f>
        <v/>
      </c>
      <c r="K631" s="184" t="str">
        <f>'Berechnung-Freizeit'!V619</f>
        <v/>
      </c>
      <c r="L631" s="197" t="str">
        <f>'Berechnung-Freizeit'!W619</f>
        <v/>
      </c>
      <c r="M631" s="195" t="str">
        <f>'Berechnung-Freizeit'!AB619</f>
        <v/>
      </c>
      <c r="N631" s="186" t="str">
        <f>'Berechnung-Freizeit'!AC619</f>
        <v/>
      </c>
      <c r="O631" s="195" t="str">
        <f>'Berechnung-Freizeit'!AH619</f>
        <v/>
      </c>
      <c r="P631" s="186" t="str">
        <f>'Berechnung-Freizeit'!AI619</f>
        <v/>
      </c>
      <c r="Q631" s="355" t="str">
        <f>'Berechnung-Freizeit'!AN619</f>
        <v/>
      </c>
      <c r="R631" s="186" t="str">
        <f>'Berechnung-Freizeit'!AO619</f>
        <v/>
      </c>
      <c r="S631" s="184" t="str">
        <f>'Berechnung-Freizeit'!AT619</f>
        <v/>
      </c>
      <c r="T631" s="186" t="str">
        <f>'Berechnung-Freizeit'!AU619</f>
        <v/>
      </c>
      <c r="U631" s="184" t="str">
        <f>'Berechnung-Freizeit'!AZ619</f>
        <v/>
      </c>
      <c r="V631" s="197" t="str">
        <f>'Berechnung-Freizeit'!BA619</f>
        <v/>
      </c>
      <c r="W631" s="184">
        <f>'Berechnung-Freizeit'!BB619</f>
        <v>0</v>
      </c>
      <c r="X631" s="197">
        <f>'Berechnung-Freizeit'!BC619</f>
        <v>0</v>
      </c>
      <c r="Y631" s="205">
        <f t="shared" si="29"/>
        <v>0</v>
      </c>
      <c r="Z631" s="216">
        <f t="shared" si="30"/>
        <v>0</v>
      </c>
      <c r="AA631" s="361">
        <f>'Berechnung-Freizeit'!BI619</f>
        <v>0</v>
      </c>
      <c r="AB631" s="362">
        <f t="shared" si="31"/>
        <v>0</v>
      </c>
    </row>
    <row r="632" spans="1:28">
      <c r="A632" s="184">
        <f>'Berechnung-Freizeit'!A620</f>
        <v>0</v>
      </c>
      <c r="B632" s="185">
        <f>'Berechnung-Freizeit'!B620</f>
        <v>0</v>
      </c>
      <c r="C632" s="185">
        <f>'Berechnung-Freizeit'!C620</f>
        <v>0</v>
      </c>
      <c r="D632" s="184" t="str">
        <f>'Berechnung-Freizeit'!D620</f>
        <v/>
      </c>
      <c r="E632" s="192">
        <f>'Berechnung-Freizeit'!E620</f>
        <v>0</v>
      </c>
      <c r="F632" s="195" t="str">
        <f>'Berechnung-Freizeit'!G620</f>
        <v/>
      </c>
      <c r="G632" s="184" t="str">
        <f>'Berechnung-Freizeit'!I620</f>
        <v/>
      </c>
      <c r="H632" s="192" t="str">
        <f>'Berechnung-Freizeit'!J620</f>
        <v/>
      </c>
      <c r="I632" s="195" t="str">
        <f>'Berechnung-Freizeit'!N620</f>
        <v/>
      </c>
      <c r="J632" s="186" t="str">
        <f>'Berechnung-Freizeit'!O620</f>
        <v/>
      </c>
      <c r="K632" s="184" t="str">
        <f>'Berechnung-Freizeit'!V620</f>
        <v/>
      </c>
      <c r="L632" s="197" t="str">
        <f>'Berechnung-Freizeit'!W620</f>
        <v/>
      </c>
      <c r="M632" s="195" t="str">
        <f>'Berechnung-Freizeit'!AB620</f>
        <v/>
      </c>
      <c r="N632" s="186" t="str">
        <f>'Berechnung-Freizeit'!AC620</f>
        <v/>
      </c>
      <c r="O632" s="195" t="str">
        <f>'Berechnung-Freizeit'!AH620</f>
        <v/>
      </c>
      <c r="P632" s="186" t="str">
        <f>'Berechnung-Freizeit'!AI620</f>
        <v/>
      </c>
      <c r="Q632" s="355" t="str">
        <f>'Berechnung-Freizeit'!AN620</f>
        <v/>
      </c>
      <c r="R632" s="186" t="str">
        <f>'Berechnung-Freizeit'!AO620</f>
        <v/>
      </c>
      <c r="S632" s="184" t="str">
        <f>'Berechnung-Freizeit'!AT620</f>
        <v/>
      </c>
      <c r="T632" s="186" t="str">
        <f>'Berechnung-Freizeit'!AU620</f>
        <v/>
      </c>
      <c r="U632" s="184" t="str">
        <f>'Berechnung-Freizeit'!AZ620</f>
        <v/>
      </c>
      <c r="V632" s="197" t="str">
        <f>'Berechnung-Freizeit'!BA620</f>
        <v/>
      </c>
      <c r="W632" s="184">
        <f>'Berechnung-Freizeit'!BB620</f>
        <v>0</v>
      </c>
      <c r="X632" s="197">
        <f>'Berechnung-Freizeit'!BC620</f>
        <v>0</v>
      </c>
      <c r="Y632" s="205">
        <f t="shared" si="29"/>
        <v>0</v>
      </c>
      <c r="Z632" s="216">
        <f t="shared" si="30"/>
        <v>0</v>
      </c>
      <c r="AA632" s="361">
        <f>'Berechnung-Freizeit'!BI620</f>
        <v>0</v>
      </c>
      <c r="AB632" s="362">
        <f t="shared" si="31"/>
        <v>0</v>
      </c>
    </row>
    <row r="633" spans="1:28">
      <c r="A633" s="184">
        <f>'Berechnung-Freizeit'!A621</f>
        <v>0</v>
      </c>
      <c r="B633" s="185">
        <f>'Berechnung-Freizeit'!B621</f>
        <v>0</v>
      </c>
      <c r="C633" s="185">
        <f>'Berechnung-Freizeit'!C621</f>
        <v>0</v>
      </c>
      <c r="D633" s="184" t="str">
        <f>'Berechnung-Freizeit'!D621</f>
        <v/>
      </c>
      <c r="E633" s="192">
        <f>'Berechnung-Freizeit'!E621</f>
        <v>0</v>
      </c>
      <c r="F633" s="195" t="str">
        <f>'Berechnung-Freizeit'!G621</f>
        <v/>
      </c>
      <c r="G633" s="184" t="str">
        <f>'Berechnung-Freizeit'!I621</f>
        <v/>
      </c>
      <c r="H633" s="192" t="str">
        <f>'Berechnung-Freizeit'!J621</f>
        <v/>
      </c>
      <c r="I633" s="195" t="str">
        <f>'Berechnung-Freizeit'!N621</f>
        <v/>
      </c>
      <c r="J633" s="186" t="str">
        <f>'Berechnung-Freizeit'!O621</f>
        <v/>
      </c>
      <c r="K633" s="184" t="str">
        <f>'Berechnung-Freizeit'!V621</f>
        <v/>
      </c>
      <c r="L633" s="197" t="str">
        <f>'Berechnung-Freizeit'!W621</f>
        <v/>
      </c>
      <c r="M633" s="195" t="str">
        <f>'Berechnung-Freizeit'!AB621</f>
        <v/>
      </c>
      <c r="N633" s="186" t="str">
        <f>'Berechnung-Freizeit'!AC621</f>
        <v/>
      </c>
      <c r="O633" s="195" t="str">
        <f>'Berechnung-Freizeit'!AH621</f>
        <v/>
      </c>
      <c r="P633" s="186" t="str">
        <f>'Berechnung-Freizeit'!AI621</f>
        <v/>
      </c>
      <c r="Q633" s="355" t="str">
        <f>'Berechnung-Freizeit'!AN621</f>
        <v/>
      </c>
      <c r="R633" s="186" t="str">
        <f>'Berechnung-Freizeit'!AO621</f>
        <v/>
      </c>
      <c r="S633" s="184" t="str">
        <f>'Berechnung-Freizeit'!AT621</f>
        <v/>
      </c>
      <c r="T633" s="186" t="str">
        <f>'Berechnung-Freizeit'!AU621</f>
        <v/>
      </c>
      <c r="U633" s="184" t="str">
        <f>'Berechnung-Freizeit'!AZ621</f>
        <v/>
      </c>
      <c r="V633" s="197" t="str">
        <f>'Berechnung-Freizeit'!BA621</f>
        <v/>
      </c>
      <c r="W633" s="184">
        <f>'Berechnung-Freizeit'!BB621</f>
        <v>0</v>
      </c>
      <c r="X633" s="197">
        <f>'Berechnung-Freizeit'!BC621</f>
        <v>0</v>
      </c>
      <c r="Y633" s="205">
        <f t="shared" si="29"/>
        <v>0</v>
      </c>
      <c r="Z633" s="216">
        <f t="shared" si="30"/>
        <v>0</v>
      </c>
      <c r="AA633" s="361">
        <f>'Berechnung-Freizeit'!BI621</f>
        <v>0</v>
      </c>
      <c r="AB633" s="362">
        <f t="shared" si="31"/>
        <v>0</v>
      </c>
    </row>
    <row r="634" spans="1:28">
      <c r="A634" s="184">
        <f>'Berechnung-Freizeit'!A622</f>
        <v>0</v>
      </c>
      <c r="B634" s="185">
        <f>'Berechnung-Freizeit'!B622</f>
        <v>0</v>
      </c>
      <c r="C634" s="185">
        <f>'Berechnung-Freizeit'!C622</f>
        <v>0</v>
      </c>
      <c r="D634" s="184" t="str">
        <f>'Berechnung-Freizeit'!D622</f>
        <v/>
      </c>
      <c r="E634" s="192">
        <f>'Berechnung-Freizeit'!E622</f>
        <v>0</v>
      </c>
      <c r="F634" s="195" t="str">
        <f>'Berechnung-Freizeit'!G622</f>
        <v/>
      </c>
      <c r="G634" s="184" t="str">
        <f>'Berechnung-Freizeit'!I622</f>
        <v/>
      </c>
      <c r="H634" s="192" t="str">
        <f>'Berechnung-Freizeit'!J622</f>
        <v/>
      </c>
      <c r="I634" s="195" t="str">
        <f>'Berechnung-Freizeit'!N622</f>
        <v/>
      </c>
      <c r="J634" s="186" t="str">
        <f>'Berechnung-Freizeit'!O622</f>
        <v/>
      </c>
      <c r="K634" s="184" t="str">
        <f>'Berechnung-Freizeit'!V622</f>
        <v/>
      </c>
      <c r="L634" s="197" t="str">
        <f>'Berechnung-Freizeit'!W622</f>
        <v/>
      </c>
      <c r="M634" s="195" t="str">
        <f>'Berechnung-Freizeit'!AB622</f>
        <v/>
      </c>
      <c r="N634" s="186" t="str">
        <f>'Berechnung-Freizeit'!AC622</f>
        <v/>
      </c>
      <c r="O634" s="195" t="str">
        <f>'Berechnung-Freizeit'!AH622</f>
        <v/>
      </c>
      <c r="P634" s="186" t="str">
        <f>'Berechnung-Freizeit'!AI622</f>
        <v/>
      </c>
      <c r="Q634" s="355" t="str">
        <f>'Berechnung-Freizeit'!AN622</f>
        <v/>
      </c>
      <c r="R634" s="186" t="str">
        <f>'Berechnung-Freizeit'!AO622</f>
        <v/>
      </c>
      <c r="S634" s="184" t="str">
        <f>'Berechnung-Freizeit'!AT622</f>
        <v/>
      </c>
      <c r="T634" s="186" t="str">
        <f>'Berechnung-Freizeit'!AU622</f>
        <v/>
      </c>
      <c r="U634" s="184" t="str">
        <f>'Berechnung-Freizeit'!AZ622</f>
        <v/>
      </c>
      <c r="V634" s="197" t="str">
        <f>'Berechnung-Freizeit'!BA622</f>
        <v/>
      </c>
      <c r="W634" s="184">
        <f>'Berechnung-Freizeit'!BB622</f>
        <v>0</v>
      </c>
      <c r="X634" s="197">
        <f>'Berechnung-Freizeit'!BC622</f>
        <v>0</v>
      </c>
      <c r="Y634" s="205">
        <f t="shared" si="29"/>
        <v>0</v>
      </c>
      <c r="Z634" s="216">
        <f t="shared" si="30"/>
        <v>0</v>
      </c>
      <c r="AA634" s="361">
        <f>'Berechnung-Freizeit'!BI622</f>
        <v>0</v>
      </c>
      <c r="AB634" s="362">
        <f t="shared" si="31"/>
        <v>0</v>
      </c>
    </row>
    <row r="635" spans="1:28">
      <c r="A635" s="184">
        <f>'Berechnung-Freizeit'!A623</f>
        <v>0</v>
      </c>
      <c r="B635" s="185">
        <f>'Berechnung-Freizeit'!B623</f>
        <v>0</v>
      </c>
      <c r="C635" s="185">
        <f>'Berechnung-Freizeit'!C623</f>
        <v>0</v>
      </c>
      <c r="D635" s="184" t="str">
        <f>'Berechnung-Freizeit'!D623</f>
        <v/>
      </c>
      <c r="E635" s="192">
        <f>'Berechnung-Freizeit'!E623</f>
        <v>0</v>
      </c>
      <c r="F635" s="195" t="str">
        <f>'Berechnung-Freizeit'!G623</f>
        <v/>
      </c>
      <c r="G635" s="184" t="str">
        <f>'Berechnung-Freizeit'!I623</f>
        <v/>
      </c>
      <c r="H635" s="192" t="str">
        <f>'Berechnung-Freizeit'!J623</f>
        <v/>
      </c>
      <c r="I635" s="195" t="str">
        <f>'Berechnung-Freizeit'!N623</f>
        <v/>
      </c>
      <c r="J635" s="186" t="str">
        <f>'Berechnung-Freizeit'!O623</f>
        <v/>
      </c>
      <c r="K635" s="184" t="str">
        <f>'Berechnung-Freizeit'!V623</f>
        <v/>
      </c>
      <c r="L635" s="197" t="str">
        <f>'Berechnung-Freizeit'!W623</f>
        <v/>
      </c>
      <c r="M635" s="195" t="str">
        <f>'Berechnung-Freizeit'!AB623</f>
        <v/>
      </c>
      <c r="N635" s="186" t="str">
        <f>'Berechnung-Freizeit'!AC623</f>
        <v/>
      </c>
      <c r="O635" s="195" t="str">
        <f>'Berechnung-Freizeit'!AH623</f>
        <v/>
      </c>
      <c r="P635" s="186" t="str">
        <f>'Berechnung-Freizeit'!AI623</f>
        <v/>
      </c>
      <c r="Q635" s="355" t="str">
        <f>'Berechnung-Freizeit'!AN623</f>
        <v/>
      </c>
      <c r="R635" s="186" t="str">
        <f>'Berechnung-Freizeit'!AO623</f>
        <v/>
      </c>
      <c r="S635" s="184" t="str">
        <f>'Berechnung-Freizeit'!AT623</f>
        <v/>
      </c>
      <c r="T635" s="186" t="str">
        <f>'Berechnung-Freizeit'!AU623</f>
        <v/>
      </c>
      <c r="U635" s="184" t="str">
        <f>'Berechnung-Freizeit'!AZ623</f>
        <v/>
      </c>
      <c r="V635" s="197" t="str">
        <f>'Berechnung-Freizeit'!BA623</f>
        <v/>
      </c>
      <c r="W635" s="184">
        <f>'Berechnung-Freizeit'!BB623</f>
        <v>0</v>
      </c>
      <c r="X635" s="197">
        <f>'Berechnung-Freizeit'!BC623</f>
        <v>0</v>
      </c>
      <c r="Y635" s="205">
        <f t="shared" si="29"/>
        <v>0</v>
      </c>
      <c r="Z635" s="216">
        <f t="shared" si="30"/>
        <v>0</v>
      </c>
      <c r="AA635" s="361">
        <f>'Berechnung-Freizeit'!BI623</f>
        <v>0</v>
      </c>
      <c r="AB635" s="362">
        <f t="shared" si="31"/>
        <v>0</v>
      </c>
    </row>
    <row r="636" spans="1:28">
      <c r="A636" s="184">
        <f>'Berechnung-Freizeit'!A624</f>
        <v>0</v>
      </c>
      <c r="B636" s="185">
        <f>'Berechnung-Freizeit'!B624</f>
        <v>0</v>
      </c>
      <c r="C636" s="185">
        <f>'Berechnung-Freizeit'!C624</f>
        <v>0</v>
      </c>
      <c r="D636" s="184" t="str">
        <f>'Berechnung-Freizeit'!D624</f>
        <v/>
      </c>
      <c r="E636" s="192">
        <f>'Berechnung-Freizeit'!E624</f>
        <v>0</v>
      </c>
      <c r="F636" s="195" t="str">
        <f>'Berechnung-Freizeit'!G624</f>
        <v/>
      </c>
      <c r="G636" s="184" t="str">
        <f>'Berechnung-Freizeit'!I624</f>
        <v/>
      </c>
      <c r="H636" s="192" t="str">
        <f>'Berechnung-Freizeit'!J624</f>
        <v/>
      </c>
      <c r="I636" s="195" t="str">
        <f>'Berechnung-Freizeit'!N624</f>
        <v/>
      </c>
      <c r="J636" s="186" t="str">
        <f>'Berechnung-Freizeit'!O624</f>
        <v/>
      </c>
      <c r="K636" s="184" t="str">
        <f>'Berechnung-Freizeit'!V624</f>
        <v/>
      </c>
      <c r="L636" s="197" t="str">
        <f>'Berechnung-Freizeit'!W624</f>
        <v/>
      </c>
      <c r="M636" s="195" t="str">
        <f>'Berechnung-Freizeit'!AB624</f>
        <v/>
      </c>
      <c r="N636" s="186" t="str">
        <f>'Berechnung-Freizeit'!AC624</f>
        <v/>
      </c>
      <c r="O636" s="195" t="str">
        <f>'Berechnung-Freizeit'!AH624</f>
        <v/>
      </c>
      <c r="P636" s="186" t="str">
        <f>'Berechnung-Freizeit'!AI624</f>
        <v/>
      </c>
      <c r="Q636" s="355" t="str">
        <f>'Berechnung-Freizeit'!AN624</f>
        <v/>
      </c>
      <c r="R636" s="186" t="str">
        <f>'Berechnung-Freizeit'!AO624</f>
        <v/>
      </c>
      <c r="S636" s="184" t="str">
        <f>'Berechnung-Freizeit'!AT624</f>
        <v/>
      </c>
      <c r="T636" s="186" t="str">
        <f>'Berechnung-Freizeit'!AU624</f>
        <v/>
      </c>
      <c r="U636" s="184" t="str">
        <f>'Berechnung-Freizeit'!AZ624</f>
        <v/>
      </c>
      <c r="V636" s="197" t="str">
        <f>'Berechnung-Freizeit'!BA624</f>
        <v/>
      </c>
      <c r="W636" s="184">
        <f>'Berechnung-Freizeit'!BB624</f>
        <v>0</v>
      </c>
      <c r="X636" s="197">
        <f>'Berechnung-Freizeit'!BC624</f>
        <v>0</v>
      </c>
      <c r="Y636" s="205">
        <f t="shared" si="29"/>
        <v>0</v>
      </c>
      <c r="Z636" s="216">
        <f t="shared" si="30"/>
        <v>0</v>
      </c>
      <c r="AA636" s="361">
        <f>'Berechnung-Freizeit'!BI624</f>
        <v>0</v>
      </c>
      <c r="AB636" s="362">
        <f t="shared" si="31"/>
        <v>0</v>
      </c>
    </row>
    <row r="637" spans="1:28">
      <c r="A637" s="184">
        <f>'Berechnung-Freizeit'!A625</f>
        <v>0</v>
      </c>
      <c r="B637" s="185">
        <f>'Berechnung-Freizeit'!B625</f>
        <v>0</v>
      </c>
      <c r="C637" s="185">
        <f>'Berechnung-Freizeit'!C625</f>
        <v>0</v>
      </c>
      <c r="D637" s="184" t="str">
        <f>'Berechnung-Freizeit'!D625</f>
        <v/>
      </c>
      <c r="E637" s="192">
        <f>'Berechnung-Freizeit'!E625</f>
        <v>0</v>
      </c>
      <c r="F637" s="195" t="str">
        <f>'Berechnung-Freizeit'!G625</f>
        <v/>
      </c>
      <c r="G637" s="184" t="str">
        <f>'Berechnung-Freizeit'!I625</f>
        <v/>
      </c>
      <c r="H637" s="192" t="str">
        <f>'Berechnung-Freizeit'!J625</f>
        <v/>
      </c>
      <c r="I637" s="195" t="str">
        <f>'Berechnung-Freizeit'!N625</f>
        <v/>
      </c>
      <c r="J637" s="186" t="str">
        <f>'Berechnung-Freizeit'!O625</f>
        <v/>
      </c>
      <c r="K637" s="184" t="str">
        <f>'Berechnung-Freizeit'!V625</f>
        <v/>
      </c>
      <c r="L637" s="197" t="str">
        <f>'Berechnung-Freizeit'!W625</f>
        <v/>
      </c>
      <c r="M637" s="195" t="str">
        <f>'Berechnung-Freizeit'!AB625</f>
        <v/>
      </c>
      <c r="N637" s="186" t="str">
        <f>'Berechnung-Freizeit'!AC625</f>
        <v/>
      </c>
      <c r="O637" s="195" t="str">
        <f>'Berechnung-Freizeit'!AH625</f>
        <v/>
      </c>
      <c r="P637" s="186" t="str">
        <f>'Berechnung-Freizeit'!AI625</f>
        <v/>
      </c>
      <c r="Q637" s="355" t="str">
        <f>'Berechnung-Freizeit'!AN625</f>
        <v/>
      </c>
      <c r="R637" s="186" t="str">
        <f>'Berechnung-Freizeit'!AO625</f>
        <v/>
      </c>
      <c r="S637" s="184" t="str">
        <f>'Berechnung-Freizeit'!AT625</f>
        <v/>
      </c>
      <c r="T637" s="186" t="str">
        <f>'Berechnung-Freizeit'!AU625</f>
        <v/>
      </c>
      <c r="U637" s="184" t="str">
        <f>'Berechnung-Freizeit'!AZ625</f>
        <v/>
      </c>
      <c r="V637" s="197" t="str">
        <f>'Berechnung-Freizeit'!BA625</f>
        <v/>
      </c>
      <c r="W637" s="184">
        <f>'Berechnung-Freizeit'!BB625</f>
        <v>0</v>
      </c>
      <c r="X637" s="197">
        <f>'Berechnung-Freizeit'!BC625</f>
        <v>0</v>
      </c>
      <c r="Y637" s="205">
        <f t="shared" si="29"/>
        <v>0</v>
      </c>
      <c r="Z637" s="216">
        <f t="shared" si="30"/>
        <v>0</v>
      </c>
      <c r="AA637" s="361">
        <f>'Berechnung-Freizeit'!BI625</f>
        <v>0</v>
      </c>
      <c r="AB637" s="362">
        <f t="shared" si="31"/>
        <v>0</v>
      </c>
    </row>
    <row r="638" spans="1:28">
      <c r="A638" s="184">
        <f>'Berechnung-Freizeit'!A626</f>
        <v>0</v>
      </c>
      <c r="B638" s="185">
        <f>'Berechnung-Freizeit'!B626</f>
        <v>0</v>
      </c>
      <c r="C638" s="185">
        <f>'Berechnung-Freizeit'!C626</f>
        <v>0</v>
      </c>
      <c r="D638" s="184" t="str">
        <f>'Berechnung-Freizeit'!D626</f>
        <v/>
      </c>
      <c r="E638" s="192">
        <f>'Berechnung-Freizeit'!E626</f>
        <v>0</v>
      </c>
      <c r="F638" s="195" t="str">
        <f>'Berechnung-Freizeit'!G626</f>
        <v/>
      </c>
      <c r="G638" s="184" t="str">
        <f>'Berechnung-Freizeit'!I626</f>
        <v/>
      </c>
      <c r="H638" s="192" t="str">
        <f>'Berechnung-Freizeit'!J626</f>
        <v/>
      </c>
      <c r="I638" s="195" t="str">
        <f>'Berechnung-Freizeit'!N626</f>
        <v/>
      </c>
      <c r="J638" s="186" t="str">
        <f>'Berechnung-Freizeit'!O626</f>
        <v/>
      </c>
      <c r="K638" s="184" t="str">
        <f>'Berechnung-Freizeit'!V626</f>
        <v/>
      </c>
      <c r="L638" s="197" t="str">
        <f>'Berechnung-Freizeit'!W626</f>
        <v/>
      </c>
      <c r="M638" s="195" t="str">
        <f>'Berechnung-Freizeit'!AB626</f>
        <v/>
      </c>
      <c r="N638" s="186" t="str">
        <f>'Berechnung-Freizeit'!AC626</f>
        <v/>
      </c>
      <c r="O638" s="195" t="str">
        <f>'Berechnung-Freizeit'!AH626</f>
        <v/>
      </c>
      <c r="P638" s="186" t="str">
        <f>'Berechnung-Freizeit'!AI626</f>
        <v/>
      </c>
      <c r="Q638" s="355" t="str">
        <f>'Berechnung-Freizeit'!AN626</f>
        <v/>
      </c>
      <c r="R638" s="186" t="str">
        <f>'Berechnung-Freizeit'!AO626</f>
        <v/>
      </c>
      <c r="S638" s="184" t="str">
        <f>'Berechnung-Freizeit'!AT626</f>
        <v/>
      </c>
      <c r="T638" s="186" t="str">
        <f>'Berechnung-Freizeit'!AU626</f>
        <v/>
      </c>
      <c r="U638" s="184" t="str">
        <f>'Berechnung-Freizeit'!AZ626</f>
        <v/>
      </c>
      <c r="V638" s="197" t="str">
        <f>'Berechnung-Freizeit'!BA626</f>
        <v/>
      </c>
      <c r="W638" s="184">
        <f>'Berechnung-Freizeit'!BB626</f>
        <v>0</v>
      </c>
      <c r="X638" s="197">
        <f>'Berechnung-Freizeit'!BC626</f>
        <v>0</v>
      </c>
      <c r="Y638" s="205">
        <f t="shared" si="29"/>
        <v>0</v>
      </c>
      <c r="Z638" s="216">
        <f t="shared" si="30"/>
        <v>0</v>
      </c>
      <c r="AA638" s="361">
        <f>'Berechnung-Freizeit'!BI626</f>
        <v>0</v>
      </c>
      <c r="AB638" s="362">
        <f t="shared" si="31"/>
        <v>0</v>
      </c>
    </row>
    <row r="639" spans="1:28">
      <c r="A639" s="184">
        <f>'Berechnung-Freizeit'!A627</f>
        <v>0</v>
      </c>
      <c r="B639" s="185">
        <f>'Berechnung-Freizeit'!B627</f>
        <v>0</v>
      </c>
      <c r="C639" s="185">
        <f>'Berechnung-Freizeit'!C627</f>
        <v>0</v>
      </c>
      <c r="D639" s="184" t="str">
        <f>'Berechnung-Freizeit'!D627</f>
        <v/>
      </c>
      <c r="E639" s="192">
        <f>'Berechnung-Freizeit'!E627</f>
        <v>0</v>
      </c>
      <c r="F639" s="195" t="str">
        <f>'Berechnung-Freizeit'!G627</f>
        <v/>
      </c>
      <c r="G639" s="184" t="str">
        <f>'Berechnung-Freizeit'!I627</f>
        <v/>
      </c>
      <c r="H639" s="192" t="str">
        <f>'Berechnung-Freizeit'!J627</f>
        <v/>
      </c>
      <c r="I639" s="195" t="str">
        <f>'Berechnung-Freizeit'!N627</f>
        <v/>
      </c>
      <c r="J639" s="186" t="str">
        <f>'Berechnung-Freizeit'!O627</f>
        <v/>
      </c>
      <c r="K639" s="184" t="str">
        <f>'Berechnung-Freizeit'!V627</f>
        <v/>
      </c>
      <c r="L639" s="197" t="str">
        <f>'Berechnung-Freizeit'!W627</f>
        <v/>
      </c>
      <c r="M639" s="195" t="str">
        <f>'Berechnung-Freizeit'!AB627</f>
        <v/>
      </c>
      <c r="N639" s="186" t="str">
        <f>'Berechnung-Freizeit'!AC627</f>
        <v/>
      </c>
      <c r="O639" s="195" t="str">
        <f>'Berechnung-Freizeit'!AH627</f>
        <v/>
      </c>
      <c r="P639" s="186" t="str">
        <f>'Berechnung-Freizeit'!AI627</f>
        <v/>
      </c>
      <c r="Q639" s="355" t="str">
        <f>'Berechnung-Freizeit'!AN627</f>
        <v/>
      </c>
      <c r="R639" s="186" t="str">
        <f>'Berechnung-Freizeit'!AO627</f>
        <v/>
      </c>
      <c r="S639" s="184" t="str">
        <f>'Berechnung-Freizeit'!AT627</f>
        <v/>
      </c>
      <c r="T639" s="186" t="str">
        <f>'Berechnung-Freizeit'!AU627</f>
        <v/>
      </c>
      <c r="U639" s="184" t="str">
        <f>'Berechnung-Freizeit'!AZ627</f>
        <v/>
      </c>
      <c r="V639" s="197" t="str">
        <f>'Berechnung-Freizeit'!BA627</f>
        <v/>
      </c>
      <c r="W639" s="184">
        <f>'Berechnung-Freizeit'!BB627</f>
        <v>0</v>
      </c>
      <c r="X639" s="197">
        <f>'Berechnung-Freizeit'!BC627</f>
        <v>0</v>
      </c>
      <c r="Y639" s="205">
        <f t="shared" si="29"/>
        <v>0</v>
      </c>
      <c r="Z639" s="216">
        <f t="shared" si="30"/>
        <v>0</v>
      </c>
      <c r="AA639" s="361">
        <f>'Berechnung-Freizeit'!BI627</f>
        <v>0</v>
      </c>
      <c r="AB639" s="362">
        <f t="shared" si="31"/>
        <v>0</v>
      </c>
    </row>
    <row r="640" spans="1:28">
      <c r="A640" s="184">
        <f>'Berechnung-Freizeit'!A628</f>
        <v>0</v>
      </c>
      <c r="B640" s="185">
        <f>'Berechnung-Freizeit'!B628</f>
        <v>0</v>
      </c>
      <c r="C640" s="185">
        <f>'Berechnung-Freizeit'!C628</f>
        <v>0</v>
      </c>
      <c r="D640" s="184" t="str">
        <f>'Berechnung-Freizeit'!D628</f>
        <v/>
      </c>
      <c r="E640" s="192">
        <f>'Berechnung-Freizeit'!E628</f>
        <v>0</v>
      </c>
      <c r="F640" s="195" t="str">
        <f>'Berechnung-Freizeit'!G628</f>
        <v/>
      </c>
      <c r="G640" s="184" t="str">
        <f>'Berechnung-Freizeit'!I628</f>
        <v/>
      </c>
      <c r="H640" s="192" t="str">
        <f>'Berechnung-Freizeit'!J628</f>
        <v/>
      </c>
      <c r="I640" s="195" t="str">
        <f>'Berechnung-Freizeit'!N628</f>
        <v/>
      </c>
      <c r="J640" s="186" t="str">
        <f>'Berechnung-Freizeit'!O628</f>
        <v/>
      </c>
      <c r="K640" s="184" t="str">
        <f>'Berechnung-Freizeit'!V628</f>
        <v/>
      </c>
      <c r="L640" s="197" t="str">
        <f>'Berechnung-Freizeit'!W628</f>
        <v/>
      </c>
      <c r="M640" s="195" t="str">
        <f>'Berechnung-Freizeit'!AB628</f>
        <v/>
      </c>
      <c r="N640" s="186" t="str">
        <f>'Berechnung-Freizeit'!AC628</f>
        <v/>
      </c>
      <c r="O640" s="195" t="str">
        <f>'Berechnung-Freizeit'!AH628</f>
        <v/>
      </c>
      <c r="P640" s="186" t="str">
        <f>'Berechnung-Freizeit'!AI628</f>
        <v/>
      </c>
      <c r="Q640" s="355" t="str">
        <f>'Berechnung-Freizeit'!AN628</f>
        <v/>
      </c>
      <c r="R640" s="186" t="str">
        <f>'Berechnung-Freizeit'!AO628</f>
        <v/>
      </c>
      <c r="S640" s="184" t="str">
        <f>'Berechnung-Freizeit'!AT628</f>
        <v/>
      </c>
      <c r="T640" s="186" t="str">
        <f>'Berechnung-Freizeit'!AU628</f>
        <v/>
      </c>
      <c r="U640" s="184" t="str">
        <f>'Berechnung-Freizeit'!AZ628</f>
        <v/>
      </c>
      <c r="V640" s="197" t="str">
        <f>'Berechnung-Freizeit'!BA628</f>
        <v/>
      </c>
      <c r="W640" s="184">
        <f>'Berechnung-Freizeit'!BB628</f>
        <v>0</v>
      </c>
      <c r="X640" s="197">
        <f>'Berechnung-Freizeit'!BC628</f>
        <v>0</v>
      </c>
      <c r="Y640" s="205">
        <f t="shared" si="29"/>
        <v>0</v>
      </c>
      <c r="Z640" s="216">
        <f t="shared" si="30"/>
        <v>0</v>
      </c>
      <c r="AA640" s="361">
        <f>'Berechnung-Freizeit'!BI628</f>
        <v>0</v>
      </c>
      <c r="AB640" s="362">
        <f t="shared" si="31"/>
        <v>0</v>
      </c>
    </row>
    <row r="641" spans="1:28">
      <c r="A641" s="184">
        <f>'Berechnung-Freizeit'!A629</f>
        <v>0</v>
      </c>
      <c r="B641" s="185">
        <f>'Berechnung-Freizeit'!B629</f>
        <v>0</v>
      </c>
      <c r="C641" s="185">
        <f>'Berechnung-Freizeit'!C629</f>
        <v>0</v>
      </c>
      <c r="D641" s="184" t="str">
        <f>'Berechnung-Freizeit'!D629</f>
        <v/>
      </c>
      <c r="E641" s="192">
        <f>'Berechnung-Freizeit'!E629</f>
        <v>0</v>
      </c>
      <c r="F641" s="195" t="str">
        <f>'Berechnung-Freizeit'!G629</f>
        <v/>
      </c>
      <c r="G641" s="184" t="str">
        <f>'Berechnung-Freizeit'!I629</f>
        <v/>
      </c>
      <c r="H641" s="192" t="str">
        <f>'Berechnung-Freizeit'!J629</f>
        <v/>
      </c>
      <c r="I641" s="195" t="str">
        <f>'Berechnung-Freizeit'!N629</f>
        <v/>
      </c>
      <c r="J641" s="186" t="str">
        <f>'Berechnung-Freizeit'!O629</f>
        <v/>
      </c>
      <c r="K641" s="184" t="str">
        <f>'Berechnung-Freizeit'!V629</f>
        <v/>
      </c>
      <c r="L641" s="197" t="str">
        <f>'Berechnung-Freizeit'!W629</f>
        <v/>
      </c>
      <c r="M641" s="195" t="str">
        <f>'Berechnung-Freizeit'!AB629</f>
        <v/>
      </c>
      <c r="N641" s="186" t="str">
        <f>'Berechnung-Freizeit'!AC629</f>
        <v/>
      </c>
      <c r="O641" s="195" t="str">
        <f>'Berechnung-Freizeit'!AH629</f>
        <v/>
      </c>
      <c r="P641" s="186" t="str">
        <f>'Berechnung-Freizeit'!AI629</f>
        <v/>
      </c>
      <c r="Q641" s="355" t="str">
        <f>'Berechnung-Freizeit'!AN629</f>
        <v/>
      </c>
      <c r="R641" s="186" t="str">
        <f>'Berechnung-Freizeit'!AO629</f>
        <v/>
      </c>
      <c r="S641" s="184" t="str">
        <f>'Berechnung-Freizeit'!AT629</f>
        <v/>
      </c>
      <c r="T641" s="186" t="str">
        <f>'Berechnung-Freizeit'!AU629</f>
        <v/>
      </c>
      <c r="U641" s="184" t="str">
        <f>'Berechnung-Freizeit'!AZ629</f>
        <v/>
      </c>
      <c r="V641" s="197" t="str">
        <f>'Berechnung-Freizeit'!BA629</f>
        <v/>
      </c>
      <c r="W641" s="184">
        <f>'Berechnung-Freizeit'!BB629</f>
        <v>0</v>
      </c>
      <c r="X641" s="197">
        <f>'Berechnung-Freizeit'!BC629</f>
        <v>0</v>
      </c>
      <c r="Y641" s="205">
        <f t="shared" si="29"/>
        <v>0</v>
      </c>
      <c r="Z641" s="216">
        <f t="shared" si="30"/>
        <v>0</v>
      </c>
      <c r="AA641" s="361">
        <f>'Berechnung-Freizeit'!BI629</f>
        <v>0</v>
      </c>
      <c r="AB641" s="362">
        <f t="shared" si="31"/>
        <v>0</v>
      </c>
    </row>
    <row r="642" spans="1:28">
      <c r="A642" s="184">
        <f>'Berechnung-Freizeit'!A630</f>
        <v>0</v>
      </c>
      <c r="B642" s="185">
        <f>'Berechnung-Freizeit'!B630</f>
        <v>0</v>
      </c>
      <c r="C642" s="185">
        <f>'Berechnung-Freizeit'!C630</f>
        <v>0</v>
      </c>
      <c r="D642" s="184" t="str">
        <f>'Berechnung-Freizeit'!D630</f>
        <v/>
      </c>
      <c r="E642" s="192">
        <f>'Berechnung-Freizeit'!E630</f>
        <v>0</v>
      </c>
      <c r="F642" s="195" t="str">
        <f>'Berechnung-Freizeit'!G630</f>
        <v/>
      </c>
      <c r="G642" s="184" t="str">
        <f>'Berechnung-Freizeit'!I630</f>
        <v/>
      </c>
      <c r="H642" s="192" t="str">
        <f>'Berechnung-Freizeit'!J630</f>
        <v/>
      </c>
      <c r="I642" s="195" t="str">
        <f>'Berechnung-Freizeit'!N630</f>
        <v/>
      </c>
      <c r="J642" s="186" t="str">
        <f>'Berechnung-Freizeit'!O630</f>
        <v/>
      </c>
      <c r="K642" s="184" t="str">
        <f>'Berechnung-Freizeit'!V630</f>
        <v/>
      </c>
      <c r="L642" s="197" t="str">
        <f>'Berechnung-Freizeit'!W630</f>
        <v/>
      </c>
      <c r="M642" s="195" t="str">
        <f>'Berechnung-Freizeit'!AB630</f>
        <v/>
      </c>
      <c r="N642" s="186" t="str">
        <f>'Berechnung-Freizeit'!AC630</f>
        <v/>
      </c>
      <c r="O642" s="195" t="str">
        <f>'Berechnung-Freizeit'!AH630</f>
        <v/>
      </c>
      <c r="P642" s="186" t="str">
        <f>'Berechnung-Freizeit'!AI630</f>
        <v/>
      </c>
      <c r="Q642" s="355" t="str">
        <f>'Berechnung-Freizeit'!AN630</f>
        <v/>
      </c>
      <c r="R642" s="186" t="str">
        <f>'Berechnung-Freizeit'!AO630</f>
        <v/>
      </c>
      <c r="S642" s="184" t="str">
        <f>'Berechnung-Freizeit'!AT630</f>
        <v/>
      </c>
      <c r="T642" s="186" t="str">
        <f>'Berechnung-Freizeit'!AU630</f>
        <v/>
      </c>
      <c r="U642" s="184" t="str">
        <f>'Berechnung-Freizeit'!AZ630</f>
        <v/>
      </c>
      <c r="V642" s="197" t="str">
        <f>'Berechnung-Freizeit'!BA630</f>
        <v/>
      </c>
      <c r="W642" s="184">
        <f>'Berechnung-Freizeit'!BB630</f>
        <v>0</v>
      </c>
      <c r="X642" s="197">
        <f>'Berechnung-Freizeit'!BC630</f>
        <v>0</v>
      </c>
      <c r="Y642" s="205">
        <f t="shared" si="29"/>
        <v>0</v>
      </c>
      <c r="Z642" s="216">
        <f t="shared" si="30"/>
        <v>0</v>
      </c>
      <c r="AA642" s="361">
        <f>'Berechnung-Freizeit'!BI630</f>
        <v>0</v>
      </c>
      <c r="AB642" s="362">
        <f t="shared" si="31"/>
        <v>0</v>
      </c>
    </row>
    <row r="643" spans="1:28">
      <c r="A643" s="184">
        <f>'Berechnung-Freizeit'!A631</f>
        <v>0</v>
      </c>
      <c r="B643" s="185">
        <f>'Berechnung-Freizeit'!B631</f>
        <v>0</v>
      </c>
      <c r="C643" s="185">
        <f>'Berechnung-Freizeit'!C631</f>
        <v>0</v>
      </c>
      <c r="D643" s="184" t="str">
        <f>'Berechnung-Freizeit'!D631</f>
        <v/>
      </c>
      <c r="E643" s="192">
        <f>'Berechnung-Freizeit'!E631</f>
        <v>0</v>
      </c>
      <c r="F643" s="195" t="str">
        <f>'Berechnung-Freizeit'!G631</f>
        <v/>
      </c>
      <c r="G643" s="184" t="str">
        <f>'Berechnung-Freizeit'!I631</f>
        <v/>
      </c>
      <c r="H643" s="192" t="str">
        <f>'Berechnung-Freizeit'!J631</f>
        <v/>
      </c>
      <c r="I643" s="195" t="str">
        <f>'Berechnung-Freizeit'!N631</f>
        <v/>
      </c>
      <c r="J643" s="186" t="str">
        <f>'Berechnung-Freizeit'!O631</f>
        <v/>
      </c>
      <c r="K643" s="184" t="str">
        <f>'Berechnung-Freizeit'!V631</f>
        <v/>
      </c>
      <c r="L643" s="197" t="str">
        <f>'Berechnung-Freizeit'!W631</f>
        <v/>
      </c>
      <c r="M643" s="195" t="str">
        <f>'Berechnung-Freizeit'!AB631</f>
        <v/>
      </c>
      <c r="N643" s="186" t="str">
        <f>'Berechnung-Freizeit'!AC631</f>
        <v/>
      </c>
      <c r="O643" s="195" t="str">
        <f>'Berechnung-Freizeit'!AH631</f>
        <v/>
      </c>
      <c r="P643" s="186" t="str">
        <f>'Berechnung-Freizeit'!AI631</f>
        <v/>
      </c>
      <c r="Q643" s="355" t="str">
        <f>'Berechnung-Freizeit'!AN631</f>
        <v/>
      </c>
      <c r="R643" s="186" t="str">
        <f>'Berechnung-Freizeit'!AO631</f>
        <v/>
      </c>
      <c r="S643" s="184" t="str">
        <f>'Berechnung-Freizeit'!AT631</f>
        <v/>
      </c>
      <c r="T643" s="186" t="str">
        <f>'Berechnung-Freizeit'!AU631</f>
        <v/>
      </c>
      <c r="U643" s="184" t="str">
        <f>'Berechnung-Freizeit'!AZ631</f>
        <v/>
      </c>
      <c r="V643" s="197" t="str">
        <f>'Berechnung-Freizeit'!BA631</f>
        <v/>
      </c>
      <c r="W643" s="184">
        <f>'Berechnung-Freizeit'!BB631</f>
        <v>0</v>
      </c>
      <c r="X643" s="197">
        <f>'Berechnung-Freizeit'!BC631</f>
        <v>0</v>
      </c>
      <c r="Y643" s="205">
        <f t="shared" si="29"/>
        <v>0</v>
      </c>
      <c r="Z643" s="216">
        <f t="shared" si="30"/>
        <v>0</v>
      </c>
      <c r="AA643" s="361">
        <f>'Berechnung-Freizeit'!BI631</f>
        <v>0</v>
      </c>
      <c r="AB643" s="362">
        <f t="shared" si="31"/>
        <v>0</v>
      </c>
    </row>
    <row r="644" spans="1:28">
      <c r="A644" s="184">
        <f>'Berechnung-Freizeit'!A632</f>
        <v>0</v>
      </c>
      <c r="B644" s="185">
        <f>'Berechnung-Freizeit'!B632</f>
        <v>0</v>
      </c>
      <c r="C644" s="185">
        <f>'Berechnung-Freizeit'!C632</f>
        <v>0</v>
      </c>
      <c r="D644" s="184" t="str">
        <f>'Berechnung-Freizeit'!D632</f>
        <v/>
      </c>
      <c r="E644" s="192">
        <f>'Berechnung-Freizeit'!E632</f>
        <v>0</v>
      </c>
      <c r="F644" s="195" t="str">
        <f>'Berechnung-Freizeit'!G632</f>
        <v/>
      </c>
      <c r="G644" s="184" t="str">
        <f>'Berechnung-Freizeit'!I632</f>
        <v/>
      </c>
      <c r="H644" s="192" t="str">
        <f>'Berechnung-Freizeit'!J632</f>
        <v/>
      </c>
      <c r="I644" s="195" t="str">
        <f>'Berechnung-Freizeit'!N632</f>
        <v/>
      </c>
      <c r="J644" s="186" t="str">
        <f>'Berechnung-Freizeit'!O632</f>
        <v/>
      </c>
      <c r="K644" s="184" t="str">
        <f>'Berechnung-Freizeit'!V632</f>
        <v/>
      </c>
      <c r="L644" s="197" t="str">
        <f>'Berechnung-Freizeit'!W632</f>
        <v/>
      </c>
      <c r="M644" s="195" t="str">
        <f>'Berechnung-Freizeit'!AB632</f>
        <v/>
      </c>
      <c r="N644" s="186" t="str">
        <f>'Berechnung-Freizeit'!AC632</f>
        <v/>
      </c>
      <c r="O644" s="195" t="str">
        <f>'Berechnung-Freizeit'!AH632</f>
        <v/>
      </c>
      <c r="P644" s="186" t="str">
        <f>'Berechnung-Freizeit'!AI632</f>
        <v/>
      </c>
      <c r="Q644" s="355" t="str">
        <f>'Berechnung-Freizeit'!AN632</f>
        <v/>
      </c>
      <c r="R644" s="186" t="str">
        <f>'Berechnung-Freizeit'!AO632</f>
        <v/>
      </c>
      <c r="S644" s="184" t="str">
        <f>'Berechnung-Freizeit'!AT632</f>
        <v/>
      </c>
      <c r="T644" s="186" t="str">
        <f>'Berechnung-Freizeit'!AU632</f>
        <v/>
      </c>
      <c r="U644" s="184" t="str">
        <f>'Berechnung-Freizeit'!AZ632</f>
        <v/>
      </c>
      <c r="V644" s="197" t="str">
        <f>'Berechnung-Freizeit'!BA632</f>
        <v/>
      </c>
      <c r="W644" s="184">
        <f>'Berechnung-Freizeit'!BB632</f>
        <v>0</v>
      </c>
      <c r="X644" s="197">
        <f>'Berechnung-Freizeit'!BC632</f>
        <v>0</v>
      </c>
      <c r="Y644" s="205">
        <f t="shared" si="29"/>
        <v>0</v>
      </c>
      <c r="Z644" s="216">
        <f t="shared" si="30"/>
        <v>0</v>
      </c>
      <c r="AA644" s="361">
        <f>'Berechnung-Freizeit'!BI632</f>
        <v>0</v>
      </c>
      <c r="AB644" s="362">
        <f t="shared" si="31"/>
        <v>0</v>
      </c>
    </row>
    <row r="645" spans="1:28">
      <c r="A645" s="184">
        <f>'Berechnung-Freizeit'!A633</f>
        <v>0</v>
      </c>
      <c r="B645" s="185">
        <f>'Berechnung-Freizeit'!B633</f>
        <v>0</v>
      </c>
      <c r="C645" s="185">
        <f>'Berechnung-Freizeit'!C633</f>
        <v>0</v>
      </c>
      <c r="D645" s="184" t="str">
        <f>'Berechnung-Freizeit'!D633</f>
        <v/>
      </c>
      <c r="E645" s="192">
        <f>'Berechnung-Freizeit'!E633</f>
        <v>0</v>
      </c>
      <c r="F645" s="195" t="str">
        <f>'Berechnung-Freizeit'!G633</f>
        <v/>
      </c>
      <c r="G645" s="184" t="str">
        <f>'Berechnung-Freizeit'!I633</f>
        <v/>
      </c>
      <c r="H645" s="192" t="str">
        <f>'Berechnung-Freizeit'!J633</f>
        <v/>
      </c>
      <c r="I645" s="195" t="str">
        <f>'Berechnung-Freizeit'!N633</f>
        <v/>
      </c>
      <c r="J645" s="186" t="str">
        <f>'Berechnung-Freizeit'!O633</f>
        <v/>
      </c>
      <c r="K645" s="184" t="str">
        <f>'Berechnung-Freizeit'!V633</f>
        <v/>
      </c>
      <c r="L645" s="197" t="str">
        <f>'Berechnung-Freizeit'!W633</f>
        <v/>
      </c>
      <c r="M645" s="195" t="str">
        <f>'Berechnung-Freizeit'!AB633</f>
        <v/>
      </c>
      <c r="N645" s="186" t="str">
        <f>'Berechnung-Freizeit'!AC633</f>
        <v/>
      </c>
      <c r="O645" s="195" t="str">
        <f>'Berechnung-Freizeit'!AH633</f>
        <v/>
      </c>
      <c r="P645" s="186" t="str">
        <f>'Berechnung-Freizeit'!AI633</f>
        <v/>
      </c>
      <c r="Q645" s="355" t="str">
        <f>'Berechnung-Freizeit'!AN633</f>
        <v/>
      </c>
      <c r="R645" s="186" t="str">
        <f>'Berechnung-Freizeit'!AO633</f>
        <v/>
      </c>
      <c r="S645" s="184" t="str">
        <f>'Berechnung-Freizeit'!AT633</f>
        <v/>
      </c>
      <c r="T645" s="186" t="str">
        <f>'Berechnung-Freizeit'!AU633</f>
        <v/>
      </c>
      <c r="U645" s="184" t="str">
        <f>'Berechnung-Freizeit'!AZ633</f>
        <v/>
      </c>
      <c r="V645" s="197" t="str">
        <f>'Berechnung-Freizeit'!BA633</f>
        <v/>
      </c>
      <c r="W645" s="184">
        <f>'Berechnung-Freizeit'!BB633</f>
        <v>0</v>
      </c>
      <c r="X645" s="197">
        <f>'Berechnung-Freizeit'!BC633</f>
        <v>0</v>
      </c>
      <c r="Y645" s="205">
        <f t="shared" si="29"/>
        <v>0</v>
      </c>
      <c r="Z645" s="216">
        <f t="shared" si="30"/>
        <v>0</v>
      </c>
      <c r="AA645" s="361">
        <f>'Berechnung-Freizeit'!BI633</f>
        <v>0</v>
      </c>
      <c r="AB645" s="362">
        <f t="shared" si="31"/>
        <v>0</v>
      </c>
    </row>
    <row r="646" spans="1:28">
      <c r="A646" s="184">
        <f>'Berechnung-Freizeit'!A634</f>
        <v>0</v>
      </c>
      <c r="B646" s="185">
        <f>'Berechnung-Freizeit'!B634</f>
        <v>0</v>
      </c>
      <c r="C646" s="185">
        <f>'Berechnung-Freizeit'!C634</f>
        <v>0</v>
      </c>
      <c r="D646" s="184" t="str">
        <f>'Berechnung-Freizeit'!D634</f>
        <v/>
      </c>
      <c r="E646" s="192">
        <f>'Berechnung-Freizeit'!E634</f>
        <v>0</v>
      </c>
      <c r="F646" s="195" t="str">
        <f>'Berechnung-Freizeit'!G634</f>
        <v/>
      </c>
      <c r="G646" s="184" t="str">
        <f>'Berechnung-Freizeit'!I634</f>
        <v/>
      </c>
      <c r="H646" s="192" t="str">
        <f>'Berechnung-Freizeit'!J634</f>
        <v/>
      </c>
      <c r="I646" s="195" t="str">
        <f>'Berechnung-Freizeit'!N634</f>
        <v/>
      </c>
      <c r="J646" s="186" t="str">
        <f>'Berechnung-Freizeit'!O634</f>
        <v/>
      </c>
      <c r="K646" s="184" t="str">
        <f>'Berechnung-Freizeit'!V634</f>
        <v/>
      </c>
      <c r="L646" s="197" t="str">
        <f>'Berechnung-Freizeit'!W634</f>
        <v/>
      </c>
      <c r="M646" s="195" t="str">
        <f>'Berechnung-Freizeit'!AB634</f>
        <v/>
      </c>
      <c r="N646" s="186" t="str">
        <f>'Berechnung-Freizeit'!AC634</f>
        <v/>
      </c>
      <c r="O646" s="195" t="str">
        <f>'Berechnung-Freizeit'!AH634</f>
        <v/>
      </c>
      <c r="P646" s="186" t="str">
        <f>'Berechnung-Freizeit'!AI634</f>
        <v/>
      </c>
      <c r="Q646" s="355" t="str">
        <f>'Berechnung-Freizeit'!AN634</f>
        <v/>
      </c>
      <c r="R646" s="186" t="str">
        <f>'Berechnung-Freizeit'!AO634</f>
        <v/>
      </c>
      <c r="S646" s="184" t="str">
        <f>'Berechnung-Freizeit'!AT634</f>
        <v/>
      </c>
      <c r="T646" s="186" t="str">
        <f>'Berechnung-Freizeit'!AU634</f>
        <v/>
      </c>
      <c r="U646" s="184" t="str">
        <f>'Berechnung-Freizeit'!AZ634</f>
        <v/>
      </c>
      <c r="V646" s="197" t="str">
        <f>'Berechnung-Freizeit'!BA634</f>
        <v/>
      </c>
      <c r="W646" s="184">
        <f>'Berechnung-Freizeit'!BB634</f>
        <v>0</v>
      </c>
      <c r="X646" s="197">
        <f>'Berechnung-Freizeit'!BC634</f>
        <v>0</v>
      </c>
      <c r="Y646" s="205">
        <f t="shared" si="29"/>
        <v>0</v>
      </c>
      <c r="Z646" s="216">
        <f t="shared" si="30"/>
        <v>0</v>
      </c>
      <c r="AA646" s="361">
        <f>'Berechnung-Freizeit'!BI634</f>
        <v>0</v>
      </c>
      <c r="AB646" s="362">
        <f t="shared" si="31"/>
        <v>0</v>
      </c>
    </row>
    <row r="647" spans="1:28">
      <c r="A647" s="184">
        <f>'Berechnung-Freizeit'!A635</f>
        <v>0</v>
      </c>
      <c r="B647" s="185">
        <f>'Berechnung-Freizeit'!B635</f>
        <v>0</v>
      </c>
      <c r="C647" s="185">
        <f>'Berechnung-Freizeit'!C635</f>
        <v>0</v>
      </c>
      <c r="D647" s="184" t="str">
        <f>'Berechnung-Freizeit'!D635</f>
        <v/>
      </c>
      <c r="E647" s="192">
        <f>'Berechnung-Freizeit'!E635</f>
        <v>0</v>
      </c>
      <c r="F647" s="195" t="str">
        <f>'Berechnung-Freizeit'!G635</f>
        <v/>
      </c>
      <c r="G647" s="184" t="str">
        <f>'Berechnung-Freizeit'!I635</f>
        <v/>
      </c>
      <c r="H647" s="192" t="str">
        <f>'Berechnung-Freizeit'!J635</f>
        <v/>
      </c>
      <c r="I647" s="195" t="str">
        <f>'Berechnung-Freizeit'!N635</f>
        <v/>
      </c>
      <c r="J647" s="186" t="str">
        <f>'Berechnung-Freizeit'!O635</f>
        <v/>
      </c>
      <c r="K647" s="184" t="str">
        <f>'Berechnung-Freizeit'!V635</f>
        <v/>
      </c>
      <c r="L647" s="197" t="str">
        <f>'Berechnung-Freizeit'!W635</f>
        <v/>
      </c>
      <c r="M647" s="195" t="str">
        <f>'Berechnung-Freizeit'!AB635</f>
        <v/>
      </c>
      <c r="N647" s="186" t="str">
        <f>'Berechnung-Freizeit'!AC635</f>
        <v/>
      </c>
      <c r="O647" s="195" t="str">
        <f>'Berechnung-Freizeit'!AH635</f>
        <v/>
      </c>
      <c r="P647" s="186" t="str">
        <f>'Berechnung-Freizeit'!AI635</f>
        <v/>
      </c>
      <c r="Q647" s="355" t="str">
        <f>'Berechnung-Freizeit'!AN635</f>
        <v/>
      </c>
      <c r="R647" s="186" t="str">
        <f>'Berechnung-Freizeit'!AO635</f>
        <v/>
      </c>
      <c r="S647" s="184" t="str">
        <f>'Berechnung-Freizeit'!AT635</f>
        <v/>
      </c>
      <c r="T647" s="186" t="str">
        <f>'Berechnung-Freizeit'!AU635</f>
        <v/>
      </c>
      <c r="U647" s="184" t="str">
        <f>'Berechnung-Freizeit'!AZ635</f>
        <v/>
      </c>
      <c r="V647" s="197" t="str">
        <f>'Berechnung-Freizeit'!BA635</f>
        <v/>
      </c>
      <c r="W647" s="184">
        <f>'Berechnung-Freizeit'!BB635</f>
        <v>0</v>
      </c>
      <c r="X647" s="197">
        <f>'Berechnung-Freizeit'!BC635</f>
        <v>0</v>
      </c>
      <c r="Y647" s="205">
        <f t="shared" si="29"/>
        <v>0</v>
      </c>
      <c r="Z647" s="216">
        <f t="shared" si="30"/>
        <v>0</v>
      </c>
      <c r="AA647" s="361">
        <f>'Berechnung-Freizeit'!BI635</f>
        <v>0</v>
      </c>
      <c r="AB647" s="362">
        <f t="shared" si="31"/>
        <v>0</v>
      </c>
    </row>
    <row r="648" spans="1:28">
      <c r="A648" s="184">
        <f>'Berechnung-Freizeit'!A636</f>
        <v>0</v>
      </c>
      <c r="B648" s="185">
        <f>'Berechnung-Freizeit'!B636</f>
        <v>0</v>
      </c>
      <c r="C648" s="185">
        <f>'Berechnung-Freizeit'!C636</f>
        <v>0</v>
      </c>
      <c r="D648" s="184" t="str">
        <f>'Berechnung-Freizeit'!D636</f>
        <v/>
      </c>
      <c r="E648" s="192">
        <f>'Berechnung-Freizeit'!E636</f>
        <v>0</v>
      </c>
      <c r="F648" s="195" t="str">
        <f>'Berechnung-Freizeit'!G636</f>
        <v/>
      </c>
      <c r="G648" s="184" t="str">
        <f>'Berechnung-Freizeit'!I636</f>
        <v/>
      </c>
      <c r="H648" s="192" t="str">
        <f>'Berechnung-Freizeit'!J636</f>
        <v/>
      </c>
      <c r="I648" s="195" t="str">
        <f>'Berechnung-Freizeit'!N636</f>
        <v/>
      </c>
      <c r="J648" s="186" t="str">
        <f>'Berechnung-Freizeit'!O636</f>
        <v/>
      </c>
      <c r="K648" s="184" t="str">
        <f>'Berechnung-Freizeit'!V636</f>
        <v/>
      </c>
      <c r="L648" s="197" t="str">
        <f>'Berechnung-Freizeit'!W636</f>
        <v/>
      </c>
      <c r="M648" s="195" t="str">
        <f>'Berechnung-Freizeit'!AB636</f>
        <v/>
      </c>
      <c r="N648" s="186" t="str">
        <f>'Berechnung-Freizeit'!AC636</f>
        <v/>
      </c>
      <c r="O648" s="195" t="str">
        <f>'Berechnung-Freizeit'!AH636</f>
        <v/>
      </c>
      <c r="P648" s="186" t="str">
        <f>'Berechnung-Freizeit'!AI636</f>
        <v/>
      </c>
      <c r="Q648" s="355" t="str">
        <f>'Berechnung-Freizeit'!AN636</f>
        <v/>
      </c>
      <c r="R648" s="186" t="str">
        <f>'Berechnung-Freizeit'!AO636</f>
        <v/>
      </c>
      <c r="S648" s="184" t="str">
        <f>'Berechnung-Freizeit'!AT636</f>
        <v/>
      </c>
      <c r="T648" s="186" t="str">
        <f>'Berechnung-Freizeit'!AU636</f>
        <v/>
      </c>
      <c r="U648" s="184" t="str">
        <f>'Berechnung-Freizeit'!AZ636</f>
        <v/>
      </c>
      <c r="V648" s="197" t="str">
        <f>'Berechnung-Freizeit'!BA636</f>
        <v/>
      </c>
      <c r="W648" s="184">
        <f>'Berechnung-Freizeit'!BB636</f>
        <v>0</v>
      </c>
      <c r="X648" s="197">
        <f>'Berechnung-Freizeit'!BC636</f>
        <v>0</v>
      </c>
      <c r="Y648" s="205">
        <f t="shared" si="29"/>
        <v>0</v>
      </c>
      <c r="Z648" s="216">
        <f t="shared" si="30"/>
        <v>0</v>
      </c>
      <c r="AA648" s="361">
        <f>'Berechnung-Freizeit'!BI636</f>
        <v>0</v>
      </c>
      <c r="AB648" s="362">
        <f t="shared" si="31"/>
        <v>0</v>
      </c>
    </row>
    <row r="649" spans="1:28">
      <c r="A649" s="184">
        <f>'Berechnung-Freizeit'!A637</f>
        <v>0</v>
      </c>
      <c r="B649" s="185">
        <f>'Berechnung-Freizeit'!B637</f>
        <v>0</v>
      </c>
      <c r="C649" s="185">
        <f>'Berechnung-Freizeit'!C637</f>
        <v>0</v>
      </c>
      <c r="D649" s="184" t="str">
        <f>'Berechnung-Freizeit'!D637</f>
        <v/>
      </c>
      <c r="E649" s="192">
        <f>'Berechnung-Freizeit'!E637</f>
        <v>0</v>
      </c>
      <c r="F649" s="195" t="str">
        <f>'Berechnung-Freizeit'!G637</f>
        <v/>
      </c>
      <c r="G649" s="184" t="str">
        <f>'Berechnung-Freizeit'!I637</f>
        <v/>
      </c>
      <c r="H649" s="192" t="str">
        <f>'Berechnung-Freizeit'!J637</f>
        <v/>
      </c>
      <c r="I649" s="195" t="str">
        <f>'Berechnung-Freizeit'!N637</f>
        <v/>
      </c>
      <c r="J649" s="186" t="str">
        <f>'Berechnung-Freizeit'!O637</f>
        <v/>
      </c>
      <c r="K649" s="184" t="str">
        <f>'Berechnung-Freizeit'!V637</f>
        <v/>
      </c>
      <c r="L649" s="197" t="str">
        <f>'Berechnung-Freizeit'!W637</f>
        <v/>
      </c>
      <c r="M649" s="195" t="str">
        <f>'Berechnung-Freizeit'!AB637</f>
        <v/>
      </c>
      <c r="N649" s="186" t="str">
        <f>'Berechnung-Freizeit'!AC637</f>
        <v/>
      </c>
      <c r="O649" s="195" t="str">
        <f>'Berechnung-Freizeit'!AH637</f>
        <v/>
      </c>
      <c r="P649" s="186" t="str">
        <f>'Berechnung-Freizeit'!AI637</f>
        <v/>
      </c>
      <c r="Q649" s="355" t="str">
        <f>'Berechnung-Freizeit'!AN637</f>
        <v/>
      </c>
      <c r="R649" s="186" t="str">
        <f>'Berechnung-Freizeit'!AO637</f>
        <v/>
      </c>
      <c r="S649" s="184" t="str">
        <f>'Berechnung-Freizeit'!AT637</f>
        <v/>
      </c>
      <c r="T649" s="186" t="str">
        <f>'Berechnung-Freizeit'!AU637</f>
        <v/>
      </c>
      <c r="U649" s="184" t="str">
        <f>'Berechnung-Freizeit'!AZ637</f>
        <v/>
      </c>
      <c r="V649" s="197" t="str">
        <f>'Berechnung-Freizeit'!BA637</f>
        <v/>
      </c>
      <c r="W649" s="184">
        <f>'Berechnung-Freizeit'!BB637</f>
        <v>0</v>
      </c>
      <c r="X649" s="197">
        <f>'Berechnung-Freizeit'!BC637</f>
        <v>0</v>
      </c>
      <c r="Y649" s="205">
        <f t="shared" si="29"/>
        <v>0</v>
      </c>
      <c r="Z649" s="216">
        <f t="shared" si="30"/>
        <v>0</v>
      </c>
      <c r="AA649" s="361">
        <f>'Berechnung-Freizeit'!BI637</f>
        <v>0</v>
      </c>
      <c r="AB649" s="362">
        <f t="shared" si="31"/>
        <v>0</v>
      </c>
    </row>
    <row r="650" spans="1:28">
      <c r="A650" s="184">
        <f>'Berechnung-Freizeit'!A638</f>
        <v>0</v>
      </c>
      <c r="B650" s="185">
        <f>'Berechnung-Freizeit'!B638</f>
        <v>0</v>
      </c>
      <c r="C650" s="185">
        <f>'Berechnung-Freizeit'!C638</f>
        <v>0</v>
      </c>
      <c r="D650" s="184" t="str">
        <f>'Berechnung-Freizeit'!D638</f>
        <v/>
      </c>
      <c r="E650" s="192">
        <f>'Berechnung-Freizeit'!E638</f>
        <v>0</v>
      </c>
      <c r="F650" s="195" t="str">
        <f>'Berechnung-Freizeit'!G638</f>
        <v/>
      </c>
      <c r="G650" s="184" t="str">
        <f>'Berechnung-Freizeit'!I638</f>
        <v/>
      </c>
      <c r="H650" s="192" t="str">
        <f>'Berechnung-Freizeit'!J638</f>
        <v/>
      </c>
      <c r="I650" s="195" t="str">
        <f>'Berechnung-Freizeit'!N638</f>
        <v/>
      </c>
      <c r="J650" s="186" t="str">
        <f>'Berechnung-Freizeit'!O638</f>
        <v/>
      </c>
      <c r="K650" s="184" t="str">
        <f>'Berechnung-Freizeit'!V638</f>
        <v/>
      </c>
      <c r="L650" s="197" t="str">
        <f>'Berechnung-Freizeit'!W638</f>
        <v/>
      </c>
      <c r="M650" s="195" t="str">
        <f>'Berechnung-Freizeit'!AB638</f>
        <v/>
      </c>
      <c r="N650" s="186" t="str">
        <f>'Berechnung-Freizeit'!AC638</f>
        <v/>
      </c>
      <c r="O650" s="195" t="str">
        <f>'Berechnung-Freizeit'!AH638</f>
        <v/>
      </c>
      <c r="P650" s="186" t="str">
        <f>'Berechnung-Freizeit'!AI638</f>
        <v/>
      </c>
      <c r="Q650" s="355" t="str">
        <f>'Berechnung-Freizeit'!AN638</f>
        <v/>
      </c>
      <c r="R650" s="186" t="str">
        <f>'Berechnung-Freizeit'!AO638</f>
        <v/>
      </c>
      <c r="S650" s="184" t="str">
        <f>'Berechnung-Freizeit'!AT638</f>
        <v/>
      </c>
      <c r="T650" s="186" t="str">
        <f>'Berechnung-Freizeit'!AU638</f>
        <v/>
      </c>
      <c r="U650" s="184" t="str">
        <f>'Berechnung-Freizeit'!AZ638</f>
        <v/>
      </c>
      <c r="V650" s="197" t="str">
        <f>'Berechnung-Freizeit'!BA638</f>
        <v/>
      </c>
      <c r="W650" s="184">
        <f>'Berechnung-Freizeit'!BB638</f>
        <v>0</v>
      </c>
      <c r="X650" s="197">
        <f>'Berechnung-Freizeit'!BC638</f>
        <v>0</v>
      </c>
      <c r="Y650" s="205">
        <f t="shared" si="29"/>
        <v>0</v>
      </c>
      <c r="Z650" s="216">
        <f t="shared" si="30"/>
        <v>0</v>
      </c>
      <c r="AA650" s="361">
        <f>'Berechnung-Freizeit'!BI638</f>
        <v>0</v>
      </c>
      <c r="AB650" s="362">
        <f t="shared" si="31"/>
        <v>0</v>
      </c>
    </row>
    <row r="651" spans="1:28">
      <c r="A651" s="184">
        <f>'Berechnung-Freizeit'!A639</f>
        <v>0</v>
      </c>
      <c r="B651" s="185">
        <f>'Berechnung-Freizeit'!B639</f>
        <v>0</v>
      </c>
      <c r="C651" s="185">
        <f>'Berechnung-Freizeit'!C639</f>
        <v>0</v>
      </c>
      <c r="D651" s="184" t="str">
        <f>'Berechnung-Freizeit'!D639</f>
        <v/>
      </c>
      <c r="E651" s="192">
        <f>'Berechnung-Freizeit'!E639</f>
        <v>0</v>
      </c>
      <c r="F651" s="195" t="str">
        <f>'Berechnung-Freizeit'!G639</f>
        <v/>
      </c>
      <c r="G651" s="184" t="str">
        <f>'Berechnung-Freizeit'!I639</f>
        <v/>
      </c>
      <c r="H651" s="192" t="str">
        <f>'Berechnung-Freizeit'!J639</f>
        <v/>
      </c>
      <c r="I651" s="195" t="str">
        <f>'Berechnung-Freizeit'!N639</f>
        <v/>
      </c>
      <c r="J651" s="186" t="str">
        <f>'Berechnung-Freizeit'!O639</f>
        <v/>
      </c>
      <c r="K651" s="184" t="str">
        <f>'Berechnung-Freizeit'!V639</f>
        <v/>
      </c>
      <c r="L651" s="197" t="str">
        <f>'Berechnung-Freizeit'!W639</f>
        <v/>
      </c>
      <c r="M651" s="195" t="str">
        <f>'Berechnung-Freizeit'!AB639</f>
        <v/>
      </c>
      <c r="N651" s="186" t="str">
        <f>'Berechnung-Freizeit'!AC639</f>
        <v/>
      </c>
      <c r="O651" s="195" t="str">
        <f>'Berechnung-Freizeit'!AH639</f>
        <v/>
      </c>
      <c r="P651" s="186" t="str">
        <f>'Berechnung-Freizeit'!AI639</f>
        <v/>
      </c>
      <c r="Q651" s="355" t="str">
        <f>'Berechnung-Freizeit'!AN639</f>
        <v/>
      </c>
      <c r="R651" s="186" t="str">
        <f>'Berechnung-Freizeit'!AO639</f>
        <v/>
      </c>
      <c r="S651" s="184" t="str">
        <f>'Berechnung-Freizeit'!AT639</f>
        <v/>
      </c>
      <c r="T651" s="186" t="str">
        <f>'Berechnung-Freizeit'!AU639</f>
        <v/>
      </c>
      <c r="U651" s="184" t="str">
        <f>'Berechnung-Freizeit'!AZ639</f>
        <v/>
      </c>
      <c r="V651" s="197" t="str">
        <f>'Berechnung-Freizeit'!BA639</f>
        <v/>
      </c>
      <c r="W651" s="184">
        <f>'Berechnung-Freizeit'!BB639</f>
        <v>0</v>
      </c>
      <c r="X651" s="197">
        <f>'Berechnung-Freizeit'!BC639</f>
        <v>0</v>
      </c>
      <c r="Y651" s="205">
        <f t="shared" si="29"/>
        <v>0</v>
      </c>
      <c r="Z651" s="216">
        <f t="shared" si="30"/>
        <v>0</v>
      </c>
      <c r="AA651" s="361">
        <f>'Berechnung-Freizeit'!BI639</f>
        <v>0</v>
      </c>
      <c r="AB651" s="362">
        <f t="shared" si="31"/>
        <v>0</v>
      </c>
    </row>
    <row r="652" spans="1:28">
      <c r="A652" s="184">
        <f>'Berechnung-Freizeit'!A640</f>
        <v>0</v>
      </c>
      <c r="B652" s="185">
        <f>'Berechnung-Freizeit'!B640</f>
        <v>0</v>
      </c>
      <c r="C652" s="185">
        <f>'Berechnung-Freizeit'!C640</f>
        <v>0</v>
      </c>
      <c r="D652" s="184" t="str">
        <f>'Berechnung-Freizeit'!D640</f>
        <v/>
      </c>
      <c r="E652" s="192">
        <f>'Berechnung-Freizeit'!E640</f>
        <v>0</v>
      </c>
      <c r="F652" s="195" t="str">
        <f>'Berechnung-Freizeit'!G640</f>
        <v/>
      </c>
      <c r="G652" s="184" t="str">
        <f>'Berechnung-Freizeit'!I640</f>
        <v/>
      </c>
      <c r="H652" s="192" t="str">
        <f>'Berechnung-Freizeit'!J640</f>
        <v/>
      </c>
      <c r="I652" s="195" t="str">
        <f>'Berechnung-Freizeit'!N640</f>
        <v/>
      </c>
      <c r="J652" s="186" t="str">
        <f>'Berechnung-Freizeit'!O640</f>
        <v/>
      </c>
      <c r="K652" s="184" t="str">
        <f>'Berechnung-Freizeit'!V640</f>
        <v/>
      </c>
      <c r="L652" s="197" t="str">
        <f>'Berechnung-Freizeit'!W640</f>
        <v/>
      </c>
      <c r="M652" s="195" t="str">
        <f>'Berechnung-Freizeit'!AB640</f>
        <v/>
      </c>
      <c r="N652" s="186" t="str">
        <f>'Berechnung-Freizeit'!AC640</f>
        <v/>
      </c>
      <c r="O652" s="195" t="str">
        <f>'Berechnung-Freizeit'!AH640</f>
        <v/>
      </c>
      <c r="P652" s="186" t="str">
        <f>'Berechnung-Freizeit'!AI640</f>
        <v/>
      </c>
      <c r="Q652" s="355" t="str">
        <f>'Berechnung-Freizeit'!AN640</f>
        <v/>
      </c>
      <c r="R652" s="186" t="str">
        <f>'Berechnung-Freizeit'!AO640</f>
        <v/>
      </c>
      <c r="S652" s="184" t="str">
        <f>'Berechnung-Freizeit'!AT640</f>
        <v/>
      </c>
      <c r="T652" s="186" t="str">
        <f>'Berechnung-Freizeit'!AU640</f>
        <v/>
      </c>
      <c r="U652" s="184" t="str">
        <f>'Berechnung-Freizeit'!AZ640</f>
        <v/>
      </c>
      <c r="V652" s="197" t="str">
        <f>'Berechnung-Freizeit'!BA640</f>
        <v/>
      </c>
      <c r="W652" s="184">
        <f>'Berechnung-Freizeit'!BB640</f>
        <v>0</v>
      </c>
      <c r="X652" s="197">
        <f>'Berechnung-Freizeit'!BC640</f>
        <v>0</v>
      </c>
      <c r="Y652" s="205">
        <f t="shared" si="29"/>
        <v>0</v>
      </c>
      <c r="Z652" s="216">
        <f t="shared" si="30"/>
        <v>0</v>
      </c>
      <c r="AA652" s="361">
        <f>'Berechnung-Freizeit'!BI640</f>
        <v>0</v>
      </c>
      <c r="AB652" s="362">
        <f t="shared" si="31"/>
        <v>0</v>
      </c>
    </row>
    <row r="653" spans="1:28">
      <c r="A653" s="184">
        <f>'Berechnung-Freizeit'!A641</f>
        <v>0</v>
      </c>
      <c r="B653" s="185">
        <f>'Berechnung-Freizeit'!B641</f>
        <v>0</v>
      </c>
      <c r="C653" s="185">
        <f>'Berechnung-Freizeit'!C641</f>
        <v>0</v>
      </c>
      <c r="D653" s="184" t="str">
        <f>'Berechnung-Freizeit'!D641</f>
        <v/>
      </c>
      <c r="E653" s="192">
        <f>'Berechnung-Freizeit'!E641</f>
        <v>0</v>
      </c>
      <c r="F653" s="195" t="str">
        <f>'Berechnung-Freizeit'!G641</f>
        <v/>
      </c>
      <c r="G653" s="184" t="str">
        <f>'Berechnung-Freizeit'!I641</f>
        <v/>
      </c>
      <c r="H653" s="192" t="str">
        <f>'Berechnung-Freizeit'!J641</f>
        <v/>
      </c>
      <c r="I653" s="195" t="str">
        <f>'Berechnung-Freizeit'!N641</f>
        <v/>
      </c>
      <c r="J653" s="186" t="str">
        <f>'Berechnung-Freizeit'!O641</f>
        <v/>
      </c>
      <c r="K653" s="184" t="str">
        <f>'Berechnung-Freizeit'!V641</f>
        <v/>
      </c>
      <c r="L653" s="197" t="str">
        <f>'Berechnung-Freizeit'!W641</f>
        <v/>
      </c>
      <c r="M653" s="195" t="str">
        <f>'Berechnung-Freizeit'!AB641</f>
        <v/>
      </c>
      <c r="N653" s="186" t="str">
        <f>'Berechnung-Freizeit'!AC641</f>
        <v/>
      </c>
      <c r="O653" s="195" t="str">
        <f>'Berechnung-Freizeit'!AH641</f>
        <v/>
      </c>
      <c r="P653" s="186" t="str">
        <f>'Berechnung-Freizeit'!AI641</f>
        <v/>
      </c>
      <c r="Q653" s="355" t="str">
        <f>'Berechnung-Freizeit'!AN641</f>
        <v/>
      </c>
      <c r="R653" s="186" t="str">
        <f>'Berechnung-Freizeit'!AO641</f>
        <v/>
      </c>
      <c r="S653" s="184" t="str">
        <f>'Berechnung-Freizeit'!AT641</f>
        <v/>
      </c>
      <c r="T653" s="186" t="str">
        <f>'Berechnung-Freizeit'!AU641</f>
        <v/>
      </c>
      <c r="U653" s="184" t="str">
        <f>'Berechnung-Freizeit'!AZ641</f>
        <v/>
      </c>
      <c r="V653" s="197" t="str">
        <f>'Berechnung-Freizeit'!BA641</f>
        <v/>
      </c>
      <c r="W653" s="184">
        <f>'Berechnung-Freizeit'!BB641</f>
        <v>0</v>
      </c>
      <c r="X653" s="197">
        <f>'Berechnung-Freizeit'!BC641</f>
        <v>0</v>
      </c>
      <c r="Y653" s="205">
        <f t="shared" si="29"/>
        <v>0</v>
      </c>
      <c r="Z653" s="216">
        <f t="shared" si="30"/>
        <v>0</v>
      </c>
      <c r="AA653" s="361">
        <f>'Berechnung-Freizeit'!BI641</f>
        <v>0</v>
      </c>
      <c r="AB653" s="362">
        <f t="shared" si="31"/>
        <v>0</v>
      </c>
    </row>
    <row r="654" spans="1:28">
      <c r="A654" s="184">
        <f>'Berechnung-Freizeit'!A642</f>
        <v>0</v>
      </c>
      <c r="B654" s="185">
        <f>'Berechnung-Freizeit'!B642</f>
        <v>0</v>
      </c>
      <c r="C654" s="185">
        <f>'Berechnung-Freizeit'!C642</f>
        <v>0</v>
      </c>
      <c r="D654" s="184" t="str">
        <f>'Berechnung-Freizeit'!D642</f>
        <v/>
      </c>
      <c r="E654" s="192">
        <f>'Berechnung-Freizeit'!E642</f>
        <v>0</v>
      </c>
      <c r="F654" s="195" t="str">
        <f>'Berechnung-Freizeit'!G642</f>
        <v/>
      </c>
      <c r="G654" s="184" t="str">
        <f>'Berechnung-Freizeit'!I642</f>
        <v/>
      </c>
      <c r="H654" s="192" t="str">
        <f>'Berechnung-Freizeit'!J642</f>
        <v/>
      </c>
      <c r="I654" s="195" t="str">
        <f>'Berechnung-Freizeit'!N642</f>
        <v/>
      </c>
      <c r="J654" s="186" t="str">
        <f>'Berechnung-Freizeit'!O642</f>
        <v/>
      </c>
      <c r="K654" s="184" t="str">
        <f>'Berechnung-Freizeit'!V642</f>
        <v/>
      </c>
      <c r="L654" s="197" t="str">
        <f>'Berechnung-Freizeit'!W642</f>
        <v/>
      </c>
      <c r="M654" s="195" t="str">
        <f>'Berechnung-Freizeit'!AB642</f>
        <v/>
      </c>
      <c r="N654" s="186" t="str">
        <f>'Berechnung-Freizeit'!AC642</f>
        <v/>
      </c>
      <c r="O654" s="195" t="str">
        <f>'Berechnung-Freizeit'!AH642</f>
        <v/>
      </c>
      <c r="P654" s="186" t="str">
        <f>'Berechnung-Freizeit'!AI642</f>
        <v/>
      </c>
      <c r="Q654" s="355" t="str">
        <f>'Berechnung-Freizeit'!AN642</f>
        <v/>
      </c>
      <c r="R654" s="186" t="str">
        <f>'Berechnung-Freizeit'!AO642</f>
        <v/>
      </c>
      <c r="S654" s="184" t="str">
        <f>'Berechnung-Freizeit'!AT642</f>
        <v/>
      </c>
      <c r="T654" s="186" t="str">
        <f>'Berechnung-Freizeit'!AU642</f>
        <v/>
      </c>
      <c r="U654" s="184" t="str">
        <f>'Berechnung-Freizeit'!AZ642</f>
        <v/>
      </c>
      <c r="V654" s="197" t="str">
        <f>'Berechnung-Freizeit'!BA642</f>
        <v/>
      </c>
      <c r="W654" s="184">
        <f>'Berechnung-Freizeit'!BB642</f>
        <v>0</v>
      </c>
      <c r="X654" s="197">
        <f>'Berechnung-Freizeit'!BC642</f>
        <v>0</v>
      </c>
      <c r="Y654" s="205">
        <f t="shared" si="29"/>
        <v>0</v>
      </c>
      <c r="Z654" s="216">
        <f t="shared" si="30"/>
        <v>0</v>
      </c>
      <c r="AA654" s="361">
        <f>'Berechnung-Freizeit'!BI642</f>
        <v>0</v>
      </c>
      <c r="AB654" s="362">
        <f t="shared" si="31"/>
        <v>0</v>
      </c>
    </row>
    <row r="655" spans="1:28">
      <c r="A655" s="184">
        <f>'Berechnung-Freizeit'!A643</f>
        <v>0</v>
      </c>
      <c r="B655" s="185">
        <f>'Berechnung-Freizeit'!B643</f>
        <v>0</v>
      </c>
      <c r="C655" s="185">
        <f>'Berechnung-Freizeit'!C643</f>
        <v>0</v>
      </c>
      <c r="D655" s="184" t="str">
        <f>'Berechnung-Freizeit'!D643</f>
        <v/>
      </c>
      <c r="E655" s="192">
        <f>'Berechnung-Freizeit'!E643</f>
        <v>0</v>
      </c>
      <c r="F655" s="195" t="str">
        <f>'Berechnung-Freizeit'!G643</f>
        <v/>
      </c>
      <c r="G655" s="184" t="str">
        <f>'Berechnung-Freizeit'!I643</f>
        <v/>
      </c>
      <c r="H655" s="192" t="str">
        <f>'Berechnung-Freizeit'!J643</f>
        <v/>
      </c>
      <c r="I655" s="195" t="str">
        <f>'Berechnung-Freizeit'!N643</f>
        <v/>
      </c>
      <c r="J655" s="186" t="str">
        <f>'Berechnung-Freizeit'!O643</f>
        <v/>
      </c>
      <c r="K655" s="184" t="str">
        <f>'Berechnung-Freizeit'!V643</f>
        <v/>
      </c>
      <c r="L655" s="197" t="str">
        <f>'Berechnung-Freizeit'!W643</f>
        <v/>
      </c>
      <c r="M655" s="195" t="str">
        <f>'Berechnung-Freizeit'!AB643</f>
        <v/>
      </c>
      <c r="N655" s="186" t="str">
        <f>'Berechnung-Freizeit'!AC643</f>
        <v/>
      </c>
      <c r="O655" s="195" t="str">
        <f>'Berechnung-Freizeit'!AH643</f>
        <v/>
      </c>
      <c r="P655" s="186" t="str">
        <f>'Berechnung-Freizeit'!AI643</f>
        <v/>
      </c>
      <c r="Q655" s="355" t="str">
        <f>'Berechnung-Freizeit'!AN643</f>
        <v/>
      </c>
      <c r="R655" s="186" t="str">
        <f>'Berechnung-Freizeit'!AO643</f>
        <v/>
      </c>
      <c r="S655" s="184" t="str">
        <f>'Berechnung-Freizeit'!AT643</f>
        <v/>
      </c>
      <c r="T655" s="186" t="str">
        <f>'Berechnung-Freizeit'!AU643</f>
        <v/>
      </c>
      <c r="U655" s="184" t="str">
        <f>'Berechnung-Freizeit'!AZ643</f>
        <v/>
      </c>
      <c r="V655" s="197" t="str">
        <f>'Berechnung-Freizeit'!BA643</f>
        <v/>
      </c>
      <c r="W655" s="184">
        <f>'Berechnung-Freizeit'!BB643</f>
        <v>0</v>
      </c>
      <c r="X655" s="197">
        <f>'Berechnung-Freizeit'!BC643</f>
        <v>0</v>
      </c>
      <c r="Y655" s="205">
        <f t="shared" si="29"/>
        <v>0</v>
      </c>
      <c r="Z655" s="216">
        <f t="shared" si="30"/>
        <v>0</v>
      </c>
      <c r="AA655" s="361">
        <f>'Berechnung-Freizeit'!BI643</f>
        <v>0</v>
      </c>
      <c r="AB655" s="362">
        <f t="shared" si="31"/>
        <v>0</v>
      </c>
    </row>
    <row r="656" spans="1:28">
      <c r="A656" s="184">
        <f>'Berechnung-Freizeit'!A644</f>
        <v>0</v>
      </c>
      <c r="B656" s="185">
        <f>'Berechnung-Freizeit'!B644</f>
        <v>0</v>
      </c>
      <c r="C656" s="185">
        <f>'Berechnung-Freizeit'!C644</f>
        <v>0</v>
      </c>
      <c r="D656" s="184" t="str">
        <f>'Berechnung-Freizeit'!D644</f>
        <v/>
      </c>
      <c r="E656" s="192">
        <f>'Berechnung-Freizeit'!E644</f>
        <v>0</v>
      </c>
      <c r="F656" s="195" t="str">
        <f>'Berechnung-Freizeit'!G644</f>
        <v/>
      </c>
      <c r="G656" s="184" t="str">
        <f>'Berechnung-Freizeit'!I644</f>
        <v/>
      </c>
      <c r="H656" s="192" t="str">
        <f>'Berechnung-Freizeit'!J644</f>
        <v/>
      </c>
      <c r="I656" s="195" t="str">
        <f>'Berechnung-Freizeit'!N644</f>
        <v/>
      </c>
      <c r="J656" s="186" t="str">
        <f>'Berechnung-Freizeit'!O644</f>
        <v/>
      </c>
      <c r="K656" s="184" t="str">
        <f>'Berechnung-Freizeit'!V644</f>
        <v/>
      </c>
      <c r="L656" s="197" t="str">
        <f>'Berechnung-Freizeit'!W644</f>
        <v/>
      </c>
      <c r="M656" s="195" t="str">
        <f>'Berechnung-Freizeit'!AB644</f>
        <v/>
      </c>
      <c r="N656" s="186" t="str">
        <f>'Berechnung-Freizeit'!AC644</f>
        <v/>
      </c>
      <c r="O656" s="195" t="str">
        <f>'Berechnung-Freizeit'!AH644</f>
        <v/>
      </c>
      <c r="P656" s="186" t="str">
        <f>'Berechnung-Freizeit'!AI644</f>
        <v/>
      </c>
      <c r="Q656" s="355" t="str">
        <f>'Berechnung-Freizeit'!AN644</f>
        <v/>
      </c>
      <c r="R656" s="186" t="str">
        <f>'Berechnung-Freizeit'!AO644</f>
        <v/>
      </c>
      <c r="S656" s="184" t="str">
        <f>'Berechnung-Freizeit'!AT644</f>
        <v/>
      </c>
      <c r="T656" s="186" t="str">
        <f>'Berechnung-Freizeit'!AU644</f>
        <v/>
      </c>
      <c r="U656" s="184" t="str">
        <f>'Berechnung-Freizeit'!AZ644</f>
        <v/>
      </c>
      <c r="V656" s="197" t="str">
        <f>'Berechnung-Freizeit'!BA644</f>
        <v/>
      </c>
      <c r="W656" s="184">
        <f>'Berechnung-Freizeit'!BB644</f>
        <v>0</v>
      </c>
      <c r="X656" s="197">
        <f>'Berechnung-Freizeit'!BC644</f>
        <v>0</v>
      </c>
      <c r="Y656" s="205">
        <f t="shared" si="29"/>
        <v>0</v>
      </c>
      <c r="Z656" s="216">
        <f t="shared" si="30"/>
        <v>0</v>
      </c>
      <c r="AA656" s="361">
        <f>'Berechnung-Freizeit'!BI644</f>
        <v>0</v>
      </c>
      <c r="AB656" s="362">
        <f t="shared" si="31"/>
        <v>0</v>
      </c>
    </row>
    <row r="657" spans="1:28">
      <c r="A657" s="184">
        <f>'Berechnung-Freizeit'!A645</f>
        <v>0</v>
      </c>
      <c r="B657" s="185">
        <f>'Berechnung-Freizeit'!B645</f>
        <v>0</v>
      </c>
      <c r="C657" s="185">
        <f>'Berechnung-Freizeit'!C645</f>
        <v>0</v>
      </c>
      <c r="D657" s="184" t="str">
        <f>'Berechnung-Freizeit'!D645</f>
        <v/>
      </c>
      <c r="E657" s="192">
        <f>'Berechnung-Freizeit'!E645</f>
        <v>0</v>
      </c>
      <c r="F657" s="195" t="str">
        <f>'Berechnung-Freizeit'!G645</f>
        <v/>
      </c>
      <c r="G657" s="184" t="str">
        <f>'Berechnung-Freizeit'!I645</f>
        <v/>
      </c>
      <c r="H657" s="192" t="str">
        <f>'Berechnung-Freizeit'!J645</f>
        <v/>
      </c>
      <c r="I657" s="195" t="str">
        <f>'Berechnung-Freizeit'!N645</f>
        <v/>
      </c>
      <c r="J657" s="186" t="str">
        <f>'Berechnung-Freizeit'!O645</f>
        <v/>
      </c>
      <c r="K657" s="184" t="str">
        <f>'Berechnung-Freizeit'!V645</f>
        <v/>
      </c>
      <c r="L657" s="197" t="str">
        <f>'Berechnung-Freizeit'!W645</f>
        <v/>
      </c>
      <c r="M657" s="195" t="str">
        <f>'Berechnung-Freizeit'!AB645</f>
        <v/>
      </c>
      <c r="N657" s="186" t="str">
        <f>'Berechnung-Freizeit'!AC645</f>
        <v/>
      </c>
      <c r="O657" s="195" t="str">
        <f>'Berechnung-Freizeit'!AH645</f>
        <v/>
      </c>
      <c r="P657" s="186" t="str">
        <f>'Berechnung-Freizeit'!AI645</f>
        <v/>
      </c>
      <c r="Q657" s="355" t="str">
        <f>'Berechnung-Freizeit'!AN645</f>
        <v/>
      </c>
      <c r="R657" s="186" t="str">
        <f>'Berechnung-Freizeit'!AO645</f>
        <v/>
      </c>
      <c r="S657" s="184" t="str">
        <f>'Berechnung-Freizeit'!AT645</f>
        <v/>
      </c>
      <c r="T657" s="186" t="str">
        <f>'Berechnung-Freizeit'!AU645</f>
        <v/>
      </c>
      <c r="U657" s="184" t="str">
        <f>'Berechnung-Freizeit'!AZ645</f>
        <v/>
      </c>
      <c r="V657" s="197" t="str">
        <f>'Berechnung-Freizeit'!BA645</f>
        <v/>
      </c>
      <c r="W657" s="184">
        <f>'Berechnung-Freizeit'!BB645</f>
        <v>0</v>
      </c>
      <c r="X657" s="197">
        <f>'Berechnung-Freizeit'!BC645</f>
        <v>0</v>
      </c>
      <c r="Y657" s="205">
        <f t="shared" si="29"/>
        <v>0</v>
      </c>
      <c r="Z657" s="216">
        <f t="shared" si="30"/>
        <v>0</v>
      </c>
      <c r="AA657" s="361">
        <f>'Berechnung-Freizeit'!BI645</f>
        <v>0</v>
      </c>
      <c r="AB657" s="362">
        <f t="shared" si="31"/>
        <v>0</v>
      </c>
    </row>
    <row r="658" spans="1:28">
      <c r="A658" s="184">
        <f>'Berechnung-Freizeit'!A646</f>
        <v>0</v>
      </c>
      <c r="B658" s="185">
        <f>'Berechnung-Freizeit'!B646</f>
        <v>0</v>
      </c>
      <c r="C658" s="185">
        <f>'Berechnung-Freizeit'!C646</f>
        <v>0</v>
      </c>
      <c r="D658" s="184" t="str">
        <f>'Berechnung-Freizeit'!D646</f>
        <v/>
      </c>
      <c r="E658" s="192">
        <f>'Berechnung-Freizeit'!E646</f>
        <v>0</v>
      </c>
      <c r="F658" s="195" t="str">
        <f>'Berechnung-Freizeit'!G646</f>
        <v/>
      </c>
      <c r="G658" s="184" t="str">
        <f>'Berechnung-Freizeit'!I646</f>
        <v/>
      </c>
      <c r="H658" s="192" t="str">
        <f>'Berechnung-Freizeit'!J646</f>
        <v/>
      </c>
      <c r="I658" s="195" t="str">
        <f>'Berechnung-Freizeit'!N646</f>
        <v/>
      </c>
      <c r="J658" s="186" t="str">
        <f>'Berechnung-Freizeit'!O646</f>
        <v/>
      </c>
      <c r="K658" s="184" t="str">
        <f>'Berechnung-Freizeit'!V646</f>
        <v/>
      </c>
      <c r="L658" s="197" t="str">
        <f>'Berechnung-Freizeit'!W646</f>
        <v/>
      </c>
      <c r="M658" s="195" t="str">
        <f>'Berechnung-Freizeit'!AB646</f>
        <v/>
      </c>
      <c r="N658" s="186" t="str">
        <f>'Berechnung-Freizeit'!AC646</f>
        <v/>
      </c>
      <c r="O658" s="195" t="str">
        <f>'Berechnung-Freizeit'!AH646</f>
        <v/>
      </c>
      <c r="P658" s="186" t="str">
        <f>'Berechnung-Freizeit'!AI646</f>
        <v/>
      </c>
      <c r="Q658" s="355" t="str">
        <f>'Berechnung-Freizeit'!AN646</f>
        <v/>
      </c>
      <c r="R658" s="186" t="str">
        <f>'Berechnung-Freizeit'!AO646</f>
        <v/>
      </c>
      <c r="S658" s="184" t="str">
        <f>'Berechnung-Freizeit'!AT646</f>
        <v/>
      </c>
      <c r="T658" s="186" t="str">
        <f>'Berechnung-Freizeit'!AU646</f>
        <v/>
      </c>
      <c r="U658" s="184" t="str">
        <f>'Berechnung-Freizeit'!AZ646</f>
        <v/>
      </c>
      <c r="V658" s="197" t="str">
        <f>'Berechnung-Freizeit'!BA646</f>
        <v/>
      </c>
      <c r="W658" s="184">
        <f>'Berechnung-Freizeit'!BB646</f>
        <v>0</v>
      </c>
      <c r="X658" s="197">
        <f>'Berechnung-Freizeit'!BC646</f>
        <v>0</v>
      </c>
      <c r="Y658" s="205">
        <f t="shared" ref="Y658:Y667" si="32">SUM(IF(ISERROR(G658),0,G658),IF(ISERROR(I658),0,I658),IF(ISERROR(K658),0,K658),IF(ISERROR(M658),0,M658),IF(ISERROR(Q658),0,Q658),IF(ISERROR(S658),0,S658),IF(ISERROR(U658),0,U658))</f>
        <v>0</v>
      </c>
      <c r="Z658" s="216">
        <f t="shared" ref="Z658:Z667" si="33">SUM(IF(ISERROR(H658),0,H658),IF(ISERROR(J658),0,J658),IF(ISERROR(L658),0,L658),IF(ISERROR(N658),0,N658),IF(ISERROR(R658),0,R658),IF(ISERROR(T658),0,T658),IF(ISERROR(V658),0,V658))</f>
        <v>0</v>
      </c>
      <c r="AA658" s="361">
        <f>'Berechnung-Freizeit'!BI646</f>
        <v>0</v>
      </c>
      <c r="AB658" s="362">
        <f t="shared" si="31"/>
        <v>0</v>
      </c>
    </row>
    <row r="659" spans="1:28">
      <c r="A659" s="184">
        <f>'Berechnung-Freizeit'!A647</f>
        <v>0</v>
      </c>
      <c r="B659" s="185">
        <f>'Berechnung-Freizeit'!B647</f>
        <v>0</v>
      </c>
      <c r="C659" s="185">
        <f>'Berechnung-Freizeit'!C647</f>
        <v>0</v>
      </c>
      <c r="D659" s="184" t="str">
        <f>'Berechnung-Freizeit'!D647</f>
        <v/>
      </c>
      <c r="E659" s="192">
        <f>'Berechnung-Freizeit'!E647</f>
        <v>0</v>
      </c>
      <c r="F659" s="195" t="str">
        <f>'Berechnung-Freizeit'!G647</f>
        <v/>
      </c>
      <c r="G659" s="184" t="str">
        <f>'Berechnung-Freizeit'!I647</f>
        <v/>
      </c>
      <c r="H659" s="192" t="str">
        <f>'Berechnung-Freizeit'!J647</f>
        <v/>
      </c>
      <c r="I659" s="195" t="str">
        <f>'Berechnung-Freizeit'!N647</f>
        <v/>
      </c>
      <c r="J659" s="186" t="str">
        <f>'Berechnung-Freizeit'!O647</f>
        <v/>
      </c>
      <c r="K659" s="184" t="str">
        <f>'Berechnung-Freizeit'!V647</f>
        <v/>
      </c>
      <c r="L659" s="197" t="str">
        <f>'Berechnung-Freizeit'!W647</f>
        <v/>
      </c>
      <c r="M659" s="195" t="str">
        <f>'Berechnung-Freizeit'!AB647</f>
        <v/>
      </c>
      <c r="N659" s="186" t="str">
        <f>'Berechnung-Freizeit'!AC647</f>
        <v/>
      </c>
      <c r="O659" s="195" t="str">
        <f>'Berechnung-Freizeit'!AH647</f>
        <v/>
      </c>
      <c r="P659" s="186" t="str">
        <f>'Berechnung-Freizeit'!AI647</f>
        <v/>
      </c>
      <c r="Q659" s="355" t="str">
        <f>'Berechnung-Freizeit'!AN647</f>
        <v/>
      </c>
      <c r="R659" s="186" t="str">
        <f>'Berechnung-Freizeit'!AO647</f>
        <v/>
      </c>
      <c r="S659" s="184" t="str">
        <f>'Berechnung-Freizeit'!AT647</f>
        <v/>
      </c>
      <c r="T659" s="186" t="str">
        <f>'Berechnung-Freizeit'!AU647</f>
        <v/>
      </c>
      <c r="U659" s="184" t="str">
        <f>'Berechnung-Freizeit'!AZ647</f>
        <v/>
      </c>
      <c r="V659" s="197" t="str">
        <f>'Berechnung-Freizeit'!BA647</f>
        <v/>
      </c>
      <c r="W659" s="184">
        <f>'Berechnung-Freizeit'!BB647</f>
        <v>0</v>
      </c>
      <c r="X659" s="197">
        <f>'Berechnung-Freizeit'!BC647</f>
        <v>0</v>
      </c>
      <c r="Y659" s="205">
        <f t="shared" si="32"/>
        <v>0</v>
      </c>
      <c r="Z659" s="216">
        <f t="shared" si="33"/>
        <v>0</v>
      </c>
      <c r="AA659" s="361">
        <f>'Berechnung-Freizeit'!BI647</f>
        <v>0</v>
      </c>
      <c r="AB659" s="362">
        <f t="shared" ref="AB659:AB667" si="34">Z659+AA659</f>
        <v>0</v>
      </c>
    </row>
    <row r="660" spans="1:28">
      <c r="A660" s="184">
        <f>'Berechnung-Freizeit'!A648</f>
        <v>0</v>
      </c>
      <c r="B660" s="185">
        <f>'Berechnung-Freizeit'!B648</f>
        <v>0</v>
      </c>
      <c r="C660" s="185">
        <f>'Berechnung-Freizeit'!C648</f>
        <v>0</v>
      </c>
      <c r="D660" s="184" t="str">
        <f>'Berechnung-Freizeit'!D648</f>
        <v/>
      </c>
      <c r="E660" s="192">
        <f>'Berechnung-Freizeit'!E648</f>
        <v>0</v>
      </c>
      <c r="F660" s="195" t="str">
        <f>'Berechnung-Freizeit'!G648</f>
        <v/>
      </c>
      <c r="G660" s="184" t="str">
        <f>'Berechnung-Freizeit'!I648</f>
        <v/>
      </c>
      <c r="H660" s="192" t="str">
        <f>'Berechnung-Freizeit'!J648</f>
        <v/>
      </c>
      <c r="I660" s="195" t="str">
        <f>'Berechnung-Freizeit'!N648</f>
        <v/>
      </c>
      <c r="J660" s="186" t="str">
        <f>'Berechnung-Freizeit'!O648</f>
        <v/>
      </c>
      <c r="K660" s="184" t="str">
        <f>'Berechnung-Freizeit'!V648</f>
        <v/>
      </c>
      <c r="L660" s="197" t="str">
        <f>'Berechnung-Freizeit'!W648</f>
        <v/>
      </c>
      <c r="M660" s="195" t="str">
        <f>'Berechnung-Freizeit'!AB648</f>
        <v/>
      </c>
      <c r="N660" s="186" t="str">
        <f>'Berechnung-Freizeit'!AC648</f>
        <v/>
      </c>
      <c r="O660" s="195" t="str">
        <f>'Berechnung-Freizeit'!AH648</f>
        <v/>
      </c>
      <c r="P660" s="186" t="str">
        <f>'Berechnung-Freizeit'!AI648</f>
        <v/>
      </c>
      <c r="Q660" s="355" t="str">
        <f>'Berechnung-Freizeit'!AN648</f>
        <v/>
      </c>
      <c r="R660" s="186" t="str">
        <f>'Berechnung-Freizeit'!AO648</f>
        <v/>
      </c>
      <c r="S660" s="184" t="str">
        <f>'Berechnung-Freizeit'!AT648</f>
        <v/>
      </c>
      <c r="T660" s="186" t="str">
        <f>'Berechnung-Freizeit'!AU648</f>
        <v/>
      </c>
      <c r="U660" s="184" t="str">
        <f>'Berechnung-Freizeit'!AZ648</f>
        <v/>
      </c>
      <c r="V660" s="197" t="str">
        <f>'Berechnung-Freizeit'!BA648</f>
        <v/>
      </c>
      <c r="W660" s="184">
        <f>'Berechnung-Freizeit'!BB648</f>
        <v>0</v>
      </c>
      <c r="X660" s="197">
        <f>'Berechnung-Freizeit'!BC648</f>
        <v>0</v>
      </c>
      <c r="Y660" s="205">
        <f t="shared" si="32"/>
        <v>0</v>
      </c>
      <c r="Z660" s="216">
        <f t="shared" si="33"/>
        <v>0</v>
      </c>
      <c r="AA660" s="361">
        <f>'Berechnung-Freizeit'!BI648</f>
        <v>0</v>
      </c>
      <c r="AB660" s="362">
        <f t="shared" si="34"/>
        <v>0</v>
      </c>
    </row>
    <row r="661" spans="1:28">
      <c r="A661" s="184">
        <f>'Berechnung-Freizeit'!A649</f>
        <v>0</v>
      </c>
      <c r="B661" s="185">
        <f>'Berechnung-Freizeit'!B649</f>
        <v>0</v>
      </c>
      <c r="C661" s="185">
        <f>'Berechnung-Freizeit'!C649</f>
        <v>0</v>
      </c>
      <c r="D661" s="184" t="str">
        <f>'Berechnung-Freizeit'!D649</f>
        <v/>
      </c>
      <c r="E661" s="192">
        <f>'Berechnung-Freizeit'!E649</f>
        <v>0</v>
      </c>
      <c r="F661" s="195" t="str">
        <f>'Berechnung-Freizeit'!G649</f>
        <v/>
      </c>
      <c r="G661" s="184" t="str">
        <f>'Berechnung-Freizeit'!I649</f>
        <v/>
      </c>
      <c r="H661" s="192" t="str">
        <f>'Berechnung-Freizeit'!J649</f>
        <v/>
      </c>
      <c r="I661" s="195" t="str">
        <f>'Berechnung-Freizeit'!N649</f>
        <v/>
      </c>
      <c r="J661" s="186" t="str">
        <f>'Berechnung-Freizeit'!O649</f>
        <v/>
      </c>
      <c r="K661" s="184" t="str">
        <f>'Berechnung-Freizeit'!V649</f>
        <v/>
      </c>
      <c r="L661" s="197" t="str">
        <f>'Berechnung-Freizeit'!W649</f>
        <v/>
      </c>
      <c r="M661" s="195" t="str">
        <f>'Berechnung-Freizeit'!AB649</f>
        <v/>
      </c>
      <c r="N661" s="186" t="str">
        <f>'Berechnung-Freizeit'!AC649</f>
        <v/>
      </c>
      <c r="O661" s="195" t="str">
        <f>'Berechnung-Freizeit'!AH649</f>
        <v/>
      </c>
      <c r="P661" s="186" t="str">
        <f>'Berechnung-Freizeit'!AI649</f>
        <v/>
      </c>
      <c r="Q661" s="355" t="str">
        <f>'Berechnung-Freizeit'!AN649</f>
        <v/>
      </c>
      <c r="R661" s="186" t="str">
        <f>'Berechnung-Freizeit'!AO649</f>
        <v/>
      </c>
      <c r="S661" s="184" t="str">
        <f>'Berechnung-Freizeit'!AT649</f>
        <v/>
      </c>
      <c r="T661" s="186" t="str">
        <f>'Berechnung-Freizeit'!AU649</f>
        <v/>
      </c>
      <c r="U661" s="184" t="str">
        <f>'Berechnung-Freizeit'!AZ649</f>
        <v/>
      </c>
      <c r="V661" s="197" t="str">
        <f>'Berechnung-Freizeit'!BA649</f>
        <v/>
      </c>
      <c r="W661" s="184">
        <f>'Berechnung-Freizeit'!BB649</f>
        <v>0</v>
      </c>
      <c r="X661" s="197">
        <f>'Berechnung-Freizeit'!BC649</f>
        <v>0</v>
      </c>
      <c r="Y661" s="205">
        <f t="shared" si="32"/>
        <v>0</v>
      </c>
      <c r="Z661" s="216">
        <f t="shared" si="33"/>
        <v>0</v>
      </c>
      <c r="AA661" s="361">
        <f>'Berechnung-Freizeit'!BI649</f>
        <v>0</v>
      </c>
      <c r="AB661" s="362">
        <f t="shared" si="34"/>
        <v>0</v>
      </c>
    </row>
    <row r="662" spans="1:28">
      <c r="A662" s="184">
        <f>'Berechnung-Freizeit'!A650</f>
        <v>0</v>
      </c>
      <c r="B662" s="185">
        <f>'Berechnung-Freizeit'!B650</f>
        <v>0</v>
      </c>
      <c r="C662" s="185">
        <f>'Berechnung-Freizeit'!C650</f>
        <v>0</v>
      </c>
      <c r="D662" s="184" t="str">
        <f>'Berechnung-Freizeit'!D650</f>
        <v/>
      </c>
      <c r="E662" s="192">
        <f>'Berechnung-Freizeit'!E650</f>
        <v>0</v>
      </c>
      <c r="F662" s="195" t="str">
        <f>'Berechnung-Freizeit'!G650</f>
        <v/>
      </c>
      <c r="G662" s="184" t="str">
        <f>'Berechnung-Freizeit'!I650</f>
        <v/>
      </c>
      <c r="H662" s="192" t="str">
        <f>'Berechnung-Freizeit'!J650</f>
        <v/>
      </c>
      <c r="I662" s="195" t="str">
        <f>'Berechnung-Freizeit'!N650</f>
        <v/>
      </c>
      <c r="J662" s="186" t="str">
        <f>'Berechnung-Freizeit'!O650</f>
        <v/>
      </c>
      <c r="K662" s="184" t="str">
        <f>'Berechnung-Freizeit'!V650</f>
        <v/>
      </c>
      <c r="L662" s="197" t="str">
        <f>'Berechnung-Freizeit'!W650</f>
        <v/>
      </c>
      <c r="M662" s="195" t="str">
        <f>'Berechnung-Freizeit'!AB650</f>
        <v/>
      </c>
      <c r="N662" s="186" t="str">
        <f>'Berechnung-Freizeit'!AC650</f>
        <v/>
      </c>
      <c r="O662" s="195" t="str">
        <f>'Berechnung-Freizeit'!AH650</f>
        <v/>
      </c>
      <c r="P662" s="186" t="str">
        <f>'Berechnung-Freizeit'!AI650</f>
        <v/>
      </c>
      <c r="Q662" s="355" t="str">
        <f>'Berechnung-Freizeit'!AN650</f>
        <v/>
      </c>
      <c r="R662" s="186" t="str">
        <f>'Berechnung-Freizeit'!AO650</f>
        <v/>
      </c>
      <c r="S662" s="184" t="str">
        <f>'Berechnung-Freizeit'!AT650</f>
        <v/>
      </c>
      <c r="T662" s="186" t="str">
        <f>'Berechnung-Freizeit'!AU650</f>
        <v/>
      </c>
      <c r="U662" s="184" t="str">
        <f>'Berechnung-Freizeit'!AZ650</f>
        <v/>
      </c>
      <c r="V662" s="197" t="str">
        <f>'Berechnung-Freizeit'!BA650</f>
        <v/>
      </c>
      <c r="W662" s="184">
        <f>'Berechnung-Freizeit'!BB650</f>
        <v>0</v>
      </c>
      <c r="X662" s="197">
        <f>'Berechnung-Freizeit'!BC650</f>
        <v>0</v>
      </c>
      <c r="Y662" s="205">
        <f t="shared" si="32"/>
        <v>0</v>
      </c>
      <c r="Z662" s="216">
        <f t="shared" si="33"/>
        <v>0</v>
      </c>
      <c r="AA662" s="361">
        <f>'Berechnung-Freizeit'!BI650</f>
        <v>0</v>
      </c>
      <c r="AB662" s="362">
        <f t="shared" si="34"/>
        <v>0</v>
      </c>
    </row>
    <row r="663" spans="1:28">
      <c r="A663" s="184">
        <f>'Berechnung-Freizeit'!A651</f>
        <v>0</v>
      </c>
      <c r="B663" s="185">
        <f>'Berechnung-Freizeit'!B651</f>
        <v>0</v>
      </c>
      <c r="C663" s="185">
        <f>'Berechnung-Freizeit'!C651</f>
        <v>0</v>
      </c>
      <c r="D663" s="184" t="str">
        <f>'Berechnung-Freizeit'!D651</f>
        <v/>
      </c>
      <c r="E663" s="192">
        <f>'Berechnung-Freizeit'!E651</f>
        <v>0</v>
      </c>
      <c r="F663" s="195" t="str">
        <f>'Berechnung-Freizeit'!G651</f>
        <v/>
      </c>
      <c r="G663" s="184" t="str">
        <f>'Berechnung-Freizeit'!I651</f>
        <v/>
      </c>
      <c r="H663" s="192" t="str">
        <f>'Berechnung-Freizeit'!J651</f>
        <v/>
      </c>
      <c r="I663" s="195" t="str">
        <f>'Berechnung-Freizeit'!N651</f>
        <v/>
      </c>
      <c r="J663" s="186" t="str">
        <f>'Berechnung-Freizeit'!O651</f>
        <v/>
      </c>
      <c r="K663" s="184" t="str">
        <f>'Berechnung-Freizeit'!V651</f>
        <v/>
      </c>
      <c r="L663" s="197" t="str">
        <f>'Berechnung-Freizeit'!W651</f>
        <v/>
      </c>
      <c r="M663" s="195" t="str">
        <f>'Berechnung-Freizeit'!AB651</f>
        <v/>
      </c>
      <c r="N663" s="186" t="str">
        <f>'Berechnung-Freizeit'!AC651</f>
        <v/>
      </c>
      <c r="O663" s="195" t="str">
        <f>'Berechnung-Freizeit'!AH651</f>
        <v/>
      </c>
      <c r="P663" s="186" t="str">
        <f>'Berechnung-Freizeit'!AI651</f>
        <v/>
      </c>
      <c r="Q663" s="355" t="str">
        <f>'Berechnung-Freizeit'!AN651</f>
        <v/>
      </c>
      <c r="R663" s="186" t="str">
        <f>'Berechnung-Freizeit'!AO651</f>
        <v/>
      </c>
      <c r="S663" s="184" t="str">
        <f>'Berechnung-Freizeit'!AT651</f>
        <v/>
      </c>
      <c r="T663" s="186" t="str">
        <f>'Berechnung-Freizeit'!AU651</f>
        <v/>
      </c>
      <c r="U663" s="184" t="str">
        <f>'Berechnung-Freizeit'!AZ651</f>
        <v/>
      </c>
      <c r="V663" s="197" t="str">
        <f>'Berechnung-Freizeit'!BA651</f>
        <v/>
      </c>
      <c r="W663" s="184">
        <f>'Berechnung-Freizeit'!BB651</f>
        <v>0</v>
      </c>
      <c r="X663" s="197">
        <f>'Berechnung-Freizeit'!BC651</f>
        <v>0</v>
      </c>
      <c r="Y663" s="205">
        <f t="shared" si="32"/>
        <v>0</v>
      </c>
      <c r="Z663" s="216">
        <f t="shared" si="33"/>
        <v>0</v>
      </c>
      <c r="AA663" s="361">
        <f>'Berechnung-Freizeit'!BI651</f>
        <v>0</v>
      </c>
      <c r="AB663" s="362">
        <f t="shared" si="34"/>
        <v>0</v>
      </c>
    </row>
    <row r="664" spans="1:28">
      <c r="A664" s="184">
        <f>'Berechnung-Freizeit'!A652</f>
        <v>0</v>
      </c>
      <c r="B664" s="185">
        <f>'Berechnung-Freizeit'!B652</f>
        <v>0</v>
      </c>
      <c r="C664" s="185">
        <f>'Berechnung-Freizeit'!C652</f>
        <v>0</v>
      </c>
      <c r="D664" s="184" t="str">
        <f>'Berechnung-Freizeit'!D652</f>
        <v/>
      </c>
      <c r="E664" s="192">
        <f>'Berechnung-Freizeit'!E652</f>
        <v>0</v>
      </c>
      <c r="F664" s="195" t="str">
        <f>'Berechnung-Freizeit'!G652</f>
        <v/>
      </c>
      <c r="G664" s="184" t="str">
        <f>'Berechnung-Freizeit'!I652</f>
        <v/>
      </c>
      <c r="H664" s="192" t="str">
        <f>'Berechnung-Freizeit'!J652</f>
        <v/>
      </c>
      <c r="I664" s="195" t="str">
        <f>'Berechnung-Freizeit'!N652</f>
        <v/>
      </c>
      <c r="J664" s="186" t="str">
        <f>'Berechnung-Freizeit'!O652</f>
        <v/>
      </c>
      <c r="K664" s="184" t="str">
        <f>'Berechnung-Freizeit'!V652</f>
        <v/>
      </c>
      <c r="L664" s="197" t="str">
        <f>'Berechnung-Freizeit'!W652</f>
        <v/>
      </c>
      <c r="M664" s="195" t="str">
        <f>'Berechnung-Freizeit'!AB652</f>
        <v/>
      </c>
      <c r="N664" s="186" t="str">
        <f>'Berechnung-Freizeit'!AC652</f>
        <v/>
      </c>
      <c r="O664" s="195" t="str">
        <f>'Berechnung-Freizeit'!AH652</f>
        <v/>
      </c>
      <c r="P664" s="186" t="str">
        <f>'Berechnung-Freizeit'!AI652</f>
        <v/>
      </c>
      <c r="Q664" s="355" t="str">
        <f>'Berechnung-Freizeit'!AN652</f>
        <v/>
      </c>
      <c r="R664" s="186" t="str">
        <f>'Berechnung-Freizeit'!AO652</f>
        <v/>
      </c>
      <c r="S664" s="184" t="str">
        <f>'Berechnung-Freizeit'!AT652</f>
        <v/>
      </c>
      <c r="T664" s="186" t="str">
        <f>'Berechnung-Freizeit'!AU652</f>
        <v/>
      </c>
      <c r="U664" s="184" t="str">
        <f>'Berechnung-Freizeit'!AZ652</f>
        <v/>
      </c>
      <c r="V664" s="197" t="str">
        <f>'Berechnung-Freizeit'!BA652</f>
        <v/>
      </c>
      <c r="W664" s="184">
        <f>'Berechnung-Freizeit'!BB652</f>
        <v>0</v>
      </c>
      <c r="X664" s="197">
        <f>'Berechnung-Freizeit'!BC652</f>
        <v>0</v>
      </c>
      <c r="Y664" s="205">
        <f t="shared" si="32"/>
        <v>0</v>
      </c>
      <c r="Z664" s="216">
        <f t="shared" si="33"/>
        <v>0</v>
      </c>
      <c r="AA664" s="361">
        <f>'Berechnung-Freizeit'!BI652</f>
        <v>0</v>
      </c>
      <c r="AB664" s="362">
        <f t="shared" si="34"/>
        <v>0</v>
      </c>
    </row>
    <row r="665" spans="1:28">
      <c r="A665" s="184">
        <f>'Berechnung-Freizeit'!A653</f>
        <v>0</v>
      </c>
      <c r="B665" s="185">
        <f>'Berechnung-Freizeit'!B653</f>
        <v>0</v>
      </c>
      <c r="C665" s="185">
        <f>'Berechnung-Freizeit'!C653</f>
        <v>0</v>
      </c>
      <c r="D665" s="184" t="str">
        <f>'Berechnung-Freizeit'!D653</f>
        <v/>
      </c>
      <c r="E665" s="192">
        <f>'Berechnung-Freizeit'!E653</f>
        <v>0</v>
      </c>
      <c r="F665" s="195" t="str">
        <f>'Berechnung-Freizeit'!G653</f>
        <v/>
      </c>
      <c r="G665" s="184" t="str">
        <f>'Berechnung-Freizeit'!I653</f>
        <v/>
      </c>
      <c r="H665" s="192" t="str">
        <f>'Berechnung-Freizeit'!J653</f>
        <v/>
      </c>
      <c r="I665" s="195" t="str">
        <f>'Berechnung-Freizeit'!N653</f>
        <v/>
      </c>
      <c r="J665" s="186" t="str">
        <f>'Berechnung-Freizeit'!O653</f>
        <v/>
      </c>
      <c r="K665" s="184" t="str">
        <f>'Berechnung-Freizeit'!V653</f>
        <v/>
      </c>
      <c r="L665" s="197" t="str">
        <f>'Berechnung-Freizeit'!W653</f>
        <v/>
      </c>
      <c r="M665" s="195" t="str">
        <f>'Berechnung-Freizeit'!AB653</f>
        <v/>
      </c>
      <c r="N665" s="186" t="str">
        <f>'Berechnung-Freizeit'!AC653</f>
        <v/>
      </c>
      <c r="O665" s="195" t="str">
        <f>'Berechnung-Freizeit'!AH653</f>
        <v/>
      </c>
      <c r="P665" s="186" t="str">
        <f>'Berechnung-Freizeit'!AI653</f>
        <v/>
      </c>
      <c r="Q665" s="355" t="str">
        <f>'Berechnung-Freizeit'!AN653</f>
        <v/>
      </c>
      <c r="R665" s="186" t="str">
        <f>'Berechnung-Freizeit'!AO653</f>
        <v/>
      </c>
      <c r="S665" s="184" t="str">
        <f>'Berechnung-Freizeit'!AT653</f>
        <v/>
      </c>
      <c r="T665" s="186" t="str">
        <f>'Berechnung-Freizeit'!AU653</f>
        <v/>
      </c>
      <c r="U665" s="184" t="str">
        <f>'Berechnung-Freizeit'!AZ653</f>
        <v/>
      </c>
      <c r="V665" s="197" t="str">
        <f>'Berechnung-Freizeit'!BA653</f>
        <v/>
      </c>
      <c r="W665" s="184">
        <f>'Berechnung-Freizeit'!BB653</f>
        <v>0</v>
      </c>
      <c r="X665" s="197">
        <f>'Berechnung-Freizeit'!BC653</f>
        <v>0</v>
      </c>
      <c r="Y665" s="205">
        <f t="shared" si="32"/>
        <v>0</v>
      </c>
      <c r="Z665" s="216">
        <f t="shared" si="33"/>
        <v>0</v>
      </c>
      <c r="AA665" s="361">
        <f>'Berechnung-Freizeit'!BI653</f>
        <v>0</v>
      </c>
      <c r="AB665" s="362">
        <f t="shared" si="34"/>
        <v>0</v>
      </c>
    </row>
    <row r="666" spans="1:28">
      <c r="A666" s="184">
        <f>'Berechnung-Freizeit'!A654</f>
        <v>0</v>
      </c>
      <c r="B666" s="185">
        <f>'Berechnung-Freizeit'!B654</f>
        <v>0</v>
      </c>
      <c r="C666" s="185">
        <f>'Berechnung-Freizeit'!C654</f>
        <v>0</v>
      </c>
      <c r="D666" s="184" t="str">
        <f>'Berechnung-Freizeit'!D654</f>
        <v/>
      </c>
      <c r="E666" s="192">
        <f>'Berechnung-Freizeit'!E654</f>
        <v>0</v>
      </c>
      <c r="F666" s="195" t="str">
        <f>'Berechnung-Freizeit'!G654</f>
        <v/>
      </c>
      <c r="G666" s="184" t="str">
        <f>'Berechnung-Freizeit'!I654</f>
        <v/>
      </c>
      <c r="H666" s="192" t="str">
        <f>'Berechnung-Freizeit'!J654</f>
        <v/>
      </c>
      <c r="I666" s="195" t="str">
        <f>'Berechnung-Freizeit'!N654</f>
        <v/>
      </c>
      <c r="J666" s="186" t="str">
        <f>'Berechnung-Freizeit'!O654</f>
        <v/>
      </c>
      <c r="K666" s="184" t="str">
        <f>'Berechnung-Freizeit'!V654</f>
        <v/>
      </c>
      <c r="L666" s="197" t="str">
        <f>'Berechnung-Freizeit'!W654</f>
        <v/>
      </c>
      <c r="M666" s="195" t="str">
        <f>'Berechnung-Freizeit'!AB654</f>
        <v/>
      </c>
      <c r="N666" s="186" t="str">
        <f>'Berechnung-Freizeit'!AC654</f>
        <v/>
      </c>
      <c r="O666" s="195" t="str">
        <f>'Berechnung-Freizeit'!AH654</f>
        <v/>
      </c>
      <c r="P666" s="186" t="str">
        <f>'Berechnung-Freizeit'!AI654</f>
        <v/>
      </c>
      <c r="Q666" s="355" t="str">
        <f>'Berechnung-Freizeit'!AN654</f>
        <v/>
      </c>
      <c r="R666" s="186" t="str">
        <f>'Berechnung-Freizeit'!AO654</f>
        <v/>
      </c>
      <c r="S666" s="184" t="str">
        <f>'Berechnung-Freizeit'!AT654</f>
        <v/>
      </c>
      <c r="T666" s="186" t="str">
        <f>'Berechnung-Freizeit'!AU654</f>
        <v/>
      </c>
      <c r="U666" s="184" t="str">
        <f>'Berechnung-Freizeit'!AZ654</f>
        <v/>
      </c>
      <c r="V666" s="197" t="str">
        <f>'Berechnung-Freizeit'!BA654</f>
        <v/>
      </c>
      <c r="W666" s="184">
        <f>'Berechnung-Freizeit'!BB654</f>
        <v>0</v>
      </c>
      <c r="X666" s="197">
        <f>'Berechnung-Freizeit'!BC654</f>
        <v>0</v>
      </c>
      <c r="Y666" s="205">
        <f t="shared" si="32"/>
        <v>0</v>
      </c>
      <c r="Z666" s="216">
        <f t="shared" si="33"/>
        <v>0</v>
      </c>
      <c r="AA666" s="361">
        <f>'Berechnung-Freizeit'!BI654</f>
        <v>0</v>
      </c>
      <c r="AB666" s="362">
        <f t="shared" si="34"/>
        <v>0</v>
      </c>
    </row>
    <row r="667" spans="1:28">
      <c r="A667" s="184">
        <f>'Berechnung-Freizeit'!A655</f>
        <v>0</v>
      </c>
      <c r="B667" s="185">
        <f>'Berechnung-Freizeit'!B655</f>
        <v>0</v>
      </c>
      <c r="C667" s="185">
        <f>'Berechnung-Freizeit'!C655</f>
        <v>0</v>
      </c>
      <c r="D667" s="184" t="str">
        <f>'Berechnung-Freizeit'!D655</f>
        <v/>
      </c>
      <c r="E667" s="192">
        <f>'Berechnung-Freizeit'!E655</f>
        <v>0</v>
      </c>
      <c r="F667" s="195" t="str">
        <f>'Berechnung-Freizeit'!G655</f>
        <v/>
      </c>
      <c r="G667" s="184" t="str">
        <f>'Berechnung-Freizeit'!I655</f>
        <v/>
      </c>
      <c r="H667" s="192" t="str">
        <f>'Berechnung-Freizeit'!J655</f>
        <v/>
      </c>
      <c r="I667" s="195" t="str">
        <f>'Berechnung-Freizeit'!N655</f>
        <v/>
      </c>
      <c r="J667" s="186" t="str">
        <f>'Berechnung-Freizeit'!O655</f>
        <v/>
      </c>
      <c r="K667" s="184" t="str">
        <f>'Berechnung-Freizeit'!V655</f>
        <v/>
      </c>
      <c r="L667" s="197" t="str">
        <f>'Berechnung-Freizeit'!W655</f>
        <v/>
      </c>
      <c r="M667" s="195" t="str">
        <f>'Berechnung-Freizeit'!AB655</f>
        <v/>
      </c>
      <c r="N667" s="186" t="str">
        <f>'Berechnung-Freizeit'!AC655</f>
        <v/>
      </c>
      <c r="O667" s="195" t="str">
        <f>'Berechnung-Freizeit'!AH655</f>
        <v/>
      </c>
      <c r="P667" s="186" t="str">
        <f>'Berechnung-Freizeit'!AI655</f>
        <v/>
      </c>
      <c r="Q667" s="355" t="str">
        <f>'Berechnung-Freizeit'!AN655</f>
        <v/>
      </c>
      <c r="R667" s="186" t="str">
        <f>'Berechnung-Freizeit'!AO655</f>
        <v/>
      </c>
      <c r="S667" s="184" t="str">
        <f>'Berechnung-Freizeit'!AT655</f>
        <v/>
      </c>
      <c r="T667" s="186" t="str">
        <f>'Berechnung-Freizeit'!AU655</f>
        <v/>
      </c>
      <c r="U667" s="184" t="str">
        <f>'Berechnung-Freizeit'!AZ655</f>
        <v/>
      </c>
      <c r="V667" s="197" t="str">
        <f>'Berechnung-Freizeit'!BA655</f>
        <v/>
      </c>
      <c r="W667" s="184">
        <f>'Berechnung-Freizeit'!BB655</f>
        <v>0</v>
      </c>
      <c r="X667" s="197">
        <f>'Berechnung-Freizeit'!BC655</f>
        <v>0</v>
      </c>
      <c r="Y667" s="205">
        <f t="shared" si="32"/>
        <v>0</v>
      </c>
      <c r="Z667" s="216">
        <f t="shared" si="33"/>
        <v>0</v>
      </c>
      <c r="AA667" s="361">
        <f>'Berechnung-Freizeit'!BI655</f>
        <v>0</v>
      </c>
      <c r="AB667" s="362">
        <f t="shared" si="34"/>
        <v>0</v>
      </c>
    </row>
  </sheetData>
  <sheetProtection sheet="1" objects="1" scenarios="1"/>
  <mergeCells count="5">
    <mergeCell ref="B3:J3"/>
    <mergeCell ref="B4:J4"/>
    <mergeCell ref="B5:J5"/>
    <mergeCell ref="B6:J6"/>
    <mergeCell ref="B7:J7"/>
  </mergeCells>
  <dataValidations count="1">
    <dataValidation type="list" allowBlank="1" showInputMessage="1" showErrorMessage="1" sqref="B2" xr:uid="{51C6006A-B4CD-8D40-8680-C521A6EEB08A}">
      <formula1>"2022,2023,2024,2025,2026"</formula1>
    </dataValidation>
  </dataValidations>
  <hyperlinks>
    <hyperlink ref="F9" r:id="rId1" xr:uid="{E1D5FF9A-BE73-CF47-A981-8A8D1A5C2629}"/>
  </hyperlinks>
  <pageMargins left="0.7" right="0.7" top="0.78740157499999996" bottom="0.78740157499999996" header="0.3" footer="0.3"/>
  <pageSetup paperSize="9" scale="10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F0C83-2786-F44B-B8C0-1D782B0298A1}">
  <sheetPr>
    <tabColor rgb="FFFFFF00"/>
  </sheetPr>
  <dimension ref="A3:B5"/>
  <sheetViews>
    <sheetView showGridLines="0" topLeftCell="A13" zoomScale="41" zoomScaleNormal="41" workbookViewId="0">
      <selection activeCell="N69" sqref="N69"/>
    </sheetView>
  </sheetViews>
  <sheetFormatPr baseColWidth="10" defaultRowHeight="16"/>
  <cols>
    <col min="1" max="1" width="13.1640625" customWidth="1"/>
  </cols>
  <sheetData>
    <row r="3" spans="1:2" ht="15" customHeight="1">
      <c r="A3" s="341" t="s">
        <v>234</v>
      </c>
    </row>
    <row r="4" spans="1:2">
      <c r="A4" s="141" t="s">
        <v>231</v>
      </c>
      <c r="B4" t="s">
        <v>229</v>
      </c>
    </row>
    <row r="5" spans="1:2">
      <c r="A5" s="141" t="s">
        <v>230</v>
      </c>
      <c r="B5" t="s">
        <v>232</v>
      </c>
    </row>
  </sheetData>
  <sheetProtection sheet="1" objects="1" scenarios="1"/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763A-7DE4-1C48-BFD0-661B84A08E04}">
  <dimension ref="A1:C4"/>
  <sheetViews>
    <sheetView workbookViewId="0">
      <selection activeCell="B4" sqref="B4"/>
    </sheetView>
  </sheetViews>
  <sheetFormatPr baseColWidth="10" defaultRowHeight="16"/>
  <cols>
    <col min="3" max="3" width="88.1640625" customWidth="1"/>
  </cols>
  <sheetData>
    <row r="1" spans="1:3">
      <c r="A1" s="385" t="s">
        <v>327</v>
      </c>
      <c r="B1" s="385" t="s">
        <v>328</v>
      </c>
      <c r="C1" s="385" t="s">
        <v>329</v>
      </c>
    </row>
    <row r="2" spans="1:3">
      <c r="A2" t="s">
        <v>326</v>
      </c>
      <c r="B2" s="384">
        <v>44683</v>
      </c>
      <c r="C2" t="s">
        <v>330</v>
      </c>
    </row>
    <row r="3" spans="1:3">
      <c r="A3" t="s">
        <v>331</v>
      </c>
      <c r="B3" s="384">
        <v>44782</v>
      </c>
      <c r="C3" t="s">
        <v>332</v>
      </c>
    </row>
    <row r="4" spans="1:3">
      <c r="C4" t="s">
        <v>333</v>
      </c>
    </row>
  </sheetData>
  <sheetProtection sheet="1" objects="1" scenarios="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7E48D-33E8-634F-9B60-098536D08A7F}">
  <dimension ref="A1:H140"/>
  <sheetViews>
    <sheetView workbookViewId="0">
      <selection activeCell="A5" sqref="A5"/>
    </sheetView>
  </sheetViews>
  <sheetFormatPr baseColWidth="10" defaultColWidth="11" defaultRowHeight="16"/>
  <sheetData>
    <row r="1" spans="1:8">
      <c r="A1" s="141" t="s">
        <v>22</v>
      </c>
      <c r="H1" s="141" t="s">
        <v>95</v>
      </c>
    </row>
    <row r="2" spans="1:8">
      <c r="A2" s="11" t="str">
        <f>'Mahlzeit-Übernachtung'!A7</f>
        <v>Hotel (durchschnittlich)</v>
      </c>
      <c r="H2">
        <v>25</v>
      </c>
    </row>
    <row r="3" spans="1:8">
      <c r="A3" s="11" t="str">
        <f>'Mahlzeit-Übernachtung'!A8</f>
        <v>Hotel (Luxusklasse)</v>
      </c>
    </row>
    <row r="4" spans="1:8">
      <c r="A4" s="11" t="str">
        <f>'Mahlzeit-Übernachtung'!A9</f>
        <v>Hotel (zertifiziert Klimafreundlich)</v>
      </c>
    </row>
    <row r="5" spans="1:8">
      <c r="A5" s="11" t="s">
        <v>324</v>
      </c>
    </row>
    <row r="6" spans="1:8">
      <c r="A6" s="11" t="str">
        <f>'Mahlzeit-Übernachtung'!A10</f>
        <v>Jugendherberge, Akademie Mehrbettzimmer</v>
      </c>
    </row>
    <row r="9" spans="1:8">
      <c r="A9" s="141" t="s">
        <v>96</v>
      </c>
    </row>
    <row r="10" spans="1:8">
      <c r="A10" s="35" t="s">
        <v>62</v>
      </c>
    </row>
    <row r="11" spans="1:8">
      <c r="A11" s="35" t="s">
        <v>51</v>
      </c>
    </row>
    <row r="12" spans="1:8">
      <c r="A12" s="40" t="s">
        <v>58</v>
      </c>
    </row>
    <row r="14" spans="1:8">
      <c r="A14" s="141" t="s">
        <v>97</v>
      </c>
    </row>
    <row r="15" spans="1:8">
      <c r="A15" s="158" t="s">
        <v>237</v>
      </c>
    </row>
    <row r="16" spans="1:8">
      <c r="A16" s="158" t="s">
        <v>258</v>
      </c>
    </row>
    <row r="17" spans="1:1">
      <c r="A17" s="158" t="s">
        <v>259</v>
      </c>
    </row>
    <row r="18" spans="1:1">
      <c r="A18" s="158" t="s">
        <v>260</v>
      </c>
    </row>
    <row r="19" spans="1:1">
      <c r="A19" s="158" t="s">
        <v>261</v>
      </c>
    </row>
    <row r="20" spans="1:1">
      <c r="A20" s="158" t="s">
        <v>262</v>
      </c>
    </row>
    <row r="21" spans="1:1">
      <c r="A21" s="158" t="s">
        <v>238</v>
      </c>
    </row>
    <row r="22" spans="1:1">
      <c r="A22" s="158" t="s">
        <v>263</v>
      </c>
    </row>
    <row r="23" spans="1:1">
      <c r="A23" s="158" t="s">
        <v>264</v>
      </c>
    </row>
    <row r="24" spans="1:1">
      <c r="A24" s="158" t="s">
        <v>239</v>
      </c>
    </row>
    <row r="25" spans="1:1">
      <c r="A25" s="158" t="s">
        <v>265</v>
      </c>
    </row>
    <row r="26" spans="1:1">
      <c r="A26" s="158" t="s">
        <v>266</v>
      </c>
    </row>
    <row r="27" spans="1:1">
      <c r="A27" s="158" t="s">
        <v>267</v>
      </c>
    </row>
    <row r="28" spans="1:1">
      <c r="A28" s="158" t="s">
        <v>268</v>
      </c>
    </row>
    <row r="29" spans="1:1">
      <c r="A29" s="158" t="s">
        <v>269</v>
      </c>
    </row>
    <row r="30" spans="1:1">
      <c r="A30" s="158" t="s">
        <v>240</v>
      </c>
    </row>
    <row r="31" spans="1:1">
      <c r="A31" s="158" t="s">
        <v>270</v>
      </c>
    </row>
    <row r="32" spans="1:1">
      <c r="A32" s="158" t="s">
        <v>271</v>
      </c>
    </row>
    <row r="33" spans="1:1">
      <c r="A33" s="158" t="s">
        <v>241</v>
      </c>
    </row>
    <row r="34" spans="1:1">
      <c r="A34" s="158" t="s">
        <v>272</v>
      </c>
    </row>
    <row r="35" spans="1:1">
      <c r="A35" s="158" t="s">
        <v>273</v>
      </c>
    </row>
    <row r="36" spans="1:1">
      <c r="A36" s="158" t="s">
        <v>274</v>
      </c>
    </row>
    <row r="37" spans="1:1">
      <c r="A37" s="158" t="s">
        <v>275</v>
      </c>
    </row>
    <row r="38" spans="1:1">
      <c r="A38" s="158" t="s">
        <v>276</v>
      </c>
    </row>
    <row r="39" spans="1:1">
      <c r="A39" s="158" t="s">
        <v>242</v>
      </c>
    </row>
    <row r="40" spans="1:1">
      <c r="A40" s="158" t="s">
        <v>277</v>
      </c>
    </row>
    <row r="41" spans="1:1">
      <c r="A41" s="158" t="s">
        <v>278</v>
      </c>
    </row>
    <row r="42" spans="1:1">
      <c r="A42" s="158" t="s">
        <v>243</v>
      </c>
    </row>
    <row r="43" spans="1:1">
      <c r="A43" s="158" t="s">
        <v>279</v>
      </c>
    </row>
    <row r="44" spans="1:1">
      <c r="A44" s="158" t="s">
        <v>280</v>
      </c>
    </row>
    <row r="45" spans="1:1">
      <c r="A45" s="158" t="s">
        <v>281</v>
      </c>
    </row>
    <row r="46" spans="1:1">
      <c r="A46" s="158" t="s">
        <v>282</v>
      </c>
    </row>
    <row r="47" spans="1:1">
      <c r="A47" s="158" t="s">
        <v>283</v>
      </c>
    </row>
    <row r="48" spans="1:1">
      <c r="A48" s="158" t="s">
        <v>244</v>
      </c>
    </row>
    <row r="49" spans="1:1">
      <c r="A49" s="158" t="s">
        <v>284</v>
      </c>
    </row>
    <row r="50" spans="1:1">
      <c r="A50" s="158" t="s">
        <v>285</v>
      </c>
    </row>
    <row r="51" spans="1:1">
      <c r="A51" s="158" t="s">
        <v>245</v>
      </c>
    </row>
    <row r="52" spans="1:1">
      <c r="A52" s="158" t="s">
        <v>286</v>
      </c>
    </row>
    <row r="53" spans="1:1">
      <c r="A53" s="158" t="s">
        <v>287</v>
      </c>
    </row>
    <row r="54" spans="1:1">
      <c r="A54" s="158" t="s">
        <v>288</v>
      </c>
    </row>
    <row r="55" spans="1:1">
      <c r="A55" s="158" t="s">
        <v>289</v>
      </c>
    </row>
    <row r="56" spans="1:1">
      <c r="A56" s="158" t="s">
        <v>290</v>
      </c>
    </row>
    <row r="57" spans="1:1">
      <c r="A57" s="158" t="s">
        <v>246</v>
      </c>
    </row>
    <row r="58" spans="1:1">
      <c r="A58" s="158" t="s">
        <v>291</v>
      </c>
    </row>
    <row r="59" spans="1:1">
      <c r="A59" s="158" t="s">
        <v>292</v>
      </c>
    </row>
    <row r="60" spans="1:1">
      <c r="A60" s="158" t="s">
        <v>247</v>
      </c>
    </row>
    <row r="61" spans="1:1">
      <c r="A61" s="158" t="s">
        <v>293</v>
      </c>
    </row>
    <row r="62" spans="1:1">
      <c r="A62" s="158" t="s">
        <v>294</v>
      </c>
    </row>
    <row r="63" spans="1:1">
      <c r="A63" s="158" t="s">
        <v>295</v>
      </c>
    </row>
    <row r="64" spans="1:1">
      <c r="A64" s="158" t="s">
        <v>296</v>
      </c>
    </row>
    <row r="65" spans="1:1">
      <c r="A65" s="158" t="s">
        <v>297</v>
      </c>
    </row>
    <row r="66" spans="1:1">
      <c r="A66" s="158" t="s">
        <v>248</v>
      </c>
    </row>
    <row r="67" spans="1:1">
      <c r="A67" s="158" t="s">
        <v>298</v>
      </c>
    </row>
    <row r="68" spans="1:1">
      <c r="A68" s="158" t="s">
        <v>299</v>
      </c>
    </row>
    <row r="69" spans="1:1">
      <c r="A69" s="158" t="s">
        <v>249</v>
      </c>
    </row>
    <row r="70" spans="1:1">
      <c r="A70" s="158" t="s">
        <v>250</v>
      </c>
    </row>
    <row r="71" spans="1:1">
      <c r="A71" s="158" t="s">
        <v>300</v>
      </c>
    </row>
    <row r="72" spans="1:1">
      <c r="A72" s="158" t="s">
        <v>301</v>
      </c>
    </row>
    <row r="73" spans="1:1">
      <c r="A73" s="158" t="s">
        <v>302</v>
      </c>
    </row>
    <row r="74" spans="1:1">
      <c r="A74" s="158" t="s">
        <v>303</v>
      </c>
    </row>
    <row r="75" spans="1:1">
      <c r="A75" s="158" t="s">
        <v>251</v>
      </c>
    </row>
    <row r="76" spans="1:1">
      <c r="A76" s="158" t="s">
        <v>304</v>
      </c>
    </row>
    <row r="77" spans="1:1">
      <c r="A77" s="158" t="s">
        <v>305</v>
      </c>
    </row>
    <row r="78" spans="1:1">
      <c r="A78" s="158" t="s">
        <v>252</v>
      </c>
    </row>
    <row r="79" spans="1:1">
      <c r="A79" s="158" t="s">
        <v>306</v>
      </c>
    </row>
    <row r="80" spans="1:1">
      <c r="A80" s="158" t="s">
        <v>307</v>
      </c>
    </row>
    <row r="81" spans="1:1">
      <c r="A81" s="158" t="s">
        <v>308</v>
      </c>
    </row>
    <row r="82" spans="1:1">
      <c r="A82" s="158" t="s">
        <v>309</v>
      </c>
    </row>
    <row r="83" spans="1:1">
      <c r="A83" s="158" t="s">
        <v>310</v>
      </c>
    </row>
    <row r="84" spans="1:1">
      <c r="A84" s="158" t="s">
        <v>253</v>
      </c>
    </row>
    <row r="85" spans="1:1">
      <c r="A85" s="158" t="s">
        <v>254</v>
      </c>
    </row>
    <row r="86" spans="1:1">
      <c r="A86" s="158" t="s">
        <v>311</v>
      </c>
    </row>
    <row r="87" spans="1:1">
      <c r="A87" s="158" t="s">
        <v>255</v>
      </c>
    </row>
    <row r="88" spans="1:1">
      <c r="A88" s="158" t="s">
        <v>312</v>
      </c>
    </row>
    <row r="89" spans="1:1">
      <c r="A89" s="158" t="s">
        <v>313</v>
      </c>
    </row>
    <row r="90" spans="1:1">
      <c r="A90" s="158" t="s">
        <v>314</v>
      </c>
    </row>
    <row r="91" spans="1:1">
      <c r="A91" s="158" t="s">
        <v>315</v>
      </c>
    </row>
    <row r="92" spans="1:1">
      <c r="A92" s="158" t="s">
        <v>316</v>
      </c>
    </row>
    <row r="93" spans="1:1">
      <c r="A93" s="158" t="s">
        <v>256</v>
      </c>
    </row>
    <row r="94" spans="1:1">
      <c r="A94" s="158" t="s">
        <v>317</v>
      </c>
    </row>
    <row r="95" spans="1:1">
      <c r="A95" s="158" t="s">
        <v>257</v>
      </c>
    </row>
    <row r="96" spans="1:1">
      <c r="A96" s="158" t="s">
        <v>190</v>
      </c>
    </row>
    <row r="97" spans="1:1">
      <c r="A97" s="157" t="s">
        <v>98</v>
      </c>
    </row>
    <row r="98" spans="1:1">
      <c r="A98" s="157"/>
    </row>
    <row r="99" spans="1:1">
      <c r="A99" s="157"/>
    </row>
    <row r="100" spans="1:1">
      <c r="A100" s="157"/>
    </row>
    <row r="101" spans="1:1">
      <c r="A101" s="157"/>
    </row>
    <row r="102" spans="1:1">
      <c r="A102" s="157"/>
    </row>
    <row r="103" spans="1:1">
      <c r="A103" s="159" t="s">
        <v>99</v>
      </c>
    </row>
    <row r="104" spans="1:1">
      <c r="A104" s="160" t="s">
        <v>52</v>
      </c>
    </row>
    <row r="105" spans="1:1">
      <c r="A105" s="160" t="s">
        <v>59</v>
      </c>
    </row>
    <row r="106" spans="1:1">
      <c r="A106" s="160" t="s">
        <v>100</v>
      </c>
    </row>
    <row r="107" spans="1:1">
      <c r="A107" s="157"/>
    </row>
    <row r="108" spans="1:1">
      <c r="A108" s="157"/>
    </row>
    <row r="109" spans="1:1">
      <c r="A109" s="233" t="s">
        <v>30</v>
      </c>
    </row>
    <row r="110" spans="1:1">
      <c r="A110" s="234" t="s">
        <v>66</v>
      </c>
    </row>
    <row r="111" spans="1:1">
      <c r="A111" s="157" t="s">
        <v>53</v>
      </c>
    </row>
    <row r="112" spans="1:1">
      <c r="A112" s="157" t="s">
        <v>101</v>
      </c>
    </row>
    <row r="113" spans="1:1">
      <c r="A113" s="157"/>
    </row>
    <row r="114" spans="1:1">
      <c r="A114" s="159" t="s">
        <v>102</v>
      </c>
    </row>
    <row r="115" spans="1:1">
      <c r="A115" s="162" t="s">
        <v>67</v>
      </c>
    </row>
    <row r="116" spans="1:1">
      <c r="A116" s="162" t="s">
        <v>318</v>
      </c>
    </row>
    <row r="117" spans="1:1">
      <c r="A117" s="162" t="s">
        <v>103</v>
      </c>
    </row>
    <row r="118" spans="1:1">
      <c r="A118" s="162"/>
    </row>
    <row r="119" spans="1:1">
      <c r="A119" s="161" t="s">
        <v>32</v>
      </c>
    </row>
    <row r="120" spans="1:1">
      <c r="A120" s="162" t="s">
        <v>68</v>
      </c>
    </row>
    <row r="121" spans="1:1">
      <c r="A121" s="162" t="s">
        <v>235</v>
      </c>
    </row>
    <row r="122" spans="1:1">
      <c r="A122" s="163" t="s">
        <v>236</v>
      </c>
    </row>
    <row r="123" spans="1:1">
      <c r="A123" s="342"/>
    </row>
    <row r="124" spans="1:1" s="145" customFormat="1">
      <c r="A124" s="157"/>
    </row>
    <row r="125" spans="1:1" s="145" customFormat="1">
      <c r="A125" s="157"/>
    </row>
    <row r="126" spans="1:1" s="145" customFormat="1">
      <c r="A126" s="157"/>
    </row>
    <row r="127" spans="1:1">
      <c r="A127" s="157"/>
    </row>
    <row r="128" spans="1:1">
      <c r="A128" s="157"/>
    </row>
    <row r="129" spans="1:1">
      <c r="A129" s="343" t="s">
        <v>34</v>
      </c>
    </row>
    <row r="130" spans="1:1">
      <c r="A130" s="343" t="s">
        <v>55</v>
      </c>
    </row>
    <row r="131" spans="1:1">
      <c r="A131" s="343" t="s">
        <v>104</v>
      </c>
    </row>
    <row r="132" spans="1:1">
      <c r="A132" s="343" t="s">
        <v>60</v>
      </c>
    </row>
    <row r="133" spans="1:1">
      <c r="A133" s="157" t="str">
        <f>Mobilität!A56</f>
        <v>Kurzstrecke-bis1000km</v>
      </c>
    </row>
    <row r="134" spans="1:1">
      <c r="A134" s="157" t="str">
        <f>Mobilität!A64</f>
        <v>Mittelstrecke-bis3000km</v>
      </c>
    </row>
    <row r="135" spans="1:1">
      <c r="A135" s="157" t="str">
        <f>Mobilität!A72</f>
        <v>Langstrecke-bis10000</v>
      </c>
    </row>
    <row r="136" spans="1:1">
      <c r="A136" s="157" t="str">
        <f>Mobilität!A45</f>
        <v>Fähre</v>
      </c>
    </row>
    <row r="137" spans="1:1">
      <c r="A137" s="157"/>
    </row>
    <row r="138" spans="1:1">
      <c r="A138" s="160" t="s">
        <v>105</v>
      </c>
    </row>
    <row r="139" spans="1:1">
      <c r="A139" s="160" t="s">
        <v>63</v>
      </c>
    </row>
    <row r="140" spans="1:1">
      <c r="A140" s="344" t="s">
        <v>56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DC2C1-A341-904F-A9E3-D27E7341ACDB}">
  <dimension ref="A1:I91"/>
  <sheetViews>
    <sheetView topLeftCell="A49" workbookViewId="0">
      <selection activeCell="G91" sqref="G91"/>
    </sheetView>
  </sheetViews>
  <sheetFormatPr baseColWidth="10" defaultColWidth="11" defaultRowHeight="16"/>
  <cols>
    <col min="2" max="3" width="22.6640625" customWidth="1"/>
    <col min="4" max="4" width="29.83203125" customWidth="1"/>
    <col min="5" max="5" width="29" customWidth="1"/>
    <col min="6" max="6" width="32.33203125" customWidth="1"/>
    <col min="7" max="7" width="24.33203125" customWidth="1"/>
    <col min="8" max="8" width="15.33203125" customWidth="1"/>
    <col min="9" max="9" width="17.83203125" customWidth="1"/>
  </cols>
  <sheetData>
    <row r="1" spans="1:9" ht="18">
      <c r="B1" s="1" t="s">
        <v>106</v>
      </c>
      <c r="C1" s="2"/>
      <c r="D1" s="2"/>
      <c r="E1" s="2"/>
      <c r="F1" s="2"/>
      <c r="G1" s="2"/>
      <c r="H1" s="2"/>
      <c r="I1" s="2"/>
    </row>
    <row r="4" spans="1:9">
      <c r="A4" t="str">
        <f>B4</f>
        <v>Reisebus</v>
      </c>
      <c r="B4" s="3" t="s">
        <v>55</v>
      </c>
      <c r="C4" s="3"/>
      <c r="D4" s="3"/>
      <c r="E4" s="3"/>
      <c r="F4" s="3"/>
      <c r="G4" s="4">
        <f>G7</f>
        <v>0.78800000000000003</v>
      </c>
      <c r="H4" s="4"/>
      <c r="I4" s="4"/>
    </row>
    <row r="5" spans="1:9">
      <c r="B5" s="5" t="s">
        <v>107</v>
      </c>
      <c r="C5" s="3"/>
      <c r="D5" s="3"/>
      <c r="E5" s="3"/>
      <c r="F5" s="3"/>
      <c r="G5" s="4"/>
      <c r="H5" s="4"/>
      <c r="I5" s="4"/>
    </row>
    <row r="6" spans="1:9">
      <c r="B6" s="6" t="s">
        <v>108</v>
      </c>
      <c r="C6" s="6" t="s">
        <v>109</v>
      </c>
      <c r="D6" s="7" t="s">
        <v>110</v>
      </c>
      <c r="E6" s="8"/>
      <c r="F6" s="8"/>
      <c r="G6" s="9" t="s">
        <v>111</v>
      </c>
      <c r="H6" s="7" t="s">
        <v>25</v>
      </c>
      <c r="I6" s="10" t="s">
        <v>26</v>
      </c>
    </row>
    <row r="7" spans="1:9">
      <c r="B7" s="11"/>
      <c r="C7" s="11"/>
      <c r="D7" s="12"/>
      <c r="E7" s="13"/>
      <c r="F7" s="13"/>
      <c r="G7" s="13">
        <v>0.78800000000000003</v>
      </c>
      <c r="H7" s="14">
        <f>D7*G7/1000</f>
        <v>0</v>
      </c>
      <c r="I7" s="15">
        <f>H7*25</f>
        <v>0</v>
      </c>
    </row>
    <row r="8" spans="1:9">
      <c r="B8" s="11"/>
      <c r="C8" s="11"/>
      <c r="D8" s="12">
        <v>0</v>
      </c>
      <c r="E8" s="13"/>
      <c r="F8" s="13"/>
      <c r="G8" s="13">
        <v>0.78800000000000003</v>
      </c>
      <c r="H8" s="14">
        <f>D8*G8/1000</f>
        <v>0</v>
      </c>
      <c r="I8" s="15">
        <f>H8*25</f>
        <v>0</v>
      </c>
    </row>
    <row r="9" spans="1:9" ht="17" thickBot="1">
      <c r="B9" s="16"/>
      <c r="C9" s="16"/>
      <c r="D9" s="12">
        <v>0</v>
      </c>
      <c r="E9" s="13"/>
      <c r="F9" s="13"/>
      <c r="G9" s="13">
        <v>0.78800000000000003</v>
      </c>
      <c r="H9" s="14">
        <f>D9*G9/1000</f>
        <v>0</v>
      </c>
      <c r="I9" s="15">
        <f>H9*25</f>
        <v>0</v>
      </c>
    </row>
    <row r="10" spans="1:9" ht="17" thickBot="1">
      <c r="B10" s="17" t="s">
        <v>112</v>
      </c>
      <c r="C10" s="18"/>
      <c r="D10" s="18"/>
      <c r="E10" s="18"/>
      <c r="F10" s="18"/>
      <c r="G10" s="19"/>
      <c r="H10" s="20">
        <f>SUM(H7:H9)</f>
        <v>0</v>
      </c>
      <c r="I10" s="21">
        <f>SUM(I7:I9)</f>
        <v>0</v>
      </c>
    </row>
    <row r="11" spans="1:9">
      <c r="B11" s="22"/>
      <c r="C11" s="22"/>
      <c r="D11" s="23"/>
      <c r="E11" s="23"/>
      <c r="F11" s="23"/>
      <c r="G11" s="24"/>
      <c r="H11" s="25"/>
      <c r="I11" s="25"/>
    </row>
    <row r="12" spans="1:9">
      <c r="B12" s="22"/>
      <c r="C12" s="22"/>
      <c r="D12" s="23"/>
      <c r="E12" s="23"/>
      <c r="F12" s="23"/>
      <c r="G12" s="24"/>
      <c r="H12" s="25"/>
      <c r="I12" s="25"/>
    </row>
    <row r="13" spans="1:9">
      <c r="B13" s="22"/>
      <c r="C13" s="22"/>
      <c r="D13" s="23"/>
      <c r="E13" s="23"/>
      <c r="F13" s="23"/>
      <c r="G13" s="24"/>
      <c r="H13" s="25"/>
      <c r="I13" s="25"/>
    </row>
    <row r="14" spans="1:9">
      <c r="A14" t="str">
        <f>B14</f>
        <v>PKW</v>
      </c>
      <c r="B14" s="26" t="s">
        <v>104</v>
      </c>
      <c r="C14" s="26"/>
      <c r="D14" s="26"/>
      <c r="E14" s="26"/>
      <c r="F14" s="26"/>
      <c r="G14" s="27">
        <f>G18</f>
        <v>0.20860000000000001</v>
      </c>
      <c r="H14" s="27"/>
      <c r="I14" s="27"/>
    </row>
    <row r="15" spans="1:9">
      <c r="B15" s="28" t="s">
        <v>113</v>
      </c>
      <c r="C15" s="26"/>
      <c r="D15" s="26"/>
      <c r="E15" s="26"/>
      <c r="F15" s="26"/>
      <c r="G15" s="27"/>
      <c r="H15" s="27"/>
      <c r="I15" s="27"/>
    </row>
    <row r="16" spans="1:9">
      <c r="B16" s="29" t="s">
        <v>114</v>
      </c>
      <c r="C16" s="26"/>
      <c r="D16" s="26"/>
      <c r="E16" s="26"/>
      <c r="F16" s="26"/>
      <c r="G16" s="27"/>
      <c r="H16" s="27"/>
      <c r="I16" s="27"/>
    </row>
    <row r="17" spans="1:9">
      <c r="B17" s="30" t="s">
        <v>108</v>
      </c>
      <c r="C17" s="30" t="s">
        <v>109</v>
      </c>
      <c r="D17" s="31" t="s">
        <v>110</v>
      </c>
      <c r="E17" s="32"/>
      <c r="F17" s="32"/>
      <c r="G17" s="33" t="s">
        <v>111</v>
      </c>
      <c r="H17" s="31" t="s">
        <v>25</v>
      </c>
      <c r="I17" s="34" t="s">
        <v>26</v>
      </c>
    </row>
    <row r="18" spans="1:9">
      <c r="B18" s="35" t="s">
        <v>115</v>
      </c>
      <c r="C18" s="35" t="s">
        <v>116</v>
      </c>
      <c r="D18" s="36">
        <v>3900</v>
      </c>
      <c r="E18" s="37"/>
      <c r="F18" s="37"/>
      <c r="G18" s="37">
        <v>0.20860000000000001</v>
      </c>
      <c r="H18" s="38">
        <f>D18*G18/1000</f>
        <v>0.81354000000000004</v>
      </c>
      <c r="I18" s="39">
        <f>H18*25</f>
        <v>20.3385</v>
      </c>
    </row>
    <row r="19" spans="1:9">
      <c r="B19" s="35"/>
      <c r="C19" s="35"/>
      <c r="D19" s="36">
        <v>0</v>
      </c>
      <c r="E19" s="37"/>
      <c r="F19" s="37"/>
      <c r="G19" s="37">
        <v>0.20860000000000001</v>
      </c>
      <c r="H19" s="38">
        <f>D19*G19/1000</f>
        <v>0</v>
      </c>
      <c r="I19" s="39">
        <f>H19*25</f>
        <v>0</v>
      </c>
    </row>
    <row r="20" spans="1:9">
      <c r="B20" s="40"/>
      <c r="C20" s="40"/>
      <c r="D20" s="36">
        <v>0</v>
      </c>
      <c r="E20" s="37"/>
      <c r="F20" s="37"/>
      <c r="G20" s="37">
        <v>0.20860000000000001</v>
      </c>
      <c r="H20" s="38">
        <f>D20*G20/1000</f>
        <v>0</v>
      </c>
      <c r="I20" s="39">
        <f>H20*25</f>
        <v>0</v>
      </c>
    </row>
    <row r="21" spans="1:9">
      <c r="B21" s="27"/>
      <c r="C21" s="27"/>
      <c r="D21" s="142"/>
      <c r="E21" s="41"/>
      <c r="F21" s="41"/>
      <c r="G21" s="41"/>
      <c r="H21" s="43"/>
      <c r="I21" s="43"/>
    </row>
    <row r="22" spans="1:9">
      <c r="A22" t="s">
        <v>60</v>
      </c>
      <c r="B22" s="27" t="s">
        <v>60</v>
      </c>
      <c r="C22" s="27"/>
      <c r="D22" s="142"/>
      <c r="E22" s="41"/>
      <c r="F22" s="41"/>
      <c r="G22" s="144">
        <f>G18*1.6</f>
        <v>0.33376000000000006</v>
      </c>
      <c r="H22" s="43"/>
      <c r="I22" s="43"/>
    </row>
    <row r="23" spans="1:9">
      <c r="B23" s="27"/>
      <c r="C23" s="27"/>
      <c r="D23" s="41"/>
      <c r="E23" s="41"/>
      <c r="F23" s="41"/>
      <c r="H23" s="43"/>
      <c r="I23" s="43"/>
    </row>
    <row r="24" spans="1:9">
      <c r="B24" s="28" t="s">
        <v>117</v>
      </c>
      <c r="C24" s="26"/>
      <c r="D24" s="26"/>
      <c r="E24" s="26"/>
      <c r="F24" s="26"/>
      <c r="G24" s="27"/>
      <c r="H24" s="27"/>
      <c r="I24" s="27"/>
    </row>
    <row r="25" spans="1:9">
      <c r="B25" s="29" t="s">
        <v>114</v>
      </c>
      <c r="C25" s="26"/>
      <c r="D25" s="26"/>
      <c r="E25" s="26"/>
      <c r="F25" s="26"/>
      <c r="G25" s="27"/>
      <c r="H25" s="27"/>
      <c r="I25" s="27"/>
    </row>
    <row r="26" spans="1:9">
      <c r="B26" s="30" t="s">
        <v>108</v>
      </c>
      <c r="C26" s="30" t="s">
        <v>109</v>
      </c>
      <c r="D26" s="31" t="s">
        <v>110</v>
      </c>
      <c r="E26" s="32" t="s">
        <v>118</v>
      </c>
      <c r="F26" s="31" t="s">
        <v>119</v>
      </c>
      <c r="G26" s="33" t="s">
        <v>120</v>
      </c>
      <c r="H26" s="31" t="s">
        <v>25</v>
      </c>
      <c r="I26" s="34" t="s">
        <v>26</v>
      </c>
    </row>
    <row r="27" spans="1:9">
      <c r="B27" s="30"/>
      <c r="C27" s="30"/>
      <c r="D27" s="36"/>
      <c r="E27" s="32"/>
      <c r="F27" s="44" t="s">
        <v>121</v>
      </c>
      <c r="G27" s="33"/>
      <c r="H27" s="31"/>
      <c r="I27" s="34"/>
    </row>
    <row r="28" spans="1:9">
      <c r="B28" s="35" t="s">
        <v>115</v>
      </c>
      <c r="C28" s="35" t="s">
        <v>116</v>
      </c>
      <c r="D28" s="36">
        <v>3900</v>
      </c>
      <c r="E28" s="45" t="s">
        <v>122</v>
      </c>
      <c r="F28" s="31">
        <v>10</v>
      </c>
      <c r="G28" s="33">
        <v>3.0790000000000002</v>
      </c>
      <c r="H28" s="38">
        <f>F28*G28*D28/100/1000</f>
        <v>1.2008100000000002</v>
      </c>
      <c r="I28" s="39">
        <f>H28*25</f>
        <v>30.020250000000004</v>
      </c>
    </row>
    <row r="29" spans="1:9">
      <c r="B29" s="35"/>
      <c r="C29" s="35"/>
      <c r="D29" s="36"/>
      <c r="E29" s="45" t="s">
        <v>123</v>
      </c>
      <c r="F29" s="31"/>
      <c r="G29" s="33">
        <v>2.6808999999999998</v>
      </c>
      <c r="H29" s="38">
        <f t="shared" ref="H29:H30" si="0">F29*G29*D29/100/1000</f>
        <v>0</v>
      </c>
      <c r="I29" s="39">
        <f>H29*25</f>
        <v>0</v>
      </c>
    </row>
    <row r="30" spans="1:9">
      <c r="B30" s="40"/>
      <c r="C30" s="40"/>
      <c r="D30" s="36"/>
      <c r="E30" s="45" t="s">
        <v>124</v>
      </c>
      <c r="F30" s="31"/>
      <c r="G30" s="44">
        <v>2.2774999999999999</v>
      </c>
      <c r="H30" s="38">
        <f t="shared" si="0"/>
        <v>0</v>
      </c>
      <c r="I30" s="39">
        <f>H30*25</f>
        <v>0</v>
      </c>
    </row>
    <row r="31" spans="1:9">
      <c r="B31" s="27"/>
      <c r="C31" s="27"/>
      <c r="D31" s="41"/>
      <c r="E31" s="46" t="s">
        <v>125</v>
      </c>
      <c r="F31" s="41"/>
      <c r="G31" s="42"/>
      <c r="H31" s="43"/>
      <c r="I31" s="43"/>
    </row>
    <row r="32" spans="1:9">
      <c r="B32" s="27"/>
      <c r="C32" s="27"/>
      <c r="D32" s="41"/>
      <c r="E32" s="41"/>
      <c r="F32" s="41"/>
      <c r="G32" s="42"/>
      <c r="H32" s="43"/>
      <c r="I32" s="43"/>
    </row>
    <row r="33" spans="1:9">
      <c r="B33" s="28" t="s">
        <v>126</v>
      </c>
      <c r="C33" s="27"/>
      <c r="D33" s="41"/>
      <c r="E33" s="41"/>
      <c r="F33" s="41"/>
      <c r="G33" s="42"/>
      <c r="H33" s="43"/>
      <c r="I33" s="43"/>
    </row>
    <row r="34" spans="1:9">
      <c r="B34" s="30" t="s">
        <v>108</v>
      </c>
      <c r="C34" s="30" t="s">
        <v>109</v>
      </c>
      <c r="D34" s="31"/>
      <c r="E34" s="32" t="s">
        <v>118</v>
      </c>
      <c r="F34" s="31" t="s">
        <v>119</v>
      </c>
      <c r="G34" s="33" t="s">
        <v>120</v>
      </c>
      <c r="H34" s="31" t="s">
        <v>25</v>
      </c>
      <c r="I34" s="34" t="s">
        <v>26</v>
      </c>
    </row>
    <row r="35" spans="1:9">
      <c r="B35" s="30"/>
      <c r="C35" s="30"/>
      <c r="D35" s="36"/>
      <c r="E35" s="32"/>
      <c r="F35" s="44" t="s">
        <v>127</v>
      </c>
      <c r="G35" s="33"/>
      <c r="H35" s="31"/>
      <c r="I35" s="34"/>
    </row>
    <row r="36" spans="1:9">
      <c r="B36" s="35"/>
      <c r="C36" s="35"/>
      <c r="D36" s="36"/>
      <c r="E36" s="45" t="s">
        <v>122</v>
      </c>
      <c r="F36" s="31"/>
      <c r="G36" s="33">
        <v>3.0790000000000002</v>
      </c>
      <c r="H36" s="38">
        <f>F36*G36/1000</f>
        <v>0</v>
      </c>
      <c r="I36" s="39">
        <f>H36*25</f>
        <v>0</v>
      </c>
    </row>
    <row r="37" spans="1:9">
      <c r="B37" s="35"/>
      <c r="C37" s="35"/>
      <c r="D37" s="36"/>
      <c r="E37" s="45" t="s">
        <v>123</v>
      </c>
      <c r="F37" s="31"/>
      <c r="G37" s="33">
        <v>2.6808999999999998</v>
      </c>
      <c r="H37" s="38">
        <f t="shared" ref="H37:H38" si="1">F37*G37/1000</f>
        <v>0</v>
      </c>
      <c r="I37" s="39">
        <f>H37*25</f>
        <v>0</v>
      </c>
    </row>
    <row r="38" spans="1:9">
      <c r="B38" s="40"/>
      <c r="C38" s="40"/>
      <c r="D38" s="36"/>
      <c r="E38" s="45" t="s">
        <v>124</v>
      </c>
      <c r="F38" s="31"/>
      <c r="G38" s="44">
        <v>2.2774999999999999</v>
      </c>
      <c r="H38" s="38">
        <f t="shared" si="1"/>
        <v>0</v>
      </c>
      <c r="I38" s="39">
        <f>H38*25</f>
        <v>0</v>
      </c>
    </row>
    <row r="39" spans="1:9" ht="17" thickBot="1">
      <c r="B39" s="27"/>
      <c r="C39" s="27"/>
      <c r="D39" s="142"/>
      <c r="E39" s="143"/>
      <c r="F39" s="31"/>
      <c r="G39" s="143"/>
      <c r="H39" s="43"/>
      <c r="I39" s="43"/>
    </row>
    <row r="40" spans="1:9" ht="17" thickBot="1">
      <c r="B40" s="47" t="s">
        <v>128</v>
      </c>
      <c r="C40" s="48"/>
      <c r="D40" s="48"/>
      <c r="E40" s="48"/>
      <c r="F40" s="48"/>
      <c r="G40" s="49"/>
      <c r="H40" s="50">
        <f>SUM(H18:H20,H28:H30,H36:H38)</f>
        <v>2.0143500000000003</v>
      </c>
      <c r="I40" s="51">
        <f>SUM(I18:I20,I28:I30,I36:I38)</f>
        <v>50.358750000000001</v>
      </c>
    </row>
    <row r="41" spans="1:9">
      <c r="B41" s="22"/>
      <c r="C41" s="22"/>
      <c r="D41" s="22"/>
      <c r="E41" s="22"/>
      <c r="F41" s="22"/>
      <c r="G41" s="22"/>
      <c r="H41" s="22"/>
      <c r="I41" s="22"/>
    </row>
    <row r="42" spans="1:9">
      <c r="B42" s="52" t="s">
        <v>129</v>
      </c>
      <c r="C42" s="52"/>
      <c r="D42" s="52"/>
      <c r="E42" s="52"/>
      <c r="F42" s="52"/>
      <c r="G42" s="53"/>
      <c r="H42" s="53"/>
      <c r="I42" s="53"/>
    </row>
    <row r="43" spans="1:9">
      <c r="B43" s="54" t="s">
        <v>130</v>
      </c>
      <c r="C43" s="52"/>
      <c r="D43" s="52"/>
      <c r="E43" s="52"/>
      <c r="F43" s="52"/>
      <c r="G43" s="53"/>
      <c r="H43" s="53"/>
      <c r="I43" s="53"/>
    </row>
    <row r="44" spans="1:9">
      <c r="B44" s="55" t="s">
        <v>108</v>
      </c>
      <c r="C44" s="55" t="s">
        <v>109</v>
      </c>
      <c r="D44" s="56" t="s">
        <v>42</v>
      </c>
      <c r="E44" s="57" t="s">
        <v>131</v>
      </c>
      <c r="F44" s="56"/>
      <c r="G44" s="58" t="s">
        <v>132</v>
      </c>
      <c r="H44" s="56" t="s">
        <v>25</v>
      </c>
      <c r="I44" s="59" t="s">
        <v>26</v>
      </c>
    </row>
    <row r="45" spans="1:9">
      <c r="A45" t="str">
        <f>B42</f>
        <v>Fähre</v>
      </c>
      <c r="B45" s="60"/>
      <c r="C45" s="60"/>
      <c r="D45" s="61">
        <v>12</v>
      </c>
      <c r="E45" s="61">
        <v>2.5</v>
      </c>
      <c r="F45" s="56"/>
      <c r="G45" s="56">
        <v>0.49199999999999999</v>
      </c>
      <c r="H45" s="62">
        <f>D45*E45*G45/1000</f>
        <v>1.4760000000000001E-2</v>
      </c>
      <c r="I45" s="63">
        <f>H45*25</f>
        <v>0.36899999999999999</v>
      </c>
    </row>
    <row r="46" spans="1:9">
      <c r="B46" s="60"/>
      <c r="C46" s="60"/>
      <c r="D46" s="61">
        <v>0</v>
      </c>
      <c r="E46" s="61">
        <v>0</v>
      </c>
      <c r="F46" s="56"/>
      <c r="G46" s="56">
        <v>0.49199999999999999</v>
      </c>
      <c r="H46" s="62">
        <f>D46*G46/1000</f>
        <v>0</v>
      </c>
      <c r="I46" s="63">
        <f>H46*25</f>
        <v>0</v>
      </c>
    </row>
    <row r="47" spans="1:9" ht="17" thickBot="1">
      <c r="B47" s="64"/>
      <c r="C47" s="64"/>
      <c r="D47" s="61">
        <v>0</v>
      </c>
      <c r="E47" s="61">
        <v>0</v>
      </c>
      <c r="F47" s="56"/>
      <c r="G47" s="56">
        <v>0.49199999999999999</v>
      </c>
      <c r="H47" s="62">
        <f>D47*G47/1000</f>
        <v>0</v>
      </c>
      <c r="I47" s="63">
        <f>H47*25</f>
        <v>0</v>
      </c>
    </row>
    <row r="48" spans="1:9" ht="17" thickBot="1">
      <c r="B48" s="235" t="s">
        <v>133</v>
      </c>
      <c r="C48" s="65"/>
      <c r="D48" s="65"/>
      <c r="E48" s="65"/>
      <c r="F48" s="65"/>
      <c r="G48" s="66"/>
      <c r="H48" s="67">
        <f>SUM(H45:H47)</f>
        <v>1.4760000000000001E-2</v>
      </c>
      <c r="I48" s="68">
        <f>SUM(I45:I47)</f>
        <v>0.36899999999999999</v>
      </c>
    </row>
    <row r="49" spans="1:9">
      <c r="B49" s="69"/>
      <c r="C49" s="69"/>
      <c r="D49" s="69"/>
      <c r="E49" s="69"/>
      <c r="F49" s="69"/>
      <c r="G49" s="70"/>
      <c r="H49" s="71"/>
      <c r="I49" s="72"/>
    </row>
    <row r="50" spans="1:9">
      <c r="B50" s="22"/>
      <c r="C50" s="22"/>
      <c r="D50" s="22"/>
      <c r="E50" s="22"/>
      <c r="F50" s="22"/>
      <c r="G50" s="22"/>
      <c r="H50" s="22"/>
      <c r="I50" s="22"/>
    </row>
    <row r="51" spans="1:9">
      <c r="B51" s="73" t="s">
        <v>134</v>
      </c>
      <c r="C51" s="73"/>
      <c r="D51" s="73"/>
      <c r="E51" s="73"/>
      <c r="F51" s="73"/>
      <c r="G51" s="74"/>
      <c r="H51" s="74"/>
      <c r="I51" s="74"/>
    </row>
    <row r="52" spans="1:9">
      <c r="B52" s="75" t="s">
        <v>135</v>
      </c>
      <c r="C52" s="73"/>
      <c r="D52" s="73"/>
      <c r="E52" s="73"/>
      <c r="F52" s="73"/>
      <c r="G52" s="74"/>
      <c r="H52" s="74"/>
      <c r="I52" s="74"/>
    </row>
    <row r="53" spans="1:9">
      <c r="B53" s="236" t="s">
        <v>136</v>
      </c>
      <c r="C53" s="73"/>
      <c r="D53" s="73"/>
      <c r="E53" s="73"/>
      <c r="F53" s="73"/>
      <c r="G53" s="74"/>
      <c r="H53" s="74"/>
      <c r="I53" s="74"/>
    </row>
    <row r="54" spans="1:9">
      <c r="B54" s="236"/>
      <c r="C54" s="73"/>
      <c r="D54" s="73"/>
      <c r="E54" s="73"/>
      <c r="F54" s="73"/>
      <c r="G54" s="74"/>
      <c r="H54" s="74"/>
      <c r="I54" s="74"/>
    </row>
    <row r="55" spans="1:9">
      <c r="B55" s="76" t="s">
        <v>137</v>
      </c>
      <c r="C55" s="76" t="s">
        <v>109</v>
      </c>
      <c r="D55" s="77" t="s">
        <v>44</v>
      </c>
      <c r="E55" s="77" t="s">
        <v>110</v>
      </c>
      <c r="F55" s="77"/>
      <c r="G55" s="78" t="s">
        <v>111</v>
      </c>
      <c r="H55" s="77" t="s">
        <v>25</v>
      </c>
      <c r="I55" s="79" t="s">
        <v>26</v>
      </c>
    </row>
    <row r="56" spans="1:9">
      <c r="A56" t="s">
        <v>57</v>
      </c>
      <c r="B56" s="80"/>
      <c r="C56" s="80"/>
      <c r="D56" s="81">
        <v>2</v>
      </c>
      <c r="E56" s="81">
        <v>1000</v>
      </c>
      <c r="F56" s="77"/>
      <c r="G56" s="77">
        <v>0.18348999999999999</v>
      </c>
      <c r="H56" s="82">
        <f>D56*G56*E56/1000</f>
        <v>0.36697999999999997</v>
      </c>
      <c r="I56" s="83">
        <f>H56*25</f>
        <v>9.1745000000000001</v>
      </c>
    </row>
    <row r="57" spans="1:9">
      <c r="B57" s="80"/>
      <c r="C57" s="80"/>
      <c r="D57" s="81">
        <v>0</v>
      </c>
      <c r="E57" s="81">
        <v>0</v>
      </c>
      <c r="F57" s="77"/>
      <c r="G57" s="77">
        <v>0.183</v>
      </c>
      <c r="H57" s="82">
        <f>D57*G57*E57/1000</f>
        <v>0</v>
      </c>
      <c r="I57" s="83">
        <f>H57*25</f>
        <v>0</v>
      </c>
    </row>
    <row r="58" spans="1:9" ht="17" thickBot="1">
      <c r="B58" s="84"/>
      <c r="C58" s="84"/>
      <c r="D58" s="81">
        <v>0</v>
      </c>
      <c r="E58" s="81">
        <v>0</v>
      </c>
      <c r="F58" s="77"/>
      <c r="G58" s="77">
        <v>0.183</v>
      </c>
      <c r="H58" s="82">
        <f>D58*G58*E58/1000</f>
        <v>0</v>
      </c>
      <c r="I58" s="83">
        <f>H58*25</f>
        <v>0</v>
      </c>
    </row>
    <row r="59" spans="1:9" ht="17" thickBot="1">
      <c r="B59" s="237" t="s">
        <v>138</v>
      </c>
      <c r="C59" s="85"/>
      <c r="D59" s="85"/>
      <c r="E59" s="85"/>
      <c r="F59" s="85"/>
      <c r="G59" s="86"/>
      <c r="H59" s="87">
        <f>SUM(H56:H58)</f>
        <v>0.36697999999999997</v>
      </c>
      <c r="I59" s="88">
        <f>SUM(I56:I58)</f>
        <v>9.1745000000000001</v>
      </c>
    </row>
    <row r="60" spans="1:9">
      <c r="B60" s="75"/>
      <c r="C60" s="73"/>
      <c r="D60" s="73"/>
      <c r="E60" s="73"/>
      <c r="F60" s="73"/>
      <c r="G60" s="74"/>
      <c r="H60" s="74"/>
      <c r="I60" s="74"/>
    </row>
    <row r="61" spans="1:9">
      <c r="B61" s="236" t="s">
        <v>139</v>
      </c>
      <c r="C61" s="73"/>
      <c r="D61" s="73"/>
      <c r="E61" s="73"/>
      <c r="F61" s="73"/>
      <c r="G61" s="74"/>
      <c r="H61" s="74"/>
      <c r="I61" s="74"/>
    </row>
    <row r="62" spans="1:9">
      <c r="B62" s="236"/>
      <c r="C62" s="73"/>
      <c r="D62" s="73"/>
      <c r="E62" s="73"/>
      <c r="F62" s="73"/>
      <c r="G62" s="74"/>
      <c r="H62" s="74"/>
      <c r="I62" s="74"/>
    </row>
    <row r="63" spans="1:9">
      <c r="B63" s="76" t="s">
        <v>137</v>
      </c>
      <c r="C63" s="76" t="s">
        <v>109</v>
      </c>
      <c r="D63" s="77" t="s">
        <v>44</v>
      </c>
      <c r="E63" s="77" t="s">
        <v>110</v>
      </c>
      <c r="F63" s="77"/>
      <c r="G63" s="78" t="s">
        <v>111</v>
      </c>
      <c r="H63" s="77" t="s">
        <v>25</v>
      </c>
      <c r="I63" s="79" t="s">
        <v>26</v>
      </c>
    </row>
    <row r="64" spans="1:9">
      <c r="A64" t="s">
        <v>64</v>
      </c>
      <c r="B64" s="80"/>
      <c r="C64" s="80"/>
      <c r="D64" s="81">
        <v>40</v>
      </c>
      <c r="E64" s="81">
        <v>3000</v>
      </c>
      <c r="F64" s="77"/>
      <c r="G64" s="77">
        <v>0.26950000000000002</v>
      </c>
      <c r="H64" s="82">
        <f>D64*G64*E64/1000</f>
        <v>32.340000000000003</v>
      </c>
      <c r="I64" s="83">
        <f>H64*25</f>
        <v>808.50000000000011</v>
      </c>
    </row>
    <row r="65" spans="1:9">
      <c r="B65" s="80"/>
      <c r="C65" s="80"/>
      <c r="D65" s="81">
        <v>0</v>
      </c>
      <c r="E65" s="81">
        <v>0</v>
      </c>
      <c r="F65" s="77"/>
      <c r="G65" s="77">
        <v>0.27</v>
      </c>
      <c r="H65" s="82">
        <f>D65*G65*E65/1000</f>
        <v>0</v>
      </c>
      <c r="I65" s="83">
        <f>H65*25</f>
        <v>0</v>
      </c>
    </row>
    <row r="66" spans="1:9" ht="17" thickBot="1">
      <c r="B66" s="84"/>
      <c r="C66" s="84"/>
      <c r="D66" s="81">
        <v>0</v>
      </c>
      <c r="E66" s="81">
        <v>0</v>
      </c>
      <c r="F66" s="77"/>
      <c r="G66" s="77">
        <v>0.27</v>
      </c>
      <c r="H66" s="82">
        <f>D66*G66*E66/1000</f>
        <v>0</v>
      </c>
      <c r="I66" s="83">
        <f>H66*25</f>
        <v>0</v>
      </c>
    </row>
    <row r="67" spans="1:9" ht="17" thickBot="1">
      <c r="B67" s="237" t="s">
        <v>138</v>
      </c>
      <c r="C67" s="85"/>
      <c r="D67" s="85"/>
      <c r="E67" s="85"/>
      <c r="F67" s="85"/>
      <c r="G67" s="86"/>
      <c r="H67" s="87">
        <f>SUM(H64:H66)</f>
        <v>32.340000000000003</v>
      </c>
      <c r="I67" s="88">
        <f>SUM(I64:I66)</f>
        <v>808.50000000000011</v>
      </c>
    </row>
    <row r="68" spans="1:9">
      <c r="B68" s="89"/>
      <c r="C68" s="89"/>
      <c r="D68" s="89"/>
      <c r="E68" s="89"/>
      <c r="F68" s="89"/>
      <c r="G68" s="90"/>
      <c r="H68" s="91"/>
      <c r="I68" s="92"/>
    </row>
    <row r="69" spans="1:9">
      <c r="B69" s="236" t="s">
        <v>140</v>
      </c>
      <c r="C69" s="73"/>
      <c r="D69" s="73"/>
      <c r="E69" s="73"/>
      <c r="F69" s="73"/>
      <c r="G69" s="74"/>
      <c r="H69" s="74"/>
      <c r="I69" s="74"/>
    </row>
    <row r="70" spans="1:9">
      <c r="B70" s="236"/>
      <c r="C70" s="73"/>
      <c r="D70" s="73"/>
      <c r="E70" s="73"/>
      <c r="F70" s="73"/>
      <c r="G70" s="74"/>
      <c r="H70" s="74"/>
      <c r="I70" s="74"/>
    </row>
    <row r="71" spans="1:9">
      <c r="B71" s="76" t="s">
        <v>137</v>
      </c>
      <c r="C71" s="76" t="s">
        <v>109</v>
      </c>
      <c r="D71" s="77" t="s">
        <v>44</v>
      </c>
      <c r="E71" s="77" t="s">
        <v>110</v>
      </c>
      <c r="F71" s="77"/>
      <c r="G71" s="78" t="s">
        <v>111</v>
      </c>
      <c r="H71" s="77" t="s">
        <v>25</v>
      </c>
      <c r="I71" s="79" t="s">
        <v>26</v>
      </c>
    </row>
    <row r="72" spans="1:9">
      <c r="A72" t="s">
        <v>61</v>
      </c>
      <c r="B72" s="80"/>
      <c r="C72" s="80"/>
      <c r="D72" s="81">
        <v>12</v>
      </c>
      <c r="E72" s="81">
        <v>10000</v>
      </c>
      <c r="F72" s="77"/>
      <c r="G72" s="77">
        <v>0.22031000000000001</v>
      </c>
      <c r="H72" s="82">
        <f>D72*G72*E72/1000</f>
        <v>26.437200000000001</v>
      </c>
      <c r="I72" s="83">
        <f>H72*25</f>
        <v>660.93000000000006</v>
      </c>
    </row>
    <row r="73" spans="1:9">
      <c r="B73" s="80"/>
      <c r="C73" s="80"/>
      <c r="D73" s="81">
        <v>0</v>
      </c>
      <c r="E73" s="81">
        <v>0</v>
      </c>
      <c r="F73" s="77"/>
      <c r="G73" s="77">
        <v>0.22</v>
      </c>
      <c r="H73" s="82">
        <f>D73*G73*E73/1000</f>
        <v>0</v>
      </c>
      <c r="I73" s="83">
        <f>H73*25</f>
        <v>0</v>
      </c>
    </row>
    <row r="74" spans="1:9" ht="17" thickBot="1">
      <c r="B74" s="84"/>
      <c r="C74" s="84"/>
      <c r="D74" s="81">
        <v>0</v>
      </c>
      <c r="E74" s="81">
        <v>0</v>
      </c>
      <c r="F74" s="77"/>
      <c r="G74" s="77">
        <v>0.22</v>
      </c>
      <c r="H74" s="82">
        <f>D74*G74*E74/1000</f>
        <v>0</v>
      </c>
      <c r="I74" s="83">
        <f>H74*25</f>
        <v>0</v>
      </c>
    </row>
    <row r="75" spans="1:9" ht="17" thickBot="1">
      <c r="B75" s="237" t="s">
        <v>138</v>
      </c>
      <c r="C75" s="85"/>
      <c r="D75" s="85"/>
      <c r="E75" s="85"/>
      <c r="F75" s="85"/>
      <c r="G75" s="86"/>
      <c r="H75" s="87">
        <f>SUM(H72:H74)</f>
        <v>26.437200000000001</v>
      </c>
      <c r="I75" s="88">
        <f>SUM(I72:I74)</f>
        <v>660.93000000000006</v>
      </c>
    </row>
    <row r="76" spans="1:9">
      <c r="B76" s="93"/>
      <c r="C76" s="93"/>
      <c r="D76" s="93"/>
      <c r="E76" s="93"/>
      <c r="F76" s="93"/>
    </row>
    <row r="77" spans="1:9">
      <c r="B77" s="238" t="s">
        <v>141</v>
      </c>
      <c r="C77" s="93"/>
      <c r="D77" s="93"/>
      <c r="E77" s="93"/>
      <c r="F77" s="93"/>
    </row>
    <row r="83" spans="1:9">
      <c r="B83" s="73" t="s">
        <v>142</v>
      </c>
      <c r="C83" s="73"/>
      <c r="D83" s="73"/>
      <c r="E83" s="73"/>
      <c r="F83" s="73"/>
      <c r="G83" s="74"/>
      <c r="H83" s="74"/>
      <c r="I83" s="74"/>
    </row>
    <row r="84" spans="1:9">
      <c r="B84" s="75" t="s">
        <v>135</v>
      </c>
      <c r="C84" s="73"/>
      <c r="D84" s="73"/>
      <c r="E84" s="73"/>
      <c r="F84" s="73"/>
      <c r="G84" s="74"/>
      <c r="H84" s="74"/>
      <c r="I84" s="74"/>
    </row>
    <row r="85" spans="1:9">
      <c r="B85" s="236"/>
      <c r="C85" s="73"/>
      <c r="D85" s="73"/>
      <c r="E85" s="73"/>
      <c r="F85" s="73"/>
      <c r="G85" s="74"/>
      <c r="H85" s="74"/>
      <c r="I85" s="74"/>
    </row>
    <row r="86" spans="1:9">
      <c r="B86" s="236"/>
      <c r="C86" s="73"/>
      <c r="D86" s="73"/>
      <c r="E86" s="73"/>
      <c r="F86" s="73"/>
      <c r="G86" s="74"/>
      <c r="H86" s="74"/>
      <c r="I86" s="74"/>
    </row>
    <row r="87" spans="1:9">
      <c r="B87" s="76"/>
      <c r="C87" s="76"/>
      <c r="D87" s="77"/>
      <c r="E87" s="77"/>
      <c r="F87" s="77"/>
      <c r="G87" s="78" t="s">
        <v>111</v>
      </c>
      <c r="H87" s="77"/>
      <c r="I87" s="79"/>
    </row>
    <row r="88" spans="1:9">
      <c r="A88" s="80" t="s">
        <v>105</v>
      </c>
      <c r="C88" s="80"/>
      <c r="D88" s="81"/>
      <c r="E88" s="81">
        <v>1000</v>
      </c>
      <c r="F88" s="77"/>
      <c r="G88" s="77">
        <v>0</v>
      </c>
      <c r="H88" s="82">
        <f>E88*G88/1000</f>
        <v>0</v>
      </c>
      <c r="I88" s="83">
        <f>H88*25</f>
        <v>0</v>
      </c>
    </row>
    <row r="89" spans="1:9">
      <c r="A89" s="80" t="s">
        <v>63</v>
      </c>
      <c r="C89" s="80"/>
      <c r="D89" s="81"/>
      <c r="E89" s="81">
        <v>1000</v>
      </c>
      <c r="F89" s="77"/>
      <c r="G89" s="77">
        <v>0.09</v>
      </c>
      <c r="H89" s="82">
        <f t="shared" ref="H89:H90" si="2">E89*G89/1000</f>
        <v>0.09</v>
      </c>
      <c r="I89" s="83">
        <f t="shared" ref="I89:I90" si="3">H89*25</f>
        <v>2.25</v>
      </c>
    </row>
    <row r="90" spans="1:9" ht="17" thickBot="1">
      <c r="A90" s="84" t="s">
        <v>56</v>
      </c>
      <c r="C90" s="84"/>
      <c r="D90" s="81"/>
      <c r="E90" s="81">
        <v>1000</v>
      </c>
      <c r="F90" s="77"/>
      <c r="G90" s="77">
        <v>7.0000000000000007E-2</v>
      </c>
      <c r="H90" s="82">
        <f t="shared" si="2"/>
        <v>7.0000000000000007E-2</v>
      </c>
      <c r="I90" s="83">
        <f t="shared" si="3"/>
        <v>1.7500000000000002</v>
      </c>
    </row>
    <row r="91" spans="1:9" ht="17" thickBot="1">
      <c r="B91" s="237"/>
      <c r="C91" s="85"/>
      <c r="D91" s="85"/>
      <c r="E91" s="85"/>
      <c r="F91" s="85"/>
      <c r="G91" s="86"/>
      <c r="H91" s="87"/>
      <c r="I91" s="88"/>
    </row>
  </sheetData>
  <sheetProtection sheet="1" objects="1" scenarios="1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9E2D-D8E5-2349-8008-12F8E2A0C27B}">
  <dimension ref="A1:H26"/>
  <sheetViews>
    <sheetView workbookViewId="0">
      <selection activeCell="B27" sqref="B27"/>
    </sheetView>
  </sheetViews>
  <sheetFormatPr baseColWidth="10" defaultColWidth="11" defaultRowHeight="16"/>
  <cols>
    <col min="1" max="2" width="22.6640625" customWidth="1"/>
    <col min="3" max="3" width="29.83203125" customWidth="1"/>
    <col min="4" max="4" width="29" customWidth="1"/>
    <col min="5" max="5" width="32.33203125" customWidth="1"/>
    <col min="6" max="6" width="24.33203125" customWidth="1"/>
    <col min="7" max="7" width="15.33203125" customWidth="1"/>
    <col min="8" max="8" width="17.83203125" customWidth="1"/>
  </cols>
  <sheetData>
    <row r="1" spans="1:8" ht="18">
      <c r="A1" s="1" t="s">
        <v>143</v>
      </c>
      <c r="B1" s="2"/>
      <c r="C1" s="2"/>
      <c r="D1" s="2"/>
      <c r="E1" s="2"/>
      <c r="F1" s="2"/>
      <c r="G1" s="2"/>
      <c r="H1" s="2"/>
    </row>
    <row r="4" spans="1:8">
      <c r="A4" s="3" t="s">
        <v>144</v>
      </c>
      <c r="B4" s="3"/>
      <c r="C4" s="3"/>
      <c r="D4" s="3"/>
      <c r="E4" s="3"/>
      <c r="F4" s="4"/>
      <c r="G4" s="4"/>
      <c r="H4" s="4"/>
    </row>
    <row r="5" spans="1:8">
      <c r="A5" s="5" t="s">
        <v>145</v>
      </c>
      <c r="B5" s="3"/>
      <c r="C5" s="3"/>
      <c r="D5" s="3"/>
      <c r="E5" s="3"/>
      <c r="F5" s="4"/>
      <c r="G5" s="4"/>
      <c r="H5" s="4"/>
    </row>
    <row r="6" spans="1:8">
      <c r="A6" s="6"/>
      <c r="B6" s="6" t="s">
        <v>146</v>
      </c>
      <c r="C6" s="7" t="s">
        <v>147</v>
      </c>
      <c r="D6" s="8" t="s">
        <v>148</v>
      </c>
      <c r="E6" s="8"/>
      <c r="F6" s="9" t="s">
        <v>149</v>
      </c>
      <c r="G6" s="7" t="s">
        <v>25</v>
      </c>
      <c r="H6" s="10" t="s">
        <v>26</v>
      </c>
    </row>
    <row r="7" spans="1:8">
      <c r="A7" s="11"/>
      <c r="B7" s="11" t="s">
        <v>150</v>
      </c>
      <c r="C7" s="12">
        <v>0</v>
      </c>
      <c r="D7" s="13" t="s">
        <v>151</v>
      </c>
      <c r="E7" s="13"/>
      <c r="F7" s="13">
        <v>2.2599999999999999E-4</v>
      </c>
      <c r="G7" s="14">
        <f>C7*F7</f>
        <v>0</v>
      </c>
      <c r="H7" s="15">
        <f>G7*25</f>
        <v>0</v>
      </c>
    </row>
    <row r="8" spans="1:8">
      <c r="A8" s="11"/>
      <c r="B8" s="11" t="s">
        <v>152</v>
      </c>
      <c r="C8" s="12">
        <v>0</v>
      </c>
      <c r="D8" s="13" t="s">
        <v>153</v>
      </c>
      <c r="E8" s="13"/>
      <c r="F8" s="13">
        <v>3.176E-3</v>
      </c>
      <c r="G8" s="14">
        <f t="shared" ref="G8:G13" si="0">C8*F8</f>
        <v>0</v>
      </c>
      <c r="H8" s="15">
        <f>G8*25</f>
        <v>0</v>
      </c>
    </row>
    <row r="9" spans="1:8">
      <c r="A9" s="16"/>
      <c r="B9" s="16" t="s">
        <v>154</v>
      </c>
      <c r="C9" s="12">
        <v>0</v>
      </c>
      <c r="D9" s="13" t="s">
        <v>151</v>
      </c>
      <c r="E9" s="13"/>
      <c r="F9" s="13">
        <v>2.72E-4</v>
      </c>
      <c r="G9" s="14">
        <f t="shared" si="0"/>
        <v>0</v>
      </c>
      <c r="H9" s="15">
        <f>G9*25</f>
        <v>0</v>
      </c>
    </row>
    <row r="10" spans="1:8">
      <c r="A10" s="11"/>
      <c r="B10" s="11" t="s">
        <v>155</v>
      </c>
      <c r="C10" s="12">
        <v>0</v>
      </c>
      <c r="D10" s="13" t="s">
        <v>156</v>
      </c>
      <c r="E10" s="13"/>
      <c r="F10" s="13">
        <v>1.6000000000000001E-4</v>
      </c>
      <c r="G10" s="14">
        <f>C10*F10</f>
        <v>0</v>
      </c>
      <c r="H10" s="94">
        <f t="shared" ref="H10:H13" si="1">G10*25</f>
        <v>0</v>
      </c>
    </row>
    <row r="11" spans="1:8">
      <c r="A11" s="11"/>
      <c r="B11" s="11" t="s">
        <v>157</v>
      </c>
      <c r="C11" s="12">
        <v>0</v>
      </c>
      <c r="D11" s="13" t="s">
        <v>153</v>
      </c>
      <c r="E11" s="13"/>
      <c r="F11" s="13">
        <v>1.8705E-3</v>
      </c>
      <c r="G11" s="14">
        <f t="shared" si="0"/>
        <v>0</v>
      </c>
      <c r="H11" s="94">
        <f t="shared" si="1"/>
        <v>0</v>
      </c>
    </row>
    <row r="12" spans="1:8">
      <c r="A12" s="16"/>
      <c r="B12" s="16" t="s">
        <v>158</v>
      </c>
      <c r="C12" s="12">
        <v>0</v>
      </c>
      <c r="D12" s="13" t="s">
        <v>151</v>
      </c>
      <c r="E12" s="13"/>
      <c r="F12" s="13">
        <v>3.4E-5</v>
      </c>
      <c r="G12" s="14">
        <f t="shared" si="0"/>
        <v>0</v>
      </c>
      <c r="H12" s="94">
        <f t="shared" si="1"/>
        <v>0</v>
      </c>
    </row>
    <row r="13" spans="1:8" ht="17" thickBot="1">
      <c r="A13" s="16"/>
      <c r="B13" s="16" t="s">
        <v>159</v>
      </c>
      <c r="C13" s="12">
        <v>0</v>
      </c>
      <c r="D13" s="13"/>
      <c r="E13" s="13"/>
      <c r="F13" s="13">
        <v>4.3550000000000001E-4</v>
      </c>
      <c r="G13" s="14">
        <f t="shared" si="0"/>
        <v>0</v>
      </c>
      <c r="H13" s="94">
        <f t="shared" si="1"/>
        <v>0</v>
      </c>
    </row>
    <row r="14" spans="1:8" ht="17" thickBot="1">
      <c r="A14" s="17" t="s">
        <v>160</v>
      </c>
      <c r="B14" s="18"/>
      <c r="C14" s="18"/>
      <c r="D14" s="18"/>
      <c r="E14" s="18"/>
      <c r="F14" s="19"/>
      <c r="G14" s="20">
        <f>SUM(G11:G13)</f>
        <v>0</v>
      </c>
      <c r="H14" s="21">
        <f>SUM(H11:H13)</f>
        <v>0</v>
      </c>
    </row>
    <row r="15" spans="1:8">
      <c r="A15" s="22"/>
      <c r="B15" s="22"/>
      <c r="C15" s="23"/>
      <c r="D15" s="23"/>
      <c r="E15" s="23"/>
      <c r="F15" s="24"/>
      <c r="G15" s="25"/>
      <c r="H15" s="25"/>
    </row>
    <row r="16" spans="1:8">
      <c r="A16" s="22"/>
      <c r="B16" s="22"/>
      <c r="C16" s="23"/>
      <c r="D16" s="23"/>
      <c r="E16" s="23"/>
      <c r="F16" s="24"/>
      <c r="G16" s="25"/>
      <c r="H16" s="25"/>
    </row>
    <row r="17" spans="1:8">
      <c r="A17" s="22"/>
      <c r="B17" s="22"/>
      <c r="C17" s="23"/>
      <c r="D17" s="23"/>
      <c r="E17" s="23"/>
      <c r="F17" s="24"/>
      <c r="G17" s="25"/>
      <c r="H17" s="25"/>
    </row>
    <row r="18" spans="1:8">
      <c r="A18" s="95" t="s">
        <v>161</v>
      </c>
      <c r="B18" s="95"/>
      <c r="C18" s="95"/>
      <c r="D18" s="95"/>
      <c r="E18" s="95"/>
      <c r="F18" s="96"/>
      <c r="G18" s="96"/>
      <c r="H18" s="96"/>
    </row>
    <row r="19" spans="1:8">
      <c r="A19" s="97" t="s">
        <v>162</v>
      </c>
      <c r="B19" s="95"/>
      <c r="C19" s="95"/>
      <c r="D19" s="95"/>
      <c r="E19" s="95"/>
      <c r="F19" s="96"/>
      <c r="G19" s="96"/>
      <c r="H19" s="96"/>
    </row>
    <row r="20" spans="1:8">
      <c r="A20" s="98"/>
      <c r="B20" s="98" t="s">
        <v>163</v>
      </c>
      <c r="C20" s="99" t="s">
        <v>164</v>
      </c>
      <c r="D20" s="100"/>
      <c r="E20" s="100"/>
      <c r="F20" s="101" t="s">
        <v>165</v>
      </c>
      <c r="G20" s="99" t="s">
        <v>25</v>
      </c>
      <c r="H20" s="102" t="s">
        <v>26</v>
      </c>
    </row>
    <row r="21" spans="1:8">
      <c r="A21" s="103"/>
      <c r="B21" s="103" t="s">
        <v>166</v>
      </c>
      <c r="C21" s="104">
        <v>1000</v>
      </c>
      <c r="D21" s="105"/>
      <c r="E21" s="105"/>
      <c r="F21" s="105">
        <v>4.3550000000000001E-4</v>
      </c>
      <c r="G21" s="106">
        <f>C21*F21</f>
        <v>0.4355</v>
      </c>
      <c r="H21" s="107">
        <f>G21*25</f>
        <v>10.887499999999999</v>
      </c>
    </row>
    <row r="22" spans="1:8" ht="17" thickBot="1">
      <c r="A22" s="103"/>
      <c r="B22" s="103" t="s">
        <v>167</v>
      </c>
      <c r="C22" s="104">
        <v>0</v>
      </c>
      <c r="D22" s="105"/>
      <c r="E22" s="105"/>
      <c r="F22" s="105">
        <v>3.4E-5</v>
      </c>
      <c r="G22" s="106">
        <f>C22*F22</f>
        <v>0</v>
      </c>
      <c r="H22" s="107">
        <f>G22*25</f>
        <v>0</v>
      </c>
    </row>
    <row r="23" spans="1:8" ht="17" thickBot="1">
      <c r="A23" s="108" t="s">
        <v>168</v>
      </c>
      <c r="B23" s="109"/>
      <c r="C23" s="109"/>
      <c r="D23" s="109"/>
      <c r="E23" s="109"/>
      <c r="F23" s="110"/>
      <c r="G23" s="111">
        <f>SUM(G21:G22)</f>
        <v>0.4355</v>
      </c>
      <c r="H23" s="112">
        <f>SUM(H21:H22)</f>
        <v>10.887499999999999</v>
      </c>
    </row>
    <row r="26" spans="1:8">
      <c r="A26" t="s">
        <v>225</v>
      </c>
    </row>
  </sheetData>
  <sheetProtection sheet="1" objects="1" scenarios="1"/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E6D5-A394-6246-A710-BB01A1B23C7D}">
  <dimension ref="A1:I194"/>
  <sheetViews>
    <sheetView workbookViewId="0">
      <selection activeCell="A5" sqref="A5"/>
    </sheetView>
  </sheetViews>
  <sheetFormatPr baseColWidth="10" defaultColWidth="11" defaultRowHeight="16"/>
  <cols>
    <col min="1" max="1" width="63.83203125" customWidth="1"/>
    <col min="2" max="2" width="28.1640625" customWidth="1"/>
    <col min="3" max="3" width="22.6640625" customWidth="1"/>
    <col min="4" max="4" width="29.83203125" customWidth="1"/>
    <col min="5" max="5" width="29" customWidth="1"/>
    <col min="6" max="6" width="32.33203125" customWidth="1"/>
    <col min="7" max="7" width="24.33203125" customWidth="1"/>
    <col min="8" max="8" width="15.33203125" customWidth="1"/>
    <col min="9" max="9" width="17.83203125" customWidth="1"/>
  </cols>
  <sheetData>
    <row r="1" spans="1:9" ht="18">
      <c r="B1" s="1" t="s">
        <v>169</v>
      </c>
      <c r="C1" s="2"/>
      <c r="D1" s="2"/>
      <c r="E1" s="2"/>
      <c r="F1" s="2"/>
      <c r="G1" s="2"/>
      <c r="H1" s="2"/>
      <c r="I1" s="2"/>
    </row>
    <row r="4" spans="1:9">
      <c r="B4" s="3" t="s">
        <v>170</v>
      </c>
      <c r="C4" s="3"/>
      <c r="D4" s="3"/>
      <c r="E4" s="3"/>
      <c r="F4" s="3"/>
      <c r="G4" s="4"/>
      <c r="H4" s="4"/>
      <c r="I4" s="4"/>
    </row>
    <row r="5" spans="1:9">
      <c r="B5" s="5"/>
      <c r="C5" s="3"/>
      <c r="D5" s="3"/>
      <c r="E5" s="3"/>
      <c r="F5" s="3"/>
      <c r="G5" s="4"/>
      <c r="H5" s="4"/>
      <c r="I5" s="4"/>
    </row>
    <row r="6" spans="1:9">
      <c r="B6" s="6"/>
      <c r="C6" s="6" t="s">
        <v>171</v>
      </c>
      <c r="D6" s="7" t="s">
        <v>23</v>
      </c>
      <c r="E6" s="8"/>
      <c r="F6" s="8"/>
      <c r="G6" s="9" t="s">
        <v>172</v>
      </c>
      <c r="H6" s="7" t="s">
        <v>25</v>
      </c>
      <c r="I6" s="10" t="s">
        <v>26</v>
      </c>
    </row>
    <row r="7" spans="1:9">
      <c r="A7" t="str">
        <f>C7</f>
        <v>Hotel (durchschnittlich)</v>
      </c>
      <c r="B7" s="11"/>
      <c r="C7" s="11" t="s">
        <v>173</v>
      </c>
      <c r="D7" s="12">
        <v>80</v>
      </c>
      <c r="E7" s="13"/>
      <c r="F7" s="13"/>
      <c r="G7" s="13">
        <v>3.2500000000000001E-2</v>
      </c>
      <c r="H7" s="14">
        <f>D7*G7</f>
        <v>2.6</v>
      </c>
      <c r="I7" s="15">
        <f>H7*25</f>
        <v>65</v>
      </c>
    </row>
    <row r="8" spans="1:9">
      <c r="A8" t="str">
        <f t="shared" ref="A8:A10" si="0">C8</f>
        <v>Hotel (Luxusklasse)</v>
      </c>
      <c r="B8" s="11"/>
      <c r="C8" s="11" t="s">
        <v>50</v>
      </c>
      <c r="D8" s="12">
        <v>0</v>
      </c>
      <c r="E8" s="13"/>
      <c r="F8" s="13"/>
      <c r="G8" s="13">
        <v>3.5000000000000003E-2</v>
      </c>
      <c r="H8" s="14">
        <f>D8*G8</f>
        <v>0</v>
      </c>
      <c r="I8" s="15">
        <f>H8*25</f>
        <v>0</v>
      </c>
    </row>
    <row r="9" spans="1:9">
      <c r="A9" t="str">
        <f t="shared" si="0"/>
        <v>Hotel (zertifiziert Klimafreundlich)</v>
      </c>
      <c r="B9" s="16"/>
      <c r="C9" s="16" t="s">
        <v>174</v>
      </c>
      <c r="D9" s="12">
        <v>20</v>
      </c>
      <c r="E9" s="13"/>
      <c r="F9" s="13"/>
      <c r="G9" s="13">
        <v>0.02</v>
      </c>
      <c r="H9" s="14">
        <f>D9*G9</f>
        <v>0.4</v>
      </c>
      <c r="I9" s="15">
        <f>H9*25</f>
        <v>10</v>
      </c>
    </row>
    <row r="10" spans="1:9">
      <c r="A10" t="str">
        <f t="shared" si="0"/>
        <v>Jugendherberge, Akademie Mehrbettzimmer</v>
      </c>
      <c r="B10" s="16"/>
      <c r="C10" s="16" t="s">
        <v>65</v>
      </c>
      <c r="D10" s="12">
        <v>20</v>
      </c>
      <c r="E10" s="13"/>
      <c r="F10" s="13"/>
      <c r="G10" s="13">
        <v>1.7999999999999999E-2</v>
      </c>
      <c r="H10" s="14">
        <f>D10*G10</f>
        <v>0.36</v>
      </c>
      <c r="I10" s="15">
        <f>H10*25</f>
        <v>9</v>
      </c>
    </row>
    <row r="11" spans="1:9" ht="17" thickBot="1">
      <c r="B11" s="4"/>
      <c r="C11" s="16" t="s">
        <v>324</v>
      </c>
      <c r="D11" s="12">
        <v>20</v>
      </c>
      <c r="E11" s="13"/>
      <c r="F11" s="13"/>
      <c r="G11" s="13">
        <v>8.9999999999999993E-3</v>
      </c>
      <c r="H11" s="14">
        <f>D11*G11</f>
        <v>0.18</v>
      </c>
      <c r="I11" s="15">
        <f>H11*25</f>
        <v>4.5</v>
      </c>
    </row>
    <row r="12" spans="1:9" ht="17" thickBot="1">
      <c r="B12" s="17" t="s">
        <v>175</v>
      </c>
      <c r="C12" s="18"/>
      <c r="D12" s="18"/>
      <c r="E12" s="18"/>
      <c r="F12" s="18"/>
      <c r="G12" s="19"/>
      <c r="H12" s="20">
        <f>SUM(H7:H9)</f>
        <v>3</v>
      </c>
      <c r="I12" s="21">
        <f>SUM(I7:I9)</f>
        <v>75</v>
      </c>
    </row>
    <row r="13" spans="1:9">
      <c r="B13" s="22"/>
      <c r="C13" s="22"/>
      <c r="D13" s="23"/>
      <c r="E13" s="23"/>
      <c r="F13" s="23"/>
      <c r="G13" s="24"/>
      <c r="H13" s="25"/>
      <c r="I13" s="25"/>
    </row>
    <row r="14" spans="1:9">
      <c r="B14" s="22"/>
      <c r="C14" s="22"/>
      <c r="D14" s="23"/>
      <c r="E14" s="23"/>
      <c r="F14" s="23"/>
      <c r="G14" s="24"/>
      <c r="H14" s="25"/>
      <c r="I14" s="25"/>
    </row>
    <row r="15" spans="1:9">
      <c r="B15" s="22"/>
      <c r="C15" s="22"/>
      <c r="D15" s="23"/>
      <c r="E15" s="23"/>
      <c r="F15" s="23"/>
      <c r="G15" s="24"/>
      <c r="H15" s="25"/>
      <c r="I15" s="25"/>
    </row>
    <row r="16" spans="1:9">
      <c r="B16" s="26" t="s">
        <v>176</v>
      </c>
      <c r="C16" s="26"/>
      <c r="D16" s="26"/>
      <c r="E16" s="26"/>
      <c r="F16" s="26"/>
      <c r="G16" s="27"/>
      <c r="H16" s="27"/>
      <c r="I16" s="27"/>
    </row>
    <row r="17" spans="1:9">
      <c r="B17" s="28" t="s">
        <v>177</v>
      </c>
      <c r="C17" s="26"/>
      <c r="D17" s="26"/>
      <c r="E17" s="26"/>
      <c r="F17" s="26"/>
      <c r="G17" s="27"/>
      <c r="H17" s="27"/>
      <c r="I17" s="27"/>
    </row>
    <row r="18" spans="1:9">
      <c r="B18" s="30"/>
      <c r="C18" s="30" t="s">
        <v>9</v>
      </c>
      <c r="D18" s="31" t="s">
        <v>178</v>
      </c>
      <c r="E18" s="32"/>
      <c r="F18" s="32"/>
      <c r="G18" s="33" t="s">
        <v>111</v>
      </c>
      <c r="H18" s="31" t="s">
        <v>25</v>
      </c>
      <c r="I18" s="34" t="s">
        <v>26</v>
      </c>
    </row>
    <row r="19" spans="1:9">
      <c r="B19" s="35"/>
      <c r="C19" s="35" t="s">
        <v>62</v>
      </c>
      <c r="D19" s="36">
        <v>336</v>
      </c>
      <c r="E19" s="37"/>
      <c r="F19" s="37"/>
      <c r="G19" s="37">
        <v>1E-3</v>
      </c>
      <c r="H19" s="38">
        <f>D19*G19</f>
        <v>0.33600000000000002</v>
      </c>
      <c r="I19" s="39">
        <f>H19*25</f>
        <v>8.4</v>
      </c>
    </row>
    <row r="20" spans="1:9">
      <c r="B20" s="35"/>
      <c r="C20" s="35" t="s">
        <v>51</v>
      </c>
      <c r="D20" s="36">
        <v>0</v>
      </c>
      <c r="E20" s="37"/>
      <c r="F20" s="37"/>
      <c r="G20" s="37">
        <v>2.5000000000000001E-3</v>
      </c>
      <c r="H20" s="38">
        <f>D20*G20</f>
        <v>0</v>
      </c>
      <c r="I20" s="39">
        <f>H20*25</f>
        <v>0</v>
      </c>
    </row>
    <row r="21" spans="1:9" ht="17" thickBot="1">
      <c r="B21" s="40"/>
      <c r="C21" s="40" t="s">
        <v>58</v>
      </c>
      <c r="D21" s="36">
        <v>0</v>
      </c>
      <c r="E21" s="37"/>
      <c r="F21" s="37"/>
      <c r="G21" s="37">
        <v>3.5000000000000001E-3</v>
      </c>
      <c r="H21" s="38">
        <f>D21*G21</f>
        <v>0</v>
      </c>
      <c r="I21" s="39">
        <f>H21*25</f>
        <v>0</v>
      </c>
    </row>
    <row r="22" spans="1:9" ht="17" thickBot="1">
      <c r="B22" s="47" t="s">
        <v>179</v>
      </c>
      <c r="C22" s="48"/>
      <c r="D22" s="48"/>
      <c r="E22" s="48"/>
      <c r="F22" s="48"/>
      <c r="G22" s="49"/>
      <c r="H22" s="50">
        <f>SUM(H19:H21)</f>
        <v>0.33600000000000002</v>
      </c>
      <c r="I22" s="51">
        <f>SUM(I19:I21)</f>
        <v>8.4</v>
      </c>
    </row>
    <row r="23" spans="1:9">
      <c r="B23" s="22"/>
      <c r="C23" s="22"/>
      <c r="D23" s="22"/>
      <c r="E23" s="22"/>
      <c r="F23" s="22"/>
      <c r="G23" s="22"/>
      <c r="H23" s="22"/>
      <c r="I23" s="22"/>
    </row>
    <row r="24" spans="1:9">
      <c r="B24" s="22"/>
      <c r="C24" s="22"/>
      <c r="D24" s="22"/>
      <c r="E24" s="22"/>
      <c r="F24" s="22"/>
      <c r="G24" s="22"/>
      <c r="H24" s="22"/>
      <c r="I24" s="22"/>
    </row>
    <row r="25" spans="1:9">
      <c r="B25" s="73" t="s">
        <v>180</v>
      </c>
      <c r="C25" s="73"/>
      <c r="D25" s="73"/>
      <c r="E25" s="73"/>
      <c r="F25" s="73"/>
      <c r="G25" s="74"/>
      <c r="H25" s="74"/>
      <c r="I25" s="74"/>
    </row>
    <row r="26" spans="1:9">
      <c r="B26" s="75"/>
      <c r="C26" s="73"/>
      <c r="D26" s="73"/>
      <c r="E26" s="73"/>
      <c r="F26" s="73"/>
      <c r="G26" s="74"/>
      <c r="H26" s="74"/>
      <c r="I26" s="74"/>
    </row>
    <row r="27" spans="1:9">
      <c r="B27" s="236"/>
      <c r="C27" s="73"/>
      <c r="D27" s="73"/>
      <c r="E27" s="73"/>
      <c r="F27" s="73"/>
      <c r="G27" s="74"/>
      <c r="H27" s="74"/>
      <c r="I27" s="74"/>
    </row>
    <row r="28" spans="1:9">
      <c r="B28" s="236"/>
      <c r="C28" s="73"/>
      <c r="D28" s="73"/>
      <c r="E28" s="73"/>
      <c r="F28" s="73"/>
      <c r="G28" s="74"/>
      <c r="H28" s="74"/>
      <c r="I28" s="74"/>
    </row>
    <row r="29" spans="1:9">
      <c r="A29" s="157"/>
      <c r="B29" s="76" t="s">
        <v>181</v>
      </c>
      <c r="C29" s="76" t="s">
        <v>30</v>
      </c>
      <c r="D29" s="77" t="s">
        <v>182</v>
      </c>
      <c r="E29" s="77" t="s">
        <v>31</v>
      </c>
      <c r="F29" s="77" t="s">
        <v>32</v>
      </c>
      <c r="G29" s="78" t="s">
        <v>172</v>
      </c>
      <c r="H29" s="77" t="s">
        <v>25</v>
      </c>
      <c r="I29" s="79" t="s">
        <v>26</v>
      </c>
    </row>
    <row r="30" spans="1:9">
      <c r="A30" s="158" t="str">
        <f>Intern!A15</f>
        <v>Mahlzeit-einfach-Mischkost-konventionell-standard</v>
      </c>
      <c r="B30" s="80"/>
      <c r="C30" s="80"/>
      <c r="D30" s="81"/>
      <c r="E30" s="147"/>
      <c r="F30" s="147"/>
      <c r="G30" s="146">
        <v>2.3E-3</v>
      </c>
      <c r="H30" s="82">
        <f t="shared" ref="H30:H58" si="1">D30*G30</f>
        <v>0</v>
      </c>
      <c r="I30" s="83">
        <f t="shared" ref="I30:I93" si="2">H30*25</f>
        <v>0</v>
      </c>
    </row>
    <row r="31" spans="1:9">
      <c r="A31" s="158" t="str">
        <f>Intern!A16</f>
        <v>Mahlzeit-einfach-Mischkost-konventionell-teilweise-regional-saisonal</v>
      </c>
      <c r="B31" s="80"/>
      <c r="C31" s="80"/>
      <c r="D31" s="81"/>
      <c r="E31" s="147"/>
      <c r="F31" s="147"/>
      <c r="G31" s="146">
        <v>2.2499999999999998E-3</v>
      </c>
      <c r="H31" s="82">
        <f t="shared" si="1"/>
        <v>0</v>
      </c>
      <c r="I31" s="83">
        <f t="shared" si="2"/>
        <v>0</v>
      </c>
    </row>
    <row r="32" spans="1:9">
      <c r="A32" s="158" t="str">
        <f>Intern!A17</f>
        <v>Mahlzeit-einfach-Mischkost-konventionell-regional-und-saisonal</v>
      </c>
      <c r="B32" s="80"/>
      <c r="C32" s="80"/>
      <c r="D32" s="81"/>
      <c r="E32" s="147"/>
      <c r="F32" s="147"/>
      <c r="G32" s="146">
        <v>2.1849999999999999E-3</v>
      </c>
      <c r="H32" s="82">
        <f t="shared" si="1"/>
        <v>0</v>
      </c>
      <c r="I32" s="83">
        <f t="shared" si="2"/>
        <v>0</v>
      </c>
    </row>
    <row r="33" spans="1:9">
      <c r="A33" s="158" t="str">
        <f>Intern!A18</f>
        <v>Mahlzeit-einfach-Mischkost-teilweise-bio-standard</v>
      </c>
      <c r="B33" s="80"/>
      <c r="C33" s="80"/>
      <c r="D33" s="81"/>
      <c r="E33" s="147"/>
      <c r="F33" s="147"/>
      <c r="G33" s="146">
        <v>2.2300000000000002E-3</v>
      </c>
      <c r="H33" s="82">
        <f t="shared" si="1"/>
        <v>0</v>
      </c>
      <c r="I33" s="83">
        <f t="shared" si="2"/>
        <v>0</v>
      </c>
    </row>
    <row r="34" spans="1:9">
      <c r="A34" s="158" t="str">
        <f>Intern!A19</f>
        <v>Mahlzeit-einfach-Mischkost-teilweise-bio-teilweise-regional-saisonal</v>
      </c>
      <c r="B34" s="80"/>
      <c r="C34" s="80"/>
      <c r="D34" s="81"/>
      <c r="E34" s="147"/>
      <c r="F34" s="147"/>
      <c r="G34" s="146">
        <v>2.1649999999999998E-3</v>
      </c>
      <c r="H34" s="82">
        <f t="shared" si="1"/>
        <v>0</v>
      </c>
      <c r="I34" s="83">
        <f t="shared" si="2"/>
        <v>0</v>
      </c>
    </row>
    <row r="35" spans="1:9">
      <c r="A35" s="158" t="str">
        <f>Intern!A20</f>
        <v>Mahlzeit-einfach-Mischkost-teilweise-bio-regional-und-saisonal</v>
      </c>
      <c r="B35" s="80"/>
      <c r="C35" s="80"/>
      <c r="D35" s="81"/>
      <c r="E35" s="147"/>
      <c r="F35" s="147"/>
      <c r="G35" s="146">
        <v>2.1199999999999999E-3</v>
      </c>
      <c r="H35" s="82">
        <f t="shared" si="1"/>
        <v>0</v>
      </c>
      <c r="I35" s="83">
        <f t="shared" si="2"/>
        <v>0</v>
      </c>
    </row>
    <row r="36" spans="1:9">
      <c r="A36" s="158" t="str">
        <f>Intern!A21</f>
        <v>Mahlzeit-einfach-Mischkost-bio-standard</v>
      </c>
      <c r="B36" s="80"/>
      <c r="C36" s="80"/>
      <c r="D36" s="81"/>
      <c r="E36" s="147"/>
      <c r="F36" s="147"/>
      <c r="G36" s="146">
        <v>2.1649999999999998E-3</v>
      </c>
      <c r="H36" s="82">
        <f t="shared" si="1"/>
        <v>0</v>
      </c>
      <c r="I36" s="83">
        <f t="shared" si="2"/>
        <v>0</v>
      </c>
    </row>
    <row r="37" spans="1:9">
      <c r="A37" s="158" t="str">
        <f>Intern!A22</f>
        <v>Mahlzeit-einfach-Mischkost-bio-teilweise-regional-saisonal</v>
      </c>
      <c r="B37" s="80"/>
      <c r="C37" s="80"/>
      <c r="D37" s="81"/>
      <c r="E37" s="147"/>
      <c r="F37" s="147"/>
      <c r="G37" s="146">
        <v>2.0999999999999999E-3</v>
      </c>
      <c r="H37" s="82">
        <f t="shared" si="1"/>
        <v>0</v>
      </c>
      <c r="I37" s="83">
        <f t="shared" si="2"/>
        <v>0</v>
      </c>
    </row>
    <row r="38" spans="1:9">
      <c r="A38" s="158" t="str">
        <f>Intern!A23</f>
        <v>Mahlzeit-einfach-Mischkost-bio-regional-und-saisonal</v>
      </c>
      <c r="B38" s="80"/>
      <c r="C38" s="80"/>
      <c r="D38" s="81"/>
      <c r="E38" s="147"/>
      <c r="F38" s="147"/>
      <c r="G38" s="146">
        <v>2.055E-3</v>
      </c>
      <c r="H38" s="82">
        <f t="shared" si="1"/>
        <v>0</v>
      </c>
      <c r="I38" s="83">
        <f t="shared" si="2"/>
        <v>0</v>
      </c>
    </row>
    <row r="39" spans="1:9">
      <c r="A39" s="158" t="str">
        <f>Intern!A24</f>
        <v>Mahlzeit-einfach-vegetarisch-konventionell-standard</v>
      </c>
      <c r="B39" s="80"/>
      <c r="C39" s="80"/>
      <c r="D39" s="81"/>
      <c r="E39" s="147"/>
      <c r="F39" s="147"/>
      <c r="G39" s="146">
        <v>1.7049999999999999E-3</v>
      </c>
      <c r="H39" s="82">
        <f t="shared" si="1"/>
        <v>0</v>
      </c>
      <c r="I39" s="83">
        <f t="shared" si="2"/>
        <v>0</v>
      </c>
    </row>
    <row r="40" spans="1:9">
      <c r="A40" s="158" t="str">
        <f>Intern!A25</f>
        <v>Mahlzeit-einfach-vegetarisch-konventionell-teilweise-regional-saisonal</v>
      </c>
      <c r="B40" s="80"/>
      <c r="C40" s="80"/>
      <c r="D40" s="81"/>
      <c r="E40" s="147"/>
      <c r="F40" s="147"/>
      <c r="G40" s="146">
        <v>1.65E-3</v>
      </c>
      <c r="H40" s="82">
        <f t="shared" si="1"/>
        <v>0</v>
      </c>
      <c r="I40" s="83">
        <f t="shared" si="2"/>
        <v>0</v>
      </c>
    </row>
    <row r="41" spans="1:9">
      <c r="A41" s="158" t="str">
        <f>Intern!A26</f>
        <v>Mahlzeit-einfach-vegetarisch-konventionell-regional-und-saisonal</v>
      </c>
      <c r="B41" s="80"/>
      <c r="C41" s="80"/>
      <c r="D41" s="81"/>
      <c r="E41" s="147"/>
      <c r="F41" s="147"/>
      <c r="G41" s="146">
        <v>1.6199999999999999E-3</v>
      </c>
      <c r="H41" s="82">
        <f t="shared" si="1"/>
        <v>0</v>
      </c>
      <c r="I41" s="83">
        <f t="shared" si="2"/>
        <v>0</v>
      </c>
    </row>
    <row r="42" spans="1:9">
      <c r="A42" s="158" t="str">
        <f>Intern!A27</f>
        <v>Mahlzeit-einfach-vegetarisch-teilweise-bio-standard</v>
      </c>
      <c r="B42" s="80"/>
      <c r="C42" s="80"/>
      <c r="D42" s="81"/>
      <c r="E42" s="147"/>
      <c r="F42" s="147"/>
      <c r="G42" s="146">
        <v>1.65E-3</v>
      </c>
      <c r="H42" s="82">
        <f t="shared" si="1"/>
        <v>0</v>
      </c>
      <c r="I42" s="83">
        <f t="shared" si="2"/>
        <v>0</v>
      </c>
    </row>
    <row r="43" spans="1:9">
      <c r="A43" s="158" t="str">
        <f>Intern!A28</f>
        <v>Mahlzeit-einfach-vegetarisch-teilweise-bio-teilweise-regional-saisonal</v>
      </c>
      <c r="B43" s="80"/>
      <c r="C43" s="80"/>
      <c r="D43" s="81"/>
      <c r="E43" s="147"/>
      <c r="F43" s="147"/>
      <c r="G43" s="146">
        <v>1.6000000000000001E-3</v>
      </c>
      <c r="H43" s="82">
        <f t="shared" si="1"/>
        <v>0</v>
      </c>
      <c r="I43" s="83">
        <f t="shared" si="2"/>
        <v>0</v>
      </c>
    </row>
    <row r="44" spans="1:9">
      <c r="A44" s="158" t="str">
        <f>Intern!A29</f>
        <v>Mahlzeit-einfach-vegetarisch-teilweise-bio-regional-und-saisonal</v>
      </c>
      <c r="B44" s="80"/>
      <c r="C44" s="80"/>
      <c r="D44" s="81"/>
      <c r="E44" s="147"/>
      <c r="F44" s="147"/>
      <c r="G44" s="146">
        <v>1.57E-3</v>
      </c>
      <c r="H44" s="82">
        <f t="shared" si="1"/>
        <v>0</v>
      </c>
      <c r="I44" s="83">
        <f t="shared" si="2"/>
        <v>0</v>
      </c>
    </row>
    <row r="45" spans="1:9">
      <c r="A45" s="158" t="str">
        <f>Intern!A30</f>
        <v>Mahlzeit-einfach-vegetarisch-bio-standard</v>
      </c>
      <c r="B45" s="80"/>
      <c r="C45" s="80"/>
      <c r="D45" s="81"/>
      <c r="E45" s="147"/>
      <c r="F45" s="147"/>
      <c r="G45" s="146">
        <v>1.6000000000000001E-3</v>
      </c>
      <c r="H45" s="82">
        <f t="shared" si="1"/>
        <v>0</v>
      </c>
      <c r="I45" s="83">
        <f t="shared" si="2"/>
        <v>0</v>
      </c>
    </row>
    <row r="46" spans="1:9">
      <c r="A46" s="158" t="str">
        <f>Intern!A31</f>
        <v>Mahlzeit-einfach-vegetarisch-bio-teilweise-regional-saisonal</v>
      </c>
      <c r="B46" s="80"/>
      <c r="C46" s="80"/>
      <c r="D46" s="81"/>
      <c r="E46" s="147"/>
      <c r="F46" s="147"/>
      <c r="G46" s="146">
        <v>1.555E-3</v>
      </c>
      <c r="H46" s="82">
        <f t="shared" si="1"/>
        <v>0</v>
      </c>
      <c r="I46" s="83">
        <f t="shared" si="2"/>
        <v>0</v>
      </c>
    </row>
    <row r="47" spans="1:9">
      <c r="A47" s="158" t="str">
        <f>Intern!A32</f>
        <v>Mahlzeit-einfach-vegetarisch-bio-regional-und-saisonal</v>
      </c>
      <c r="B47" s="80"/>
      <c r="C47" s="80"/>
      <c r="D47" s="81"/>
      <c r="E47" s="147"/>
      <c r="F47" s="147"/>
      <c r="G47" s="146">
        <v>1.5200000000000001E-3</v>
      </c>
      <c r="H47" s="82">
        <f t="shared" si="1"/>
        <v>0</v>
      </c>
      <c r="I47" s="83">
        <f t="shared" si="2"/>
        <v>0</v>
      </c>
    </row>
    <row r="48" spans="1:9">
      <c r="A48" s="158" t="str">
        <f>Intern!A33</f>
        <v>Mahlzeit-einfach-vegan-konventionell-standard</v>
      </c>
      <c r="B48" s="80"/>
      <c r="C48" s="80"/>
      <c r="D48" s="81"/>
      <c r="E48" s="147"/>
      <c r="F48" s="147"/>
      <c r="G48" s="146">
        <v>1.3799999999999999E-3</v>
      </c>
      <c r="H48" s="82">
        <f t="shared" si="1"/>
        <v>0</v>
      </c>
      <c r="I48" s="83">
        <f t="shared" si="2"/>
        <v>0</v>
      </c>
    </row>
    <row r="49" spans="1:9">
      <c r="A49" s="158" t="str">
        <f>Intern!A34</f>
        <v>Mahlzeit-einfach-vegan-konventionell-teilweise-regional-saisonal</v>
      </c>
      <c r="B49" s="80"/>
      <c r="C49" s="80"/>
      <c r="D49" s="81"/>
      <c r="E49" s="147"/>
      <c r="F49" s="147"/>
      <c r="G49" s="146">
        <v>1.34E-3</v>
      </c>
      <c r="H49" s="82">
        <f t="shared" si="1"/>
        <v>0</v>
      </c>
      <c r="I49" s="83">
        <f t="shared" si="2"/>
        <v>0</v>
      </c>
    </row>
    <row r="50" spans="1:9">
      <c r="A50" s="158" t="str">
        <f>Intern!A35</f>
        <v>Mahlzeit-einfach-vegan-konventionell-regional-und-saisonal</v>
      </c>
      <c r="B50" s="80"/>
      <c r="C50" s="80"/>
      <c r="D50" s="81"/>
      <c r="E50" s="147"/>
      <c r="F50" s="147"/>
      <c r="G50" s="146">
        <v>1.31E-3</v>
      </c>
      <c r="H50" s="82">
        <f t="shared" si="1"/>
        <v>0</v>
      </c>
      <c r="I50" s="83">
        <f t="shared" si="2"/>
        <v>0</v>
      </c>
    </row>
    <row r="51" spans="1:9">
      <c r="A51" s="158" t="str">
        <f>Intern!A36</f>
        <v>Mahlzeit-einfach-vegan-teilweise-bio-standard</v>
      </c>
      <c r="B51" s="80"/>
      <c r="C51" s="80"/>
      <c r="D51" s="81"/>
      <c r="E51" s="147"/>
      <c r="F51" s="147"/>
      <c r="G51" s="146">
        <v>1.34E-3</v>
      </c>
      <c r="H51" s="82">
        <f t="shared" si="1"/>
        <v>0</v>
      </c>
      <c r="I51" s="83">
        <f t="shared" si="2"/>
        <v>0</v>
      </c>
    </row>
    <row r="52" spans="1:9">
      <c r="A52" s="158" t="str">
        <f>Intern!A37</f>
        <v>Mahlzeit-einfach-vegan-teilweise-bio-teilweise-regional-saisonal</v>
      </c>
      <c r="B52" s="80"/>
      <c r="C52" s="80"/>
      <c r="D52" s="81"/>
      <c r="E52" s="147"/>
      <c r="F52" s="147"/>
      <c r="G52" s="146">
        <v>1.2999999999999999E-3</v>
      </c>
      <c r="H52" s="82">
        <f t="shared" si="1"/>
        <v>0</v>
      </c>
      <c r="I52" s="83">
        <f t="shared" si="2"/>
        <v>0</v>
      </c>
    </row>
    <row r="53" spans="1:9">
      <c r="A53" s="158" t="str">
        <f>Intern!A38</f>
        <v>Mahlzeit-einfach-vegan-teilweise-bio-regional-und-saisonal</v>
      </c>
      <c r="B53" s="80"/>
      <c r="C53" s="80"/>
      <c r="D53" s="81"/>
      <c r="E53" s="147"/>
      <c r="F53" s="147"/>
      <c r="G53" s="146">
        <v>1.2700000000000001E-3</v>
      </c>
      <c r="H53" s="82">
        <f t="shared" si="1"/>
        <v>0</v>
      </c>
      <c r="I53" s="83">
        <f t="shared" si="2"/>
        <v>0</v>
      </c>
    </row>
    <row r="54" spans="1:9">
      <c r="A54" s="158" t="str">
        <f>Intern!A39</f>
        <v>Mahlzeit-einfach-vegan-bio-standard</v>
      </c>
      <c r="B54" s="80"/>
      <c r="C54" s="80"/>
      <c r="D54" s="81"/>
      <c r="E54" s="147"/>
      <c r="F54" s="147"/>
      <c r="G54" s="146">
        <v>1.2999999999999999E-3</v>
      </c>
      <c r="H54" s="82">
        <f t="shared" si="1"/>
        <v>0</v>
      </c>
      <c r="I54" s="83">
        <f t="shared" si="2"/>
        <v>0</v>
      </c>
    </row>
    <row r="55" spans="1:9">
      <c r="A55" s="158" t="str">
        <f>Intern!A40</f>
        <v>Mahlzeit-einfach-vegan-bio-teilweise-regional-saisonal</v>
      </c>
      <c r="B55" s="80"/>
      <c r="C55" s="80"/>
      <c r="D55" s="81"/>
      <c r="E55" s="147"/>
      <c r="F55" s="147"/>
      <c r="G55" s="146">
        <v>1.2600000000000001E-3</v>
      </c>
      <c r="H55" s="82">
        <f t="shared" si="1"/>
        <v>0</v>
      </c>
      <c r="I55" s="83">
        <f t="shared" si="2"/>
        <v>0</v>
      </c>
    </row>
    <row r="56" spans="1:9">
      <c r="A56" s="158" t="str">
        <f>Intern!A41</f>
        <v>Mahlzeit-einfach-vegan-bio-regional-und-saisonal</v>
      </c>
      <c r="B56" s="80"/>
      <c r="C56" s="80"/>
      <c r="D56" s="81"/>
      <c r="E56" s="147"/>
      <c r="F56" s="147"/>
      <c r="G56" s="146">
        <v>1.235E-3</v>
      </c>
      <c r="H56" s="82">
        <f t="shared" si="1"/>
        <v>0</v>
      </c>
      <c r="I56" s="83">
        <f t="shared" si="2"/>
        <v>0</v>
      </c>
    </row>
    <row r="57" spans="1:9">
      <c r="A57" s="158" t="str">
        <f>Intern!A42</f>
        <v>Mahlzeit-standard-Mischkost-konventionell-standard</v>
      </c>
      <c r="B57" s="80"/>
      <c r="C57" s="80"/>
      <c r="D57" s="81"/>
      <c r="E57" s="147"/>
      <c r="F57" s="147"/>
      <c r="G57" s="146">
        <v>3.235E-3</v>
      </c>
      <c r="H57" s="82">
        <f t="shared" si="1"/>
        <v>0</v>
      </c>
      <c r="I57" s="83">
        <f t="shared" si="2"/>
        <v>0</v>
      </c>
    </row>
    <row r="58" spans="1:9">
      <c r="A58" s="158" t="str">
        <f>Intern!A43</f>
        <v>Mahlzeit-standard-Mischkost-konventionell-teilweise-regional-saisonal</v>
      </c>
      <c r="B58" s="80"/>
      <c r="C58" s="80"/>
      <c r="D58" s="81"/>
      <c r="E58" s="147"/>
      <c r="F58" s="147"/>
      <c r="G58" s="146">
        <v>3.1350000000000002E-3</v>
      </c>
      <c r="H58" s="82">
        <f t="shared" si="1"/>
        <v>0</v>
      </c>
      <c r="I58" s="83">
        <f t="shared" si="2"/>
        <v>0</v>
      </c>
    </row>
    <row r="59" spans="1:9">
      <c r="A59" s="158" t="str">
        <f>Intern!A44</f>
        <v>Mahlzeit-standard-Mischkost-konventionell-regional-und-saisonal</v>
      </c>
      <c r="B59" s="80"/>
      <c r="C59" s="80"/>
      <c r="D59" s="81"/>
      <c r="E59" s="147"/>
      <c r="F59" s="147"/>
      <c r="G59" s="146">
        <v>3.0699999999999998E-3</v>
      </c>
      <c r="H59" s="82">
        <f t="shared" ref="H59" si="3">D59*G59/1000</f>
        <v>0</v>
      </c>
      <c r="I59" s="83">
        <f t="shared" si="2"/>
        <v>0</v>
      </c>
    </row>
    <row r="60" spans="1:9">
      <c r="A60" s="158" t="str">
        <f>Intern!A45</f>
        <v>Mahlzeit-standard-Mischkost-teilweise-bio-standard</v>
      </c>
      <c r="B60" s="80"/>
      <c r="C60" s="80"/>
      <c r="D60" s="81"/>
      <c r="E60" s="147"/>
      <c r="F60" s="147"/>
      <c r="G60" s="146">
        <v>3.1350000000000002E-3</v>
      </c>
      <c r="H60" s="82">
        <f t="shared" ref="H60:H111" si="4">D60*G60</f>
        <v>0</v>
      </c>
      <c r="I60" s="83">
        <f t="shared" si="2"/>
        <v>0</v>
      </c>
    </row>
    <row r="61" spans="1:9">
      <c r="A61" s="158" t="str">
        <f>Intern!A46</f>
        <v>Mahlzeit-standard-Mischkost-teilweise-bio-teilweise-regional-saisonal</v>
      </c>
      <c r="B61" s="80"/>
      <c r="C61" s="80"/>
      <c r="D61" s="81"/>
      <c r="E61" s="147"/>
      <c r="F61" s="147"/>
      <c r="G61" s="146">
        <v>3.045E-3</v>
      </c>
      <c r="H61" s="82">
        <f t="shared" si="4"/>
        <v>0</v>
      </c>
      <c r="I61" s="83">
        <f t="shared" si="2"/>
        <v>0</v>
      </c>
    </row>
    <row r="62" spans="1:9">
      <c r="A62" s="158" t="str">
        <f>Intern!A47</f>
        <v>Mahlzeit-standard-Mischkost-teilweise-bio-regional-und-saisonal</v>
      </c>
      <c r="B62" s="80"/>
      <c r="C62" s="80"/>
      <c r="D62" s="81"/>
      <c r="E62" s="147"/>
      <c r="F62" s="147"/>
      <c r="G62" s="146">
        <v>2.98E-3</v>
      </c>
      <c r="H62" s="82">
        <f t="shared" si="4"/>
        <v>0</v>
      </c>
      <c r="I62" s="83">
        <f t="shared" si="2"/>
        <v>0</v>
      </c>
    </row>
    <row r="63" spans="1:9">
      <c r="A63" s="158" t="str">
        <f>Intern!A48</f>
        <v>Mahlzeit-standard-Mischkost-bio-standard</v>
      </c>
      <c r="B63" s="80"/>
      <c r="C63" s="80"/>
      <c r="D63" s="81"/>
      <c r="E63" s="147"/>
      <c r="F63" s="147"/>
      <c r="G63" s="146">
        <v>3.0400000000000002E-3</v>
      </c>
      <c r="H63" s="82">
        <f t="shared" si="4"/>
        <v>0</v>
      </c>
      <c r="I63" s="83">
        <f t="shared" si="2"/>
        <v>0</v>
      </c>
    </row>
    <row r="64" spans="1:9">
      <c r="A64" s="158" t="str">
        <f>Intern!A49</f>
        <v>Mahlzeit-standard-Mischkost-bio-teilweise-regional-saisonal</v>
      </c>
      <c r="B64" s="80"/>
      <c r="C64" s="80"/>
      <c r="D64" s="81"/>
      <c r="E64" s="147"/>
      <c r="F64" s="147"/>
      <c r="G64" s="146">
        <v>2.9499999999999999E-3</v>
      </c>
      <c r="H64" s="82">
        <f t="shared" si="4"/>
        <v>0</v>
      </c>
      <c r="I64" s="83">
        <f t="shared" si="2"/>
        <v>0</v>
      </c>
    </row>
    <row r="65" spans="1:9">
      <c r="A65" s="158" t="str">
        <f>Intern!A50</f>
        <v>Mahlzeit-standard-Mischkost-bio-regional-und-saisonal</v>
      </c>
      <c r="B65" s="80"/>
      <c r="C65" s="80"/>
      <c r="D65" s="81"/>
      <c r="E65" s="147"/>
      <c r="F65" s="147"/>
      <c r="G65" s="146">
        <v>2.8900000000000002E-3</v>
      </c>
      <c r="H65" s="82">
        <f t="shared" si="4"/>
        <v>0</v>
      </c>
      <c r="I65" s="83">
        <f t="shared" si="2"/>
        <v>0</v>
      </c>
    </row>
    <row r="66" spans="1:9">
      <c r="A66" s="158" t="str">
        <f>Intern!A51</f>
        <v>Mahlzeit-standard-vegetarisch-konventionell-standard</v>
      </c>
      <c r="B66" s="80"/>
      <c r="C66" s="80"/>
      <c r="D66" s="81"/>
      <c r="E66" s="147"/>
      <c r="F66" s="147"/>
      <c r="G66" s="146">
        <v>2.395E-3</v>
      </c>
      <c r="H66" s="82">
        <f t="shared" si="4"/>
        <v>0</v>
      </c>
      <c r="I66" s="83">
        <f t="shared" si="2"/>
        <v>0</v>
      </c>
    </row>
    <row r="67" spans="1:9">
      <c r="A67" s="158" t="str">
        <f>Intern!A52</f>
        <v>Mahlzeit-standard-vegetarisch-konventionell-teilweise-regional-saisonal</v>
      </c>
      <c r="B67" s="80"/>
      <c r="C67" s="80"/>
      <c r="D67" s="81"/>
      <c r="E67" s="147"/>
      <c r="F67" s="147"/>
      <c r="G67" s="146">
        <v>2.32E-3</v>
      </c>
      <c r="H67" s="82">
        <f t="shared" si="4"/>
        <v>0</v>
      </c>
      <c r="I67" s="83">
        <f t="shared" si="2"/>
        <v>0</v>
      </c>
    </row>
    <row r="68" spans="1:9">
      <c r="A68" s="158" t="str">
        <f>Intern!A53</f>
        <v>Mahlzeit-standard-vegetarisch-konventionell-regional-und-saisonal</v>
      </c>
      <c r="B68" s="80"/>
      <c r="C68" s="80"/>
      <c r="D68" s="81"/>
      <c r="E68" s="147"/>
      <c r="F68" s="147"/>
      <c r="G68" s="146">
        <v>2.2750000000000001E-3</v>
      </c>
      <c r="H68" s="82">
        <f t="shared" si="4"/>
        <v>0</v>
      </c>
      <c r="I68" s="83">
        <f t="shared" si="2"/>
        <v>0</v>
      </c>
    </row>
    <row r="69" spans="1:9">
      <c r="A69" s="158" t="str">
        <f>Intern!A54</f>
        <v>Mahlzeit-standard-vegetarisch-teilweise-bio-standard</v>
      </c>
      <c r="B69" s="80"/>
      <c r="C69" s="80"/>
      <c r="D69" s="81"/>
      <c r="E69" s="147"/>
      <c r="F69" s="147"/>
      <c r="G69" s="146">
        <v>2.32E-3</v>
      </c>
      <c r="H69" s="82">
        <f t="shared" si="4"/>
        <v>0</v>
      </c>
      <c r="I69" s="83">
        <f t="shared" si="2"/>
        <v>0</v>
      </c>
    </row>
    <row r="70" spans="1:9">
      <c r="A70" s="158" t="str">
        <f>Intern!A55</f>
        <v>Mahlzeit-standard-vegetarisch-teilweise-bio-teilweise-regional-saisonal</v>
      </c>
      <c r="B70" s="80"/>
      <c r="C70" s="80"/>
      <c r="D70" s="81"/>
      <c r="E70" s="147"/>
      <c r="F70" s="147"/>
      <c r="G70" s="146">
        <v>2.2499999999999998E-3</v>
      </c>
      <c r="H70" s="82">
        <f t="shared" si="4"/>
        <v>0</v>
      </c>
      <c r="I70" s="83">
        <f t="shared" si="2"/>
        <v>0</v>
      </c>
    </row>
    <row r="71" spans="1:9">
      <c r="A71" s="158" t="str">
        <f>Intern!A56</f>
        <v>Mahlzeit-standard-vegetarisch-teilweise-bio-regional-und-saisonal</v>
      </c>
      <c r="B71" s="80"/>
      <c r="C71" s="80"/>
      <c r="D71" s="81"/>
      <c r="E71" s="147"/>
      <c r="F71" s="147"/>
      <c r="G71" s="146">
        <v>2.2049999999999999E-3</v>
      </c>
      <c r="H71" s="82">
        <f t="shared" si="4"/>
        <v>0</v>
      </c>
      <c r="I71" s="83">
        <f t="shared" si="2"/>
        <v>0</v>
      </c>
    </row>
    <row r="72" spans="1:9">
      <c r="A72" s="158" t="str">
        <f>Intern!A57</f>
        <v>Mahlzeit-standard-vegetarisch-bio-standard</v>
      </c>
      <c r="B72" s="80"/>
      <c r="C72" s="80"/>
      <c r="D72" s="81"/>
      <c r="E72" s="147"/>
      <c r="F72" s="147"/>
      <c r="G72" s="146">
        <v>2.2499999999999998E-3</v>
      </c>
      <c r="H72" s="82">
        <f t="shared" si="4"/>
        <v>0</v>
      </c>
      <c r="I72" s="83">
        <f t="shared" si="2"/>
        <v>0</v>
      </c>
    </row>
    <row r="73" spans="1:9">
      <c r="A73" s="158" t="str">
        <f>Intern!A58</f>
        <v>Mahlzeit-standard-vegetarisch-bio-teilweise-regional-saisonal</v>
      </c>
      <c r="B73" s="80"/>
      <c r="C73" s="80"/>
      <c r="D73" s="81"/>
      <c r="E73" s="147"/>
      <c r="F73" s="147"/>
      <c r="G73" s="146">
        <v>2.1800000000000001E-3</v>
      </c>
      <c r="H73" s="82">
        <f t="shared" si="4"/>
        <v>0</v>
      </c>
      <c r="I73" s="83">
        <f t="shared" si="2"/>
        <v>0</v>
      </c>
    </row>
    <row r="74" spans="1:9">
      <c r="A74" s="158" t="str">
        <f>Intern!A59</f>
        <v>Mahlzeit-standard-vegetarisch-bio-regional-und-saisonal</v>
      </c>
      <c r="B74" s="80"/>
      <c r="C74" s="80"/>
      <c r="D74" s="81"/>
      <c r="E74" s="147"/>
      <c r="F74" s="147"/>
      <c r="G74" s="146">
        <v>2.1350000000000002E-3</v>
      </c>
      <c r="H74" s="82">
        <f t="shared" si="4"/>
        <v>0</v>
      </c>
      <c r="I74" s="83">
        <f t="shared" si="2"/>
        <v>0</v>
      </c>
    </row>
    <row r="75" spans="1:9">
      <c r="A75" s="158" t="str">
        <f>Intern!A60</f>
        <v>Mahlzeit-standard-vegan-konventionell-standard</v>
      </c>
      <c r="B75" s="80"/>
      <c r="C75" s="80"/>
      <c r="D75" s="81"/>
      <c r="E75" s="147"/>
      <c r="F75" s="147"/>
      <c r="G75" s="146">
        <v>1.9400000000000001E-3</v>
      </c>
      <c r="H75" s="82">
        <f t="shared" si="4"/>
        <v>0</v>
      </c>
      <c r="I75" s="83">
        <f t="shared" si="2"/>
        <v>0</v>
      </c>
    </row>
    <row r="76" spans="1:9">
      <c r="A76" s="158" t="str">
        <f>Intern!A61</f>
        <v>Mahlzeit-standard-vegan-konventionell-teilweise-regional-saisonal</v>
      </c>
      <c r="B76" s="80"/>
      <c r="C76" s="80"/>
      <c r="D76" s="81"/>
      <c r="E76" s="147"/>
      <c r="F76" s="147"/>
      <c r="G76" s="146">
        <v>1.8799999999999999E-3</v>
      </c>
      <c r="H76" s="82">
        <f t="shared" si="4"/>
        <v>0</v>
      </c>
      <c r="I76" s="83">
        <f t="shared" si="2"/>
        <v>0</v>
      </c>
    </row>
    <row r="77" spans="1:9">
      <c r="A77" s="158" t="str">
        <f>Intern!A62</f>
        <v>Mahlzeit-standard-vegan-konventionell-regional-und-saisonal</v>
      </c>
      <c r="B77" s="80"/>
      <c r="C77" s="80"/>
      <c r="D77" s="81"/>
      <c r="E77" s="147"/>
      <c r="F77" s="147"/>
      <c r="G77" s="146">
        <v>1.8450000000000001E-3</v>
      </c>
      <c r="H77" s="82">
        <f t="shared" si="4"/>
        <v>0</v>
      </c>
      <c r="I77" s="83">
        <f t="shared" si="2"/>
        <v>0</v>
      </c>
    </row>
    <row r="78" spans="1:9">
      <c r="A78" s="158" t="str">
        <f>Intern!A63</f>
        <v>Mahlzeit-standard-vegan-teilweise-bio-standard</v>
      </c>
      <c r="B78" s="80"/>
      <c r="C78" s="80"/>
      <c r="D78" s="81"/>
      <c r="E78" s="147"/>
      <c r="F78" s="147"/>
      <c r="G78" s="146">
        <v>1.8799999999999999E-3</v>
      </c>
      <c r="H78" s="82">
        <f t="shared" si="4"/>
        <v>0</v>
      </c>
      <c r="I78" s="83">
        <f t="shared" si="2"/>
        <v>0</v>
      </c>
    </row>
    <row r="79" spans="1:9">
      <c r="A79" s="158" t="str">
        <f>Intern!A64</f>
        <v>Mahlzeit-standard-vegan-teilweise-bio-teilweise-regional-saisonal</v>
      </c>
      <c r="B79" s="80"/>
      <c r="C79" s="80"/>
      <c r="D79" s="81"/>
      <c r="E79" s="147"/>
      <c r="F79" s="147"/>
      <c r="G79" s="146">
        <v>1.8450000000000001E-3</v>
      </c>
      <c r="H79" s="82">
        <f t="shared" si="4"/>
        <v>0</v>
      </c>
      <c r="I79" s="83">
        <f t="shared" si="2"/>
        <v>0</v>
      </c>
    </row>
    <row r="80" spans="1:9">
      <c r="A80" s="158" t="str">
        <f>Intern!A65</f>
        <v>Mahlzeit-standard-vegan-teilweise-bio-regional-und-saisonal</v>
      </c>
      <c r="B80" s="80"/>
      <c r="C80" s="80"/>
      <c r="D80" s="81"/>
      <c r="E80" s="147"/>
      <c r="F80" s="147"/>
      <c r="G80" s="146">
        <v>1.825E-3</v>
      </c>
      <c r="H80" s="82">
        <f t="shared" si="4"/>
        <v>0</v>
      </c>
      <c r="I80" s="83">
        <f t="shared" si="2"/>
        <v>0</v>
      </c>
    </row>
    <row r="81" spans="1:9">
      <c r="A81" s="158" t="str">
        <f>Intern!A66</f>
        <v>Mahlzeit-standard-vegan-bio-standard</v>
      </c>
      <c r="B81" s="80"/>
      <c r="C81" s="80"/>
      <c r="D81" s="81"/>
      <c r="E81" s="147"/>
      <c r="F81" s="147"/>
      <c r="G81" s="146">
        <v>1.825E-3</v>
      </c>
      <c r="H81" s="82">
        <f t="shared" si="4"/>
        <v>0</v>
      </c>
      <c r="I81" s="83">
        <f t="shared" si="2"/>
        <v>0</v>
      </c>
    </row>
    <row r="82" spans="1:9">
      <c r="A82" s="158" t="str">
        <f>Intern!A67</f>
        <v>Mahlzeit-standard-vegan-bio-teilweise-regional-saisonal</v>
      </c>
      <c r="B82" s="80"/>
      <c r="C82" s="80"/>
      <c r="D82" s="81"/>
      <c r="E82" s="147"/>
      <c r="F82" s="147"/>
      <c r="G82" s="146">
        <v>1.7700000000000001E-3</v>
      </c>
      <c r="H82" s="82">
        <f t="shared" si="4"/>
        <v>0</v>
      </c>
      <c r="I82" s="83">
        <f t="shared" si="2"/>
        <v>0</v>
      </c>
    </row>
    <row r="83" spans="1:9">
      <c r="A83" s="158" t="str">
        <f>Intern!A68</f>
        <v>Mahlzeit-standard-vegan-bio-regional-und-saisonal</v>
      </c>
      <c r="B83" s="80"/>
      <c r="C83" s="80"/>
      <c r="D83" s="81"/>
      <c r="E83" s="147"/>
      <c r="F83" s="147"/>
      <c r="G83" s="146">
        <v>1.735E-3</v>
      </c>
      <c r="H83" s="82">
        <f t="shared" si="4"/>
        <v>0</v>
      </c>
      <c r="I83" s="83">
        <f t="shared" si="2"/>
        <v>0</v>
      </c>
    </row>
    <row r="84" spans="1:9">
      <c r="A84" s="158" t="str">
        <f>Intern!A69</f>
        <v>Mahlzeit-gehoben-Mischkost-konventionell-standard</v>
      </c>
      <c r="B84" s="80"/>
      <c r="C84" s="80"/>
      <c r="D84" s="81"/>
      <c r="E84" s="147"/>
      <c r="F84" s="147"/>
      <c r="G84" s="146">
        <v>4.3550000000000004E-3</v>
      </c>
      <c r="H84" s="82">
        <f t="shared" si="4"/>
        <v>0</v>
      </c>
      <c r="I84" s="83">
        <f t="shared" si="2"/>
        <v>0</v>
      </c>
    </row>
    <row r="85" spans="1:9">
      <c r="A85" s="158" t="str">
        <f>Intern!A70</f>
        <v>Mahlzeit-gehoben-Mischkost-konventionell-teilweise-regional-saisonal</v>
      </c>
      <c r="B85" s="80"/>
      <c r="C85" s="80"/>
      <c r="D85" s="81"/>
      <c r="E85" s="147"/>
      <c r="F85" s="147"/>
      <c r="G85" s="146">
        <v>4.2199999999999998E-3</v>
      </c>
      <c r="H85" s="82">
        <f t="shared" si="4"/>
        <v>0</v>
      </c>
      <c r="I85" s="83">
        <f t="shared" si="2"/>
        <v>0</v>
      </c>
    </row>
    <row r="86" spans="1:9">
      <c r="A86" s="158" t="str">
        <f>Intern!A71</f>
        <v>Mahlzeit-gehoben-Mischkost-konventionell-regional-und-saisonal</v>
      </c>
      <c r="B86" s="80"/>
      <c r="C86" s="80"/>
      <c r="D86" s="81"/>
      <c r="E86" s="147"/>
      <c r="F86" s="147"/>
      <c r="G86" s="146">
        <v>4.1349999999999998E-3</v>
      </c>
      <c r="H86" s="82">
        <f t="shared" si="4"/>
        <v>0</v>
      </c>
      <c r="I86" s="83">
        <f t="shared" si="2"/>
        <v>0</v>
      </c>
    </row>
    <row r="87" spans="1:9">
      <c r="A87" s="158" t="str">
        <f>Intern!A72</f>
        <v>Mahlzeit-gehoben-Mischkost-teilweise-bio-standard</v>
      </c>
      <c r="B87" s="80"/>
      <c r="C87" s="80"/>
      <c r="D87" s="81"/>
      <c r="E87" s="147"/>
      <c r="F87" s="147"/>
      <c r="G87" s="146">
        <v>4.2199999999999998E-3</v>
      </c>
      <c r="H87" s="82">
        <f t="shared" si="4"/>
        <v>0</v>
      </c>
      <c r="I87" s="83">
        <f t="shared" si="2"/>
        <v>0</v>
      </c>
    </row>
    <row r="88" spans="1:9">
      <c r="A88" s="158" t="str">
        <f>Intern!A73</f>
        <v>Mahlzeit-gehoben-Mischkost-teilweise-bio-teilweise-regional-saisonal</v>
      </c>
      <c r="B88" s="80"/>
      <c r="C88" s="80"/>
      <c r="D88" s="81"/>
      <c r="E88" s="147"/>
      <c r="F88" s="147"/>
      <c r="G88" s="146">
        <v>4.0949999999999997E-3</v>
      </c>
      <c r="H88" s="82">
        <f t="shared" si="4"/>
        <v>0</v>
      </c>
      <c r="I88" s="83">
        <f t="shared" si="2"/>
        <v>0</v>
      </c>
    </row>
    <row r="89" spans="1:9">
      <c r="A89" s="158" t="str">
        <f>Intern!A74</f>
        <v>Mahlzeit-gehoben-Mischkost-teilweise-bio-regional-und-saisonal</v>
      </c>
      <c r="B89" s="80"/>
      <c r="C89" s="80"/>
      <c r="D89" s="81"/>
      <c r="E89" s="147"/>
      <c r="F89" s="147"/>
      <c r="G89" s="146">
        <v>4.0099999999999997E-3</v>
      </c>
      <c r="H89" s="82">
        <f t="shared" si="4"/>
        <v>0</v>
      </c>
      <c r="I89" s="83">
        <f t="shared" si="2"/>
        <v>0</v>
      </c>
    </row>
    <row r="90" spans="1:9">
      <c r="A90" s="158" t="str">
        <f>Intern!A75</f>
        <v>Mahlzeit-gehoben-Mischkost-bio-standard</v>
      </c>
      <c r="B90" s="80"/>
      <c r="C90" s="80"/>
      <c r="D90" s="81"/>
      <c r="E90" s="147"/>
      <c r="F90" s="147"/>
      <c r="G90" s="146">
        <v>4.0899999999999999E-3</v>
      </c>
      <c r="H90" s="82">
        <f t="shared" si="4"/>
        <v>0</v>
      </c>
      <c r="I90" s="83">
        <f t="shared" si="2"/>
        <v>0</v>
      </c>
    </row>
    <row r="91" spans="1:9">
      <c r="A91" s="158" t="str">
        <f>Intern!A76</f>
        <v>Mahlzeit-gehoben-Mischkost-bio-teilweise-regional-saisonal</v>
      </c>
      <c r="B91" s="80"/>
      <c r="C91" s="80"/>
      <c r="D91" s="81"/>
      <c r="E91" s="147"/>
      <c r="F91" s="147"/>
      <c r="G91" s="146">
        <v>3.9699999999999996E-3</v>
      </c>
      <c r="H91" s="82">
        <f t="shared" si="4"/>
        <v>0</v>
      </c>
      <c r="I91" s="83">
        <f t="shared" si="2"/>
        <v>0</v>
      </c>
    </row>
    <row r="92" spans="1:9">
      <c r="A92" s="158" t="str">
        <f>Intern!A77</f>
        <v>Mahlzeit-gehoben-Mischkost-bio-regional-und-saisonal</v>
      </c>
      <c r="B92" s="80"/>
      <c r="C92" s="80"/>
      <c r="D92" s="81"/>
      <c r="E92" s="147"/>
      <c r="F92" s="147"/>
      <c r="G92" s="146">
        <v>3.885E-3</v>
      </c>
      <c r="H92" s="82">
        <f t="shared" si="4"/>
        <v>0</v>
      </c>
      <c r="I92" s="83">
        <f t="shared" si="2"/>
        <v>0</v>
      </c>
    </row>
    <row r="93" spans="1:9">
      <c r="A93" s="158" t="str">
        <f>Intern!A78</f>
        <v>Mahlzeit-gehoben-vegetarisch-konventionell-standard</v>
      </c>
      <c r="B93" s="80"/>
      <c r="C93" s="80"/>
      <c r="D93" s="81"/>
      <c r="E93" s="147"/>
      <c r="F93" s="147"/>
      <c r="G93" s="146">
        <v>3.2200000000000002E-3</v>
      </c>
      <c r="H93" s="82">
        <f t="shared" si="4"/>
        <v>0</v>
      </c>
      <c r="I93" s="83">
        <f t="shared" si="2"/>
        <v>0</v>
      </c>
    </row>
    <row r="94" spans="1:9">
      <c r="A94" s="158" t="str">
        <f>Intern!A79</f>
        <v>Mahlzeit-gehoben-vegetarisch-konventionell-teilweise-regional-saisonal</v>
      </c>
      <c r="B94" s="80"/>
      <c r="C94" s="80"/>
      <c r="D94" s="81"/>
      <c r="E94" s="147"/>
      <c r="F94" s="147"/>
      <c r="G94" s="146">
        <v>3.1250000000000002E-3</v>
      </c>
      <c r="H94" s="82">
        <f t="shared" si="4"/>
        <v>0</v>
      </c>
      <c r="I94" s="83">
        <f t="shared" ref="I94:I111" si="5">H94*25</f>
        <v>0</v>
      </c>
    </row>
    <row r="95" spans="1:9">
      <c r="A95" s="158" t="str">
        <f>Intern!A80</f>
        <v>Mahlzeit-gehoben-vegetarisch-konventionell-regional-und-saisonal</v>
      </c>
      <c r="B95" s="80"/>
      <c r="C95" s="80"/>
      <c r="D95" s="81"/>
      <c r="E95" s="147"/>
      <c r="F95" s="147"/>
      <c r="G95" s="146">
        <v>3.1250000000000002E-3</v>
      </c>
      <c r="H95" s="82">
        <f t="shared" si="4"/>
        <v>0</v>
      </c>
      <c r="I95" s="83">
        <f t="shared" si="5"/>
        <v>0</v>
      </c>
    </row>
    <row r="96" spans="1:9">
      <c r="A96" s="158" t="str">
        <f>Intern!A81</f>
        <v>Mahlzeit-gehoben-vegetarisch-teilweise-bio-standard</v>
      </c>
      <c r="B96" s="80"/>
      <c r="C96" s="80"/>
      <c r="D96" s="81"/>
      <c r="E96" s="147"/>
      <c r="F96" s="147"/>
      <c r="G96" s="146">
        <v>2.5349999999999999E-3</v>
      </c>
      <c r="H96" s="82">
        <f t="shared" si="4"/>
        <v>0</v>
      </c>
      <c r="I96" s="83">
        <f t="shared" si="5"/>
        <v>0</v>
      </c>
    </row>
    <row r="97" spans="1:9">
      <c r="A97" s="158" t="str">
        <f>Intern!A82</f>
        <v>Mahlzeit-gehoben-vegetarisch-teilweise-bio-teilweise-regional-saisonal</v>
      </c>
      <c r="B97" s="80"/>
      <c r="C97" s="80"/>
      <c r="D97" s="81"/>
      <c r="E97" s="147"/>
      <c r="F97" s="147"/>
      <c r="G97" s="146">
        <v>3.0300000000000001E-3</v>
      </c>
      <c r="H97" s="82">
        <f t="shared" si="4"/>
        <v>0</v>
      </c>
      <c r="I97" s="83">
        <f t="shared" si="5"/>
        <v>0</v>
      </c>
    </row>
    <row r="98" spans="1:9">
      <c r="A98" s="158" t="str">
        <f>Intern!A83</f>
        <v>Mahlzeit-gehoben-vegetarisch-teilweise-bio-regional-und-saisonal</v>
      </c>
      <c r="B98" s="80"/>
      <c r="C98" s="80"/>
      <c r="D98" s="81"/>
      <c r="E98" s="147"/>
      <c r="F98" s="147"/>
      <c r="G98" s="146">
        <v>2.97E-3</v>
      </c>
      <c r="H98" s="82">
        <f t="shared" si="4"/>
        <v>0</v>
      </c>
      <c r="I98" s="83">
        <f t="shared" si="5"/>
        <v>0</v>
      </c>
    </row>
    <row r="99" spans="1:9">
      <c r="A99" s="158" t="str">
        <f>Intern!A84</f>
        <v>Mahlzeit-gehoben-vegetarisch-bio-standard</v>
      </c>
      <c r="B99" s="80"/>
      <c r="C99" s="80"/>
      <c r="D99" s="81"/>
      <c r="E99" s="147"/>
      <c r="F99" s="147"/>
      <c r="G99" s="146">
        <v>3.0300000000000001E-3</v>
      </c>
      <c r="H99" s="82">
        <f t="shared" si="4"/>
        <v>0</v>
      </c>
      <c r="I99" s="83">
        <f t="shared" si="5"/>
        <v>0</v>
      </c>
    </row>
    <row r="100" spans="1:9">
      <c r="A100" s="158" t="str">
        <f>Intern!A85</f>
        <v>Mahlzeit-gehoben-vegetarisch-bio-teilweise-regional-saisonal</v>
      </c>
      <c r="B100" s="80"/>
      <c r="C100" s="80"/>
      <c r="D100" s="81"/>
      <c r="E100" s="147"/>
      <c r="F100" s="147"/>
      <c r="G100" s="146">
        <v>2.9350000000000001E-3</v>
      </c>
      <c r="H100" s="82">
        <f t="shared" si="4"/>
        <v>0</v>
      </c>
      <c r="I100" s="83">
        <f t="shared" si="5"/>
        <v>0</v>
      </c>
    </row>
    <row r="101" spans="1:9">
      <c r="A101" s="158" t="str">
        <f>Intern!A86</f>
        <v>Mahlzeit-gehoben-vegetarisch-bio-regional-und-saisonal</v>
      </c>
      <c r="B101" s="80"/>
      <c r="C101" s="80"/>
      <c r="D101" s="81"/>
      <c r="E101" s="147"/>
      <c r="F101" s="147"/>
      <c r="G101" s="146">
        <v>2.875E-3</v>
      </c>
      <c r="H101" s="82">
        <f t="shared" si="4"/>
        <v>0</v>
      </c>
      <c r="I101" s="83">
        <f t="shared" si="5"/>
        <v>0</v>
      </c>
    </row>
    <row r="102" spans="1:9">
      <c r="A102" s="158" t="str">
        <f>Intern!A87</f>
        <v>Mahlzeit-gehoben-vegan-konventionell-standard</v>
      </c>
      <c r="B102" s="80"/>
      <c r="C102" s="80"/>
      <c r="D102" s="81"/>
      <c r="E102" s="147"/>
      <c r="F102" s="147"/>
      <c r="G102" s="146">
        <v>2.6099999999999999E-3</v>
      </c>
      <c r="H102" s="82">
        <f t="shared" si="4"/>
        <v>0</v>
      </c>
      <c r="I102" s="83">
        <f t="shared" si="5"/>
        <v>0</v>
      </c>
    </row>
    <row r="103" spans="1:9">
      <c r="A103" s="158" t="str">
        <f>Intern!A88</f>
        <v>Mahlzeit-gehoben-vegan-konventionell-teilweise-regional-und-saisonal</v>
      </c>
      <c r="B103" s="80"/>
      <c r="C103" s="80"/>
      <c r="D103" s="81"/>
      <c r="E103" s="147"/>
      <c r="F103" s="147"/>
      <c r="G103" s="146">
        <v>2.5349999999999999E-3</v>
      </c>
      <c r="H103" s="82">
        <f t="shared" si="4"/>
        <v>0</v>
      </c>
      <c r="I103" s="83">
        <f t="shared" si="5"/>
        <v>0</v>
      </c>
    </row>
    <row r="104" spans="1:9">
      <c r="A104" s="158" t="str">
        <f>Intern!A89</f>
        <v>Mahlzeit-gehoben-vegan-konventionell-regional-und-saisonal</v>
      </c>
      <c r="B104" s="80"/>
      <c r="C104" s="80"/>
      <c r="D104" s="81"/>
      <c r="E104" s="147"/>
      <c r="F104" s="147"/>
      <c r="G104" s="146">
        <v>2.48E-3</v>
      </c>
      <c r="H104" s="82">
        <f t="shared" si="4"/>
        <v>0</v>
      </c>
      <c r="I104" s="83">
        <f t="shared" si="5"/>
        <v>0</v>
      </c>
    </row>
    <row r="105" spans="1:9">
      <c r="A105" s="158" t="str">
        <f>Intern!A90</f>
        <v>Mahlzeit-gehoben-vegan-teilweise-bio-standard</v>
      </c>
      <c r="B105" s="80"/>
      <c r="C105" s="80"/>
      <c r="D105" s="81"/>
      <c r="E105" s="147"/>
      <c r="F105" s="147"/>
      <c r="G105" s="146">
        <v>2.5349999999999999E-3</v>
      </c>
      <c r="H105" s="82">
        <f t="shared" si="4"/>
        <v>0</v>
      </c>
      <c r="I105" s="83">
        <f t="shared" si="5"/>
        <v>0</v>
      </c>
    </row>
    <row r="106" spans="1:9">
      <c r="A106" s="158" t="str">
        <f>Intern!A91</f>
        <v>Mahlzeit-gehoben-vegan-teilweise-bio-teilweise-regional-saisonal</v>
      </c>
      <c r="B106" s="80"/>
      <c r="C106" s="80"/>
      <c r="D106" s="81"/>
      <c r="E106" s="147"/>
      <c r="F106" s="147"/>
      <c r="G106" s="146">
        <v>2.4550000000000002E-3</v>
      </c>
      <c r="H106" s="82">
        <f t="shared" si="4"/>
        <v>0</v>
      </c>
      <c r="I106" s="83">
        <f t="shared" si="5"/>
        <v>0</v>
      </c>
    </row>
    <row r="107" spans="1:9">
      <c r="A107" s="158" t="str">
        <f>Intern!A92</f>
        <v>Mahlzeit-gehoben-vegan-teilweise-bio-regional-und-saisonal</v>
      </c>
      <c r="B107" s="80"/>
      <c r="C107" s="80"/>
      <c r="D107" s="81"/>
      <c r="E107" s="147"/>
      <c r="F107" s="147"/>
      <c r="G107" s="146">
        <v>2.405E-3</v>
      </c>
      <c r="H107" s="82">
        <f t="shared" si="4"/>
        <v>0</v>
      </c>
      <c r="I107" s="83">
        <f t="shared" si="5"/>
        <v>0</v>
      </c>
    </row>
    <row r="108" spans="1:9">
      <c r="A108" s="158" t="str">
        <f>Intern!A93</f>
        <v>Mahlzeit-gehoben-vegan-bio-standard</v>
      </c>
      <c r="B108" s="80"/>
      <c r="C108" s="80"/>
      <c r="D108" s="81"/>
      <c r="E108" s="147"/>
      <c r="F108" s="147"/>
      <c r="G108" s="146">
        <v>2.4550000000000002E-3</v>
      </c>
      <c r="H108" s="82">
        <f t="shared" si="4"/>
        <v>0</v>
      </c>
      <c r="I108" s="83">
        <f t="shared" si="5"/>
        <v>0</v>
      </c>
    </row>
    <row r="109" spans="1:9">
      <c r="A109" s="158" t="str">
        <f>Intern!A94</f>
        <v>Mahlzeit-gehoben-vegan-bio-teilweise-regional-saisonal</v>
      </c>
      <c r="B109" s="80"/>
      <c r="C109" s="80"/>
      <c r="D109" s="81"/>
      <c r="E109" s="147"/>
      <c r="F109" s="147"/>
      <c r="G109" s="146">
        <v>2.3800000000000002E-3</v>
      </c>
      <c r="H109" s="82">
        <f t="shared" si="4"/>
        <v>0</v>
      </c>
      <c r="I109" s="83">
        <f t="shared" si="5"/>
        <v>0</v>
      </c>
    </row>
    <row r="110" spans="1:9">
      <c r="A110" s="158" t="str">
        <f>Intern!A95</f>
        <v>Mahlzeit-gehoben-vegan-bio-regional-und-saisonal</v>
      </c>
      <c r="B110" s="80"/>
      <c r="C110" s="80"/>
      <c r="D110" s="81"/>
      <c r="E110" s="147"/>
      <c r="F110" s="147"/>
      <c r="G110" s="146">
        <v>2.33E-3</v>
      </c>
      <c r="H110" s="82">
        <f t="shared" si="4"/>
        <v>0</v>
      </c>
      <c r="I110" s="83">
        <f t="shared" si="5"/>
        <v>0</v>
      </c>
    </row>
    <row r="111" spans="1:9">
      <c r="A111" s="158" t="str">
        <f>Intern!A96</f>
        <v>Snack</v>
      </c>
      <c r="B111" s="80"/>
      <c r="C111" s="80"/>
      <c r="D111" s="81"/>
      <c r="E111" s="147"/>
      <c r="F111" s="147"/>
      <c r="G111" s="146">
        <v>1.15E-3</v>
      </c>
      <c r="H111" s="82">
        <f t="shared" si="4"/>
        <v>0</v>
      </c>
      <c r="I111" s="83">
        <f t="shared" si="5"/>
        <v>0</v>
      </c>
    </row>
    <row r="112" spans="1:9">
      <c r="A112" s="158" t="str">
        <f t="shared" ref="A112" si="6">CONCATENATE(B112," ",C112," ",E112," ",F112)</f>
        <v xml:space="preserve">Ab Hier mit Haken bei "Berücksichtung des Energiebedarfes der Essenszubereitung falls dieser nicht im Enegieträgerbedarf des Veranstaltungsortes berücksichtigt ist.   </v>
      </c>
      <c r="B112" t="s">
        <v>183</v>
      </c>
    </row>
    <row r="113" spans="1:9">
      <c r="A113" s="157"/>
      <c r="B113" s="80" t="s">
        <v>184</v>
      </c>
      <c r="C113" s="80" t="s">
        <v>66</v>
      </c>
      <c r="D113" s="81">
        <v>0</v>
      </c>
      <c r="E113" s="147" t="s">
        <v>67</v>
      </c>
      <c r="F113" s="147" t="s">
        <v>68</v>
      </c>
      <c r="G113" s="113">
        <v>3.4499999999999999E-3</v>
      </c>
      <c r="H113" s="82">
        <f t="shared" ref="H113:H141" si="7">D113*G113</f>
        <v>0</v>
      </c>
      <c r="I113" s="83">
        <f t="shared" ref="I113:I176" si="8">H113*25</f>
        <v>0</v>
      </c>
    </row>
    <row r="114" spans="1:9">
      <c r="A114" s="157"/>
      <c r="B114" s="80" t="s">
        <v>184</v>
      </c>
      <c r="C114" s="80" t="s">
        <v>66</v>
      </c>
      <c r="D114" s="81">
        <v>0</v>
      </c>
      <c r="E114" s="147" t="s">
        <v>67</v>
      </c>
      <c r="F114" s="147" t="s">
        <v>185</v>
      </c>
      <c r="G114" s="113">
        <v>3.3999999999999998E-3</v>
      </c>
      <c r="H114" s="82">
        <f t="shared" si="7"/>
        <v>0</v>
      </c>
      <c r="I114" s="83">
        <f t="shared" si="8"/>
        <v>0</v>
      </c>
    </row>
    <row r="115" spans="1:9">
      <c r="A115" s="157"/>
      <c r="B115" s="80" t="s">
        <v>184</v>
      </c>
      <c r="C115" s="80" t="s">
        <v>66</v>
      </c>
      <c r="D115" s="81">
        <v>0</v>
      </c>
      <c r="E115" s="147" t="s">
        <v>67</v>
      </c>
      <c r="F115" s="147" t="s">
        <v>186</v>
      </c>
      <c r="G115" s="113">
        <v>3.3349999999999999E-3</v>
      </c>
      <c r="H115" s="82">
        <f t="shared" si="7"/>
        <v>0</v>
      </c>
      <c r="I115" s="83">
        <f t="shared" si="8"/>
        <v>0</v>
      </c>
    </row>
    <row r="116" spans="1:9">
      <c r="A116" s="157"/>
      <c r="B116" s="80" t="s">
        <v>184</v>
      </c>
      <c r="C116" s="80" t="s">
        <v>66</v>
      </c>
      <c r="D116" s="81">
        <v>0</v>
      </c>
      <c r="E116" s="147" t="s">
        <v>54</v>
      </c>
      <c r="F116" s="147" t="s">
        <v>187</v>
      </c>
      <c r="G116" s="113">
        <f>0.00223+0.00115</f>
        <v>3.3800000000000002E-3</v>
      </c>
      <c r="H116" s="82">
        <f t="shared" si="7"/>
        <v>0</v>
      </c>
      <c r="I116" s="83">
        <f t="shared" si="8"/>
        <v>0</v>
      </c>
    </row>
    <row r="117" spans="1:9">
      <c r="A117" s="157"/>
      <c r="B117" s="80" t="s">
        <v>184</v>
      </c>
      <c r="C117" s="80" t="s">
        <v>66</v>
      </c>
      <c r="D117" s="81">
        <v>0</v>
      </c>
      <c r="E117" s="147" t="s">
        <v>54</v>
      </c>
      <c r="F117" s="147" t="s">
        <v>185</v>
      </c>
      <c r="G117" s="113">
        <f>0.002165+0.00115</f>
        <v>3.3149999999999998E-3</v>
      </c>
      <c r="H117" s="82">
        <f t="shared" si="7"/>
        <v>0</v>
      </c>
      <c r="I117" s="83">
        <f t="shared" si="8"/>
        <v>0</v>
      </c>
    </row>
    <row r="118" spans="1:9">
      <c r="A118" s="157"/>
      <c r="B118" s="80" t="s">
        <v>184</v>
      </c>
      <c r="C118" s="80" t="s">
        <v>66</v>
      </c>
      <c r="D118" s="81">
        <v>0</v>
      </c>
      <c r="E118" s="147" t="s">
        <v>54</v>
      </c>
      <c r="F118" s="147" t="s">
        <v>186</v>
      </c>
      <c r="G118" s="113">
        <f>0.00212+0.00115</f>
        <v>3.2699999999999999E-3</v>
      </c>
      <c r="H118" s="82">
        <f t="shared" si="7"/>
        <v>0</v>
      </c>
      <c r="I118" s="83">
        <f t="shared" si="8"/>
        <v>0</v>
      </c>
    </row>
    <row r="119" spans="1:9">
      <c r="A119" s="157"/>
      <c r="B119" s="80" t="s">
        <v>184</v>
      </c>
      <c r="C119" s="80" t="s">
        <v>66</v>
      </c>
      <c r="D119" s="81">
        <v>0</v>
      </c>
      <c r="E119" s="147" t="s">
        <v>103</v>
      </c>
      <c r="F119" s="147" t="s">
        <v>68</v>
      </c>
      <c r="G119" s="113">
        <f>0.002165+0.00115</f>
        <v>3.3149999999999998E-3</v>
      </c>
      <c r="H119" s="82">
        <f t="shared" si="7"/>
        <v>0</v>
      </c>
      <c r="I119" s="83">
        <f t="shared" si="8"/>
        <v>0</v>
      </c>
    </row>
    <row r="120" spans="1:9">
      <c r="A120" s="157"/>
      <c r="B120" s="80" t="s">
        <v>184</v>
      </c>
      <c r="C120" s="80" t="s">
        <v>66</v>
      </c>
      <c r="D120" s="81">
        <v>0</v>
      </c>
      <c r="E120" s="147" t="s">
        <v>103</v>
      </c>
      <c r="F120" s="147" t="s">
        <v>185</v>
      </c>
      <c r="G120" s="113">
        <f>0.0021+0.00115</f>
        <v>3.2499999999999999E-3</v>
      </c>
      <c r="H120" s="82">
        <f t="shared" si="7"/>
        <v>0</v>
      </c>
      <c r="I120" s="83">
        <f t="shared" si="8"/>
        <v>0</v>
      </c>
    </row>
    <row r="121" spans="1:9">
      <c r="A121" s="157"/>
      <c r="B121" s="80" t="s">
        <v>184</v>
      </c>
      <c r="C121" s="80" t="s">
        <v>66</v>
      </c>
      <c r="D121" s="81">
        <v>0</v>
      </c>
      <c r="E121" s="147" t="s">
        <v>103</v>
      </c>
      <c r="F121" s="147" t="s">
        <v>186</v>
      </c>
      <c r="G121" s="113">
        <f>0.002055+0.00115</f>
        <v>3.2049999999999999E-3</v>
      </c>
      <c r="H121" s="82">
        <f t="shared" si="7"/>
        <v>0</v>
      </c>
      <c r="I121" s="83">
        <f t="shared" si="8"/>
        <v>0</v>
      </c>
    </row>
    <row r="122" spans="1:9">
      <c r="A122" s="157"/>
      <c r="B122" s="80" t="s">
        <v>184</v>
      </c>
      <c r="C122" s="80" t="s">
        <v>53</v>
      </c>
      <c r="D122" s="81">
        <v>0</v>
      </c>
      <c r="E122" s="147" t="s">
        <v>67</v>
      </c>
      <c r="F122" s="147" t="s">
        <v>68</v>
      </c>
      <c r="G122" s="113">
        <f>0.001705+0.00115</f>
        <v>2.8549999999999999E-3</v>
      </c>
      <c r="H122" s="82">
        <f t="shared" si="7"/>
        <v>0</v>
      </c>
      <c r="I122" s="83">
        <f t="shared" si="8"/>
        <v>0</v>
      </c>
    </row>
    <row r="123" spans="1:9">
      <c r="A123" s="157"/>
      <c r="B123" s="80" t="s">
        <v>184</v>
      </c>
      <c r="C123" s="80" t="s">
        <v>53</v>
      </c>
      <c r="D123" s="81">
        <v>0</v>
      </c>
      <c r="E123" s="147" t="s">
        <v>67</v>
      </c>
      <c r="F123" s="147" t="s">
        <v>185</v>
      </c>
      <c r="G123" s="113">
        <f>0.00165+0.00115</f>
        <v>2.8E-3</v>
      </c>
      <c r="H123" s="82">
        <f t="shared" si="7"/>
        <v>0</v>
      </c>
      <c r="I123" s="83">
        <f t="shared" si="8"/>
        <v>0</v>
      </c>
    </row>
    <row r="124" spans="1:9">
      <c r="A124" s="157"/>
      <c r="B124" s="80" t="s">
        <v>184</v>
      </c>
      <c r="C124" s="80" t="s">
        <v>53</v>
      </c>
      <c r="D124" s="81">
        <v>0</v>
      </c>
      <c r="E124" s="147" t="s">
        <v>67</v>
      </c>
      <c r="F124" s="147" t="s">
        <v>186</v>
      </c>
      <c r="G124" s="113">
        <f>0.00162+0.00115</f>
        <v>2.7699999999999999E-3</v>
      </c>
      <c r="H124" s="82">
        <f t="shared" si="7"/>
        <v>0</v>
      </c>
      <c r="I124" s="83">
        <f t="shared" si="8"/>
        <v>0</v>
      </c>
    </row>
    <row r="125" spans="1:9">
      <c r="A125" s="157"/>
      <c r="B125" s="80" t="s">
        <v>184</v>
      </c>
      <c r="C125" s="80" t="s">
        <v>53</v>
      </c>
      <c r="D125" s="81">
        <v>0</v>
      </c>
      <c r="E125" s="147" t="s">
        <v>54</v>
      </c>
      <c r="F125" s="147" t="s">
        <v>187</v>
      </c>
      <c r="G125" s="113">
        <f>0.00165+0.00115</f>
        <v>2.8E-3</v>
      </c>
      <c r="H125" s="82">
        <f t="shared" si="7"/>
        <v>0</v>
      </c>
      <c r="I125" s="83">
        <f t="shared" si="8"/>
        <v>0</v>
      </c>
    </row>
    <row r="126" spans="1:9">
      <c r="A126" s="157"/>
      <c r="B126" s="80" t="s">
        <v>184</v>
      </c>
      <c r="C126" s="80" t="s">
        <v>53</v>
      </c>
      <c r="D126" s="81">
        <v>0</v>
      </c>
      <c r="E126" s="147" t="s">
        <v>54</v>
      </c>
      <c r="F126" s="147" t="s">
        <v>185</v>
      </c>
      <c r="G126" s="113">
        <f>0.0016+0.00115</f>
        <v>2.7499999999999998E-3</v>
      </c>
      <c r="H126" s="82">
        <f t="shared" si="7"/>
        <v>0</v>
      </c>
      <c r="I126" s="83">
        <f t="shared" si="8"/>
        <v>0</v>
      </c>
    </row>
    <row r="127" spans="1:9">
      <c r="A127" s="157"/>
      <c r="B127" s="80" t="s">
        <v>184</v>
      </c>
      <c r="C127" s="80" t="s">
        <v>53</v>
      </c>
      <c r="D127" s="81">
        <v>0</v>
      </c>
      <c r="E127" s="147" t="s">
        <v>54</v>
      </c>
      <c r="F127" s="147" t="s">
        <v>186</v>
      </c>
      <c r="G127" s="113">
        <f>0.00157+0.00115</f>
        <v>2.7200000000000002E-3</v>
      </c>
      <c r="H127" s="82">
        <f t="shared" si="7"/>
        <v>0</v>
      </c>
      <c r="I127" s="83">
        <f t="shared" si="8"/>
        <v>0</v>
      </c>
    </row>
    <row r="128" spans="1:9">
      <c r="A128" s="157"/>
      <c r="B128" s="80" t="s">
        <v>184</v>
      </c>
      <c r="C128" s="80" t="s">
        <v>53</v>
      </c>
      <c r="D128" s="81">
        <v>0</v>
      </c>
      <c r="E128" s="147" t="s">
        <v>103</v>
      </c>
      <c r="F128" s="147" t="s">
        <v>68</v>
      </c>
      <c r="G128" s="113">
        <f>0.0016+0.00115</f>
        <v>2.7499999999999998E-3</v>
      </c>
      <c r="H128" s="82">
        <f t="shared" si="7"/>
        <v>0</v>
      </c>
      <c r="I128" s="83">
        <f t="shared" si="8"/>
        <v>0</v>
      </c>
    </row>
    <row r="129" spans="1:9">
      <c r="A129" s="157"/>
      <c r="B129" s="80" t="s">
        <v>184</v>
      </c>
      <c r="C129" s="80" t="s">
        <v>53</v>
      </c>
      <c r="D129" s="81">
        <v>0</v>
      </c>
      <c r="E129" s="147" t="s">
        <v>103</v>
      </c>
      <c r="F129" s="147" t="s">
        <v>185</v>
      </c>
      <c r="G129" s="113">
        <f>0.001555+0.00115</f>
        <v>2.7049999999999999E-3</v>
      </c>
      <c r="H129" s="82">
        <f t="shared" si="7"/>
        <v>0</v>
      </c>
      <c r="I129" s="83">
        <f t="shared" si="8"/>
        <v>0</v>
      </c>
    </row>
    <row r="130" spans="1:9">
      <c r="A130" s="157"/>
      <c r="B130" s="80" t="s">
        <v>184</v>
      </c>
      <c r="C130" s="80" t="s">
        <v>53</v>
      </c>
      <c r="D130" s="81">
        <v>0</v>
      </c>
      <c r="E130" s="147" t="s">
        <v>103</v>
      </c>
      <c r="F130" s="147" t="s">
        <v>186</v>
      </c>
      <c r="G130" s="113">
        <f>0.00152+0.00115</f>
        <v>2.6700000000000001E-3</v>
      </c>
      <c r="H130" s="82">
        <f t="shared" si="7"/>
        <v>0</v>
      </c>
      <c r="I130" s="83">
        <f t="shared" si="8"/>
        <v>0</v>
      </c>
    </row>
    <row r="131" spans="1:9">
      <c r="A131" s="157"/>
      <c r="B131" s="80" t="s">
        <v>184</v>
      </c>
      <c r="C131" s="80" t="s">
        <v>101</v>
      </c>
      <c r="D131" s="81">
        <v>0</v>
      </c>
      <c r="E131" s="147" t="s">
        <v>67</v>
      </c>
      <c r="F131" s="147" t="s">
        <v>68</v>
      </c>
      <c r="G131" s="113">
        <f>0.00138+0.00115</f>
        <v>2.5300000000000001E-3</v>
      </c>
      <c r="H131" s="82">
        <f t="shared" si="7"/>
        <v>0</v>
      </c>
      <c r="I131" s="83">
        <f t="shared" si="8"/>
        <v>0</v>
      </c>
    </row>
    <row r="132" spans="1:9">
      <c r="A132" s="157"/>
      <c r="B132" s="80" t="s">
        <v>184</v>
      </c>
      <c r="C132" s="80" t="s">
        <v>101</v>
      </c>
      <c r="D132" s="81">
        <v>0</v>
      </c>
      <c r="E132" s="147" t="s">
        <v>67</v>
      </c>
      <c r="F132" s="147" t="s">
        <v>185</v>
      </c>
      <c r="G132" s="113">
        <f>0.00134+0.00115</f>
        <v>2.49E-3</v>
      </c>
      <c r="H132" s="82">
        <f t="shared" si="7"/>
        <v>0</v>
      </c>
      <c r="I132" s="83">
        <f t="shared" si="8"/>
        <v>0</v>
      </c>
    </row>
    <row r="133" spans="1:9">
      <c r="A133" s="157"/>
      <c r="B133" s="80" t="s">
        <v>184</v>
      </c>
      <c r="C133" s="80" t="s">
        <v>101</v>
      </c>
      <c r="D133" s="81">
        <v>0</v>
      </c>
      <c r="E133" s="147" t="s">
        <v>67</v>
      </c>
      <c r="F133" s="147" t="s">
        <v>186</v>
      </c>
      <c r="G133" s="113">
        <f>0.00131+0.00115</f>
        <v>2.4599999999999999E-3</v>
      </c>
      <c r="H133" s="82">
        <f t="shared" si="7"/>
        <v>0</v>
      </c>
      <c r="I133" s="83">
        <f t="shared" si="8"/>
        <v>0</v>
      </c>
    </row>
    <row r="134" spans="1:9">
      <c r="A134" s="157"/>
      <c r="B134" s="80" t="s">
        <v>184</v>
      </c>
      <c r="C134" s="80" t="s">
        <v>101</v>
      </c>
      <c r="D134" s="81">
        <v>0</v>
      </c>
      <c r="E134" s="147" t="s">
        <v>54</v>
      </c>
      <c r="F134" s="147" t="s">
        <v>187</v>
      </c>
      <c r="G134" s="113">
        <f>0.00134+0.00115</f>
        <v>2.49E-3</v>
      </c>
      <c r="H134" s="82">
        <f t="shared" si="7"/>
        <v>0</v>
      </c>
      <c r="I134" s="83">
        <f t="shared" si="8"/>
        <v>0</v>
      </c>
    </row>
    <row r="135" spans="1:9">
      <c r="A135" s="157"/>
      <c r="B135" s="80" t="s">
        <v>184</v>
      </c>
      <c r="C135" s="80" t="s">
        <v>101</v>
      </c>
      <c r="D135" s="81">
        <v>0</v>
      </c>
      <c r="E135" s="147" t="s">
        <v>54</v>
      </c>
      <c r="F135" s="147" t="s">
        <v>185</v>
      </c>
      <c r="G135" s="113">
        <f>0.0013+0.00115</f>
        <v>2.4499999999999999E-3</v>
      </c>
      <c r="H135" s="82">
        <f t="shared" si="7"/>
        <v>0</v>
      </c>
      <c r="I135" s="83">
        <f t="shared" si="8"/>
        <v>0</v>
      </c>
    </row>
    <row r="136" spans="1:9">
      <c r="A136" s="157"/>
      <c r="B136" s="80" t="s">
        <v>184</v>
      </c>
      <c r="C136" s="80" t="s">
        <v>101</v>
      </c>
      <c r="D136" s="81">
        <v>0</v>
      </c>
      <c r="E136" s="147" t="s">
        <v>54</v>
      </c>
      <c r="F136" s="147" t="s">
        <v>186</v>
      </c>
      <c r="G136" s="113">
        <f>0.00127+0.00115</f>
        <v>2.4200000000000003E-3</v>
      </c>
      <c r="H136" s="82">
        <f t="shared" si="7"/>
        <v>0</v>
      </c>
      <c r="I136" s="83">
        <f t="shared" si="8"/>
        <v>0</v>
      </c>
    </row>
    <row r="137" spans="1:9">
      <c r="A137" s="157"/>
      <c r="B137" s="80" t="s">
        <v>184</v>
      </c>
      <c r="C137" s="80" t="s">
        <v>101</v>
      </c>
      <c r="D137" s="81">
        <v>0</v>
      </c>
      <c r="E137" s="147" t="s">
        <v>103</v>
      </c>
      <c r="F137" s="147" t="s">
        <v>68</v>
      </c>
      <c r="G137" s="113">
        <f>0.0013+0.00115</f>
        <v>2.4499999999999999E-3</v>
      </c>
      <c r="H137" s="82">
        <f t="shared" si="7"/>
        <v>0</v>
      </c>
      <c r="I137" s="83">
        <f t="shared" si="8"/>
        <v>0</v>
      </c>
    </row>
    <row r="138" spans="1:9">
      <c r="A138" s="157"/>
      <c r="B138" s="80" t="s">
        <v>184</v>
      </c>
      <c r="C138" s="80" t="s">
        <v>101</v>
      </c>
      <c r="D138" s="81">
        <v>0</v>
      </c>
      <c r="E138" s="147" t="s">
        <v>103</v>
      </c>
      <c r="F138" s="147" t="s">
        <v>185</v>
      </c>
      <c r="G138" s="113">
        <f>0.00126+0.00115</f>
        <v>2.4099999999999998E-3</v>
      </c>
      <c r="H138" s="82">
        <f t="shared" si="7"/>
        <v>0</v>
      </c>
      <c r="I138" s="83">
        <f t="shared" si="8"/>
        <v>0</v>
      </c>
    </row>
    <row r="139" spans="1:9">
      <c r="A139" s="157"/>
      <c r="B139" s="80" t="s">
        <v>184</v>
      </c>
      <c r="C139" s="80" t="s">
        <v>101</v>
      </c>
      <c r="D139" s="81">
        <v>0</v>
      </c>
      <c r="E139" s="147" t="s">
        <v>103</v>
      </c>
      <c r="F139" s="147" t="s">
        <v>186</v>
      </c>
      <c r="G139" s="113">
        <f>0.001235+0.00115</f>
        <v>2.385E-3</v>
      </c>
      <c r="H139" s="82">
        <f t="shared" si="7"/>
        <v>0</v>
      </c>
      <c r="I139" s="83">
        <f t="shared" si="8"/>
        <v>0</v>
      </c>
    </row>
    <row r="140" spans="1:9">
      <c r="A140" s="157"/>
      <c r="B140" s="80" t="s">
        <v>188</v>
      </c>
      <c r="C140" s="80" t="s">
        <v>66</v>
      </c>
      <c r="D140" s="81">
        <v>0</v>
      </c>
      <c r="E140" s="147" t="s">
        <v>67</v>
      </c>
      <c r="F140" s="147" t="s">
        <v>68</v>
      </c>
      <c r="G140" s="113">
        <f>0.003235+0.0024</f>
        <v>5.6349999999999994E-3</v>
      </c>
      <c r="H140" s="82">
        <f t="shared" si="7"/>
        <v>0</v>
      </c>
      <c r="I140" s="83">
        <f t="shared" si="8"/>
        <v>0</v>
      </c>
    </row>
    <row r="141" spans="1:9">
      <c r="A141" s="157"/>
      <c r="B141" s="80" t="s">
        <v>188</v>
      </c>
      <c r="C141" s="80" t="s">
        <v>66</v>
      </c>
      <c r="D141" s="81">
        <v>0</v>
      </c>
      <c r="E141" s="147" t="s">
        <v>67</v>
      </c>
      <c r="F141" s="147" t="s">
        <v>185</v>
      </c>
      <c r="G141" s="113">
        <f>0.003135+0.0024</f>
        <v>5.535E-3</v>
      </c>
      <c r="H141" s="82">
        <f t="shared" si="7"/>
        <v>0</v>
      </c>
      <c r="I141" s="83">
        <f t="shared" si="8"/>
        <v>0</v>
      </c>
    </row>
    <row r="142" spans="1:9">
      <c r="A142" s="157"/>
      <c r="B142" s="80" t="s">
        <v>188</v>
      </c>
      <c r="C142" s="80" t="s">
        <v>66</v>
      </c>
      <c r="D142" s="81">
        <v>0</v>
      </c>
      <c r="E142" s="147" t="s">
        <v>67</v>
      </c>
      <c r="F142" s="147" t="s">
        <v>186</v>
      </c>
      <c r="G142" s="113">
        <f>0.00307+0.0024</f>
        <v>5.4699999999999992E-3</v>
      </c>
      <c r="H142" s="82">
        <f t="shared" ref="H142" si="9">D142*G142/1000</f>
        <v>0</v>
      </c>
      <c r="I142" s="83">
        <f t="shared" si="8"/>
        <v>0</v>
      </c>
    </row>
    <row r="143" spans="1:9">
      <c r="A143" s="157"/>
      <c r="B143" s="80" t="s">
        <v>188</v>
      </c>
      <c r="C143" s="80" t="s">
        <v>66</v>
      </c>
      <c r="D143" s="81">
        <v>0</v>
      </c>
      <c r="E143" s="147" t="s">
        <v>54</v>
      </c>
      <c r="F143" s="147" t="s">
        <v>187</v>
      </c>
      <c r="G143" s="113">
        <f>0.003135+0.0024</f>
        <v>5.535E-3</v>
      </c>
      <c r="H143" s="82">
        <f t="shared" ref="H143:H194" si="10">D143*G143</f>
        <v>0</v>
      </c>
      <c r="I143" s="83">
        <f t="shared" si="8"/>
        <v>0</v>
      </c>
    </row>
    <row r="144" spans="1:9">
      <c r="A144" s="157"/>
      <c r="B144" s="80" t="s">
        <v>188</v>
      </c>
      <c r="C144" s="80" t="s">
        <v>66</v>
      </c>
      <c r="D144" s="81">
        <v>0</v>
      </c>
      <c r="E144" s="147" t="s">
        <v>54</v>
      </c>
      <c r="F144" s="147" t="s">
        <v>185</v>
      </c>
      <c r="G144" s="113">
        <f>0.003045+0.0024</f>
        <v>5.4450000000000002E-3</v>
      </c>
      <c r="H144" s="82">
        <f t="shared" si="10"/>
        <v>0</v>
      </c>
      <c r="I144" s="83">
        <f t="shared" si="8"/>
        <v>0</v>
      </c>
    </row>
    <row r="145" spans="1:9">
      <c r="A145" s="157"/>
      <c r="B145" s="80" t="s">
        <v>188</v>
      </c>
      <c r="C145" s="80" t="s">
        <v>66</v>
      </c>
      <c r="D145" s="81">
        <v>0</v>
      </c>
      <c r="E145" s="147" t="s">
        <v>54</v>
      </c>
      <c r="F145" s="147" t="s">
        <v>186</v>
      </c>
      <c r="G145" s="113">
        <f>0.00298+0.0024</f>
        <v>5.3799999999999994E-3</v>
      </c>
      <c r="H145" s="82">
        <f t="shared" si="10"/>
        <v>0</v>
      </c>
      <c r="I145" s="83">
        <f t="shared" si="8"/>
        <v>0</v>
      </c>
    </row>
    <row r="146" spans="1:9">
      <c r="A146" s="157"/>
      <c r="B146" s="80" t="s">
        <v>188</v>
      </c>
      <c r="C146" s="80" t="s">
        <v>66</v>
      </c>
      <c r="D146" s="81">
        <v>0</v>
      </c>
      <c r="E146" s="147" t="s">
        <v>103</v>
      </c>
      <c r="F146" s="147" t="s">
        <v>68</v>
      </c>
      <c r="G146" s="113">
        <f>0.00304+0.0024</f>
        <v>5.4400000000000004E-3</v>
      </c>
      <c r="H146" s="82">
        <f t="shared" si="10"/>
        <v>0</v>
      </c>
      <c r="I146" s="83">
        <f t="shared" si="8"/>
        <v>0</v>
      </c>
    </row>
    <row r="147" spans="1:9">
      <c r="A147" s="157"/>
      <c r="B147" s="80" t="s">
        <v>188</v>
      </c>
      <c r="C147" s="80" t="s">
        <v>66</v>
      </c>
      <c r="D147" s="81">
        <v>0</v>
      </c>
      <c r="E147" s="147" t="s">
        <v>103</v>
      </c>
      <c r="F147" s="147" t="s">
        <v>185</v>
      </c>
      <c r="G147" s="113">
        <f>0.00295+0.0024</f>
        <v>5.3499999999999997E-3</v>
      </c>
      <c r="H147" s="82">
        <f t="shared" si="10"/>
        <v>0</v>
      </c>
      <c r="I147" s="83">
        <f t="shared" si="8"/>
        <v>0</v>
      </c>
    </row>
    <row r="148" spans="1:9">
      <c r="A148" s="157"/>
      <c r="B148" s="80" t="s">
        <v>188</v>
      </c>
      <c r="C148" s="80" t="s">
        <v>66</v>
      </c>
      <c r="D148" s="81">
        <v>0</v>
      </c>
      <c r="E148" s="147" t="s">
        <v>103</v>
      </c>
      <c r="F148" s="147" t="s">
        <v>186</v>
      </c>
      <c r="G148" s="113">
        <f>0.00289+0.0024</f>
        <v>5.2899999999999996E-3</v>
      </c>
      <c r="H148" s="82">
        <f t="shared" si="10"/>
        <v>0</v>
      </c>
      <c r="I148" s="83">
        <f t="shared" si="8"/>
        <v>0</v>
      </c>
    </row>
    <row r="149" spans="1:9">
      <c r="A149" s="157"/>
      <c r="B149" s="80" t="s">
        <v>188</v>
      </c>
      <c r="C149" s="80" t="s">
        <v>53</v>
      </c>
      <c r="D149" s="81">
        <v>0</v>
      </c>
      <c r="E149" s="147" t="s">
        <v>67</v>
      </c>
      <c r="F149" s="147" t="s">
        <v>68</v>
      </c>
      <c r="G149" s="113">
        <f>0.002395+0.0024</f>
        <v>4.7949999999999998E-3</v>
      </c>
      <c r="H149" s="82">
        <f t="shared" si="10"/>
        <v>0</v>
      </c>
      <c r="I149" s="83">
        <f t="shared" si="8"/>
        <v>0</v>
      </c>
    </row>
    <row r="150" spans="1:9">
      <c r="A150" s="157"/>
      <c r="B150" s="80" t="s">
        <v>188</v>
      </c>
      <c r="C150" s="80" t="s">
        <v>53</v>
      </c>
      <c r="D150" s="81">
        <v>0</v>
      </c>
      <c r="E150" s="147" t="s">
        <v>67</v>
      </c>
      <c r="F150" s="147" t="s">
        <v>185</v>
      </c>
      <c r="G150" s="113">
        <f>0.00232+0.0024</f>
        <v>4.7200000000000002E-3</v>
      </c>
      <c r="H150" s="82">
        <f t="shared" si="10"/>
        <v>0</v>
      </c>
      <c r="I150" s="83">
        <f t="shared" si="8"/>
        <v>0</v>
      </c>
    </row>
    <row r="151" spans="1:9">
      <c r="A151" s="157"/>
      <c r="B151" s="80" t="s">
        <v>188</v>
      </c>
      <c r="C151" s="80" t="s">
        <v>53</v>
      </c>
      <c r="D151" s="81">
        <v>0</v>
      </c>
      <c r="E151" s="147" t="s">
        <v>67</v>
      </c>
      <c r="F151" s="147" t="s">
        <v>186</v>
      </c>
      <c r="G151" s="113">
        <f>0.002275+0.0024</f>
        <v>4.6750000000000003E-3</v>
      </c>
      <c r="H151" s="82">
        <f t="shared" si="10"/>
        <v>0</v>
      </c>
      <c r="I151" s="83">
        <f t="shared" si="8"/>
        <v>0</v>
      </c>
    </row>
    <row r="152" spans="1:9">
      <c r="A152" s="157"/>
      <c r="B152" s="80" t="s">
        <v>188</v>
      </c>
      <c r="C152" s="80" t="s">
        <v>53</v>
      </c>
      <c r="D152" s="81">
        <v>0</v>
      </c>
      <c r="E152" s="147" t="s">
        <v>54</v>
      </c>
      <c r="F152" s="147" t="s">
        <v>187</v>
      </c>
      <c r="G152" s="113">
        <f>0.00232+0.0024</f>
        <v>4.7200000000000002E-3</v>
      </c>
      <c r="H152" s="82">
        <f t="shared" si="10"/>
        <v>0</v>
      </c>
      <c r="I152" s="83">
        <f t="shared" si="8"/>
        <v>0</v>
      </c>
    </row>
    <row r="153" spans="1:9">
      <c r="A153" s="157"/>
      <c r="B153" s="80" t="s">
        <v>188</v>
      </c>
      <c r="C153" s="80" t="s">
        <v>53</v>
      </c>
      <c r="D153" s="81">
        <v>0</v>
      </c>
      <c r="E153" s="147" t="s">
        <v>54</v>
      </c>
      <c r="F153" s="147" t="s">
        <v>185</v>
      </c>
      <c r="G153" s="113">
        <f>0.00225+0.0024</f>
        <v>4.6499999999999996E-3</v>
      </c>
      <c r="H153" s="82">
        <f t="shared" si="10"/>
        <v>0</v>
      </c>
      <c r="I153" s="83">
        <f t="shared" si="8"/>
        <v>0</v>
      </c>
    </row>
    <row r="154" spans="1:9">
      <c r="A154" s="157"/>
      <c r="B154" s="80" t="s">
        <v>188</v>
      </c>
      <c r="C154" s="80" t="s">
        <v>53</v>
      </c>
      <c r="D154" s="81">
        <v>0</v>
      </c>
      <c r="E154" s="147" t="s">
        <v>54</v>
      </c>
      <c r="F154" s="147" t="s">
        <v>186</v>
      </c>
      <c r="G154" s="113">
        <f>0.002205+0.0024</f>
        <v>4.6049999999999997E-3</v>
      </c>
      <c r="H154" s="82">
        <f t="shared" si="10"/>
        <v>0</v>
      </c>
      <c r="I154" s="83">
        <f t="shared" si="8"/>
        <v>0</v>
      </c>
    </row>
    <row r="155" spans="1:9">
      <c r="A155" s="157"/>
      <c r="B155" s="80" t="s">
        <v>188</v>
      </c>
      <c r="C155" s="80" t="s">
        <v>53</v>
      </c>
      <c r="D155" s="81">
        <v>0</v>
      </c>
      <c r="E155" s="147" t="s">
        <v>103</v>
      </c>
      <c r="F155" s="147" t="s">
        <v>68</v>
      </c>
      <c r="G155" s="113">
        <f>0.00225+0.0024</f>
        <v>4.6499999999999996E-3</v>
      </c>
      <c r="H155" s="82">
        <f t="shared" si="10"/>
        <v>0</v>
      </c>
      <c r="I155" s="83">
        <f t="shared" si="8"/>
        <v>0</v>
      </c>
    </row>
    <row r="156" spans="1:9">
      <c r="A156" s="157"/>
      <c r="B156" s="80" t="s">
        <v>188</v>
      </c>
      <c r="C156" s="80" t="s">
        <v>53</v>
      </c>
      <c r="D156" s="81">
        <v>0</v>
      </c>
      <c r="E156" s="147" t="s">
        <v>103</v>
      </c>
      <c r="F156" s="147" t="s">
        <v>185</v>
      </c>
      <c r="G156" s="113">
        <f>0.00218+0.0024</f>
        <v>4.5799999999999999E-3</v>
      </c>
      <c r="H156" s="82">
        <f t="shared" si="10"/>
        <v>0</v>
      </c>
      <c r="I156" s="83">
        <f t="shared" si="8"/>
        <v>0</v>
      </c>
    </row>
    <row r="157" spans="1:9">
      <c r="A157" s="157"/>
      <c r="B157" s="80" t="s">
        <v>188</v>
      </c>
      <c r="C157" s="80" t="s">
        <v>53</v>
      </c>
      <c r="D157" s="81">
        <v>0</v>
      </c>
      <c r="E157" s="147" t="s">
        <v>103</v>
      </c>
      <c r="F157" s="147" t="s">
        <v>186</v>
      </c>
      <c r="G157" s="113">
        <f>0.002135+0.0024</f>
        <v>4.535E-3</v>
      </c>
      <c r="H157" s="82">
        <f t="shared" si="10"/>
        <v>0</v>
      </c>
      <c r="I157" s="83">
        <f t="shared" si="8"/>
        <v>0</v>
      </c>
    </row>
    <row r="158" spans="1:9">
      <c r="A158" s="157"/>
      <c r="B158" s="80" t="s">
        <v>188</v>
      </c>
      <c r="C158" s="80" t="s">
        <v>101</v>
      </c>
      <c r="D158" s="81">
        <v>0</v>
      </c>
      <c r="E158" s="147" t="s">
        <v>67</v>
      </c>
      <c r="F158" s="147" t="s">
        <v>68</v>
      </c>
      <c r="G158" s="113">
        <f>0.00194+0.0024</f>
        <v>4.3400000000000001E-3</v>
      </c>
      <c r="H158" s="82">
        <f t="shared" si="10"/>
        <v>0</v>
      </c>
      <c r="I158" s="83">
        <f t="shared" si="8"/>
        <v>0</v>
      </c>
    </row>
    <row r="159" spans="1:9">
      <c r="A159" s="157"/>
      <c r="B159" s="80" t="s">
        <v>188</v>
      </c>
      <c r="C159" s="80" t="s">
        <v>101</v>
      </c>
      <c r="D159" s="81">
        <v>0</v>
      </c>
      <c r="E159" s="147" t="s">
        <v>67</v>
      </c>
      <c r="F159" s="147" t="s">
        <v>185</v>
      </c>
      <c r="G159" s="113">
        <f>0.00188+0.0024</f>
        <v>4.28E-3</v>
      </c>
      <c r="H159" s="82">
        <f t="shared" si="10"/>
        <v>0</v>
      </c>
      <c r="I159" s="83">
        <f t="shared" si="8"/>
        <v>0</v>
      </c>
    </row>
    <row r="160" spans="1:9">
      <c r="A160" s="157"/>
      <c r="B160" s="80" t="s">
        <v>188</v>
      </c>
      <c r="C160" s="80" t="s">
        <v>101</v>
      </c>
      <c r="D160" s="81">
        <v>0</v>
      </c>
      <c r="E160" s="147" t="s">
        <v>67</v>
      </c>
      <c r="F160" s="147" t="s">
        <v>186</v>
      </c>
      <c r="G160" s="113">
        <f>0.001845+0.0024</f>
        <v>4.2449999999999996E-3</v>
      </c>
      <c r="H160" s="82">
        <f t="shared" si="10"/>
        <v>0</v>
      </c>
      <c r="I160" s="83">
        <f t="shared" si="8"/>
        <v>0</v>
      </c>
    </row>
    <row r="161" spans="1:9">
      <c r="A161" s="157"/>
      <c r="B161" s="80" t="s">
        <v>188</v>
      </c>
      <c r="C161" s="80" t="s">
        <v>101</v>
      </c>
      <c r="D161" s="81">
        <v>0</v>
      </c>
      <c r="E161" s="147" t="s">
        <v>54</v>
      </c>
      <c r="F161" s="147" t="s">
        <v>187</v>
      </c>
      <c r="G161" s="113">
        <f>0.00188+0.0024</f>
        <v>4.28E-3</v>
      </c>
      <c r="H161" s="82">
        <f t="shared" si="10"/>
        <v>0</v>
      </c>
      <c r="I161" s="83">
        <f t="shared" si="8"/>
        <v>0</v>
      </c>
    </row>
    <row r="162" spans="1:9">
      <c r="A162" s="157"/>
      <c r="B162" s="80" t="s">
        <v>188</v>
      </c>
      <c r="C162" s="80" t="s">
        <v>101</v>
      </c>
      <c r="D162" s="81">
        <v>0</v>
      </c>
      <c r="E162" s="147" t="s">
        <v>54</v>
      </c>
      <c r="F162" s="147" t="s">
        <v>185</v>
      </c>
      <c r="G162" s="113">
        <f>0.001845+0.0024</f>
        <v>4.2449999999999996E-3</v>
      </c>
      <c r="H162" s="82">
        <f t="shared" si="10"/>
        <v>0</v>
      </c>
      <c r="I162" s="83">
        <f t="shared" si="8"/>
        <v>0</v>
      </c>
    </row>
    <row r="163" spans="1:9">
      <c r="A163" s="157"/>
      <c r="B163" s="80" t="s">
        <v>188</v>
      </c>
      <c r="C163" s="80" t="s">
        <v>101</v>
      </c>
      <c r="D163" s="81">
        <v>0</v>
      </c>
      <c r="E163" s="147" t="s">
        <v>54</v>
      </c>
      <c r="F163" s="147" t="s">
        <v>186</v>
      </c>
      <c r="G163" s="113">
        <f>0.001825+0.0024</f>
        <v>4.2249999999999996E-3</v>
      </c>
      <c r="H163" s="82">
        <f t="shared" si="10"/>
        <v>0</v>
      </c>
      <c r="I163" s="83">
        <f t="shared" si="8"/>
        <v>0</v>
      </c>
    </row>
    <row r="164" spans="1:9">
      <c r="A164" s="157"/>
      <c r="B164" s="80" t="s">
        <v>188</v>
      </c>
      <c r="C164" s="80" t="s">
        <v>101</v>
      </c>
      <c r="D164" s="81">
        <v>0</v>
      </c>
      <c r="E164" s="147" t="s">
        <v>103</v>
      </c>
      <c r="F164" s="147" t="s">
        <v>68</v>
      </c>
      <c r="G164" s="113">
        <f>0.001825+0.0024</f>
        <v>4.2249999999999996E-3</v>
      </c>
      <c r="H164" s="82">
        <f t="shared" si="10"/>
        <v>0</v>
      </c>
      <c r="I164" s="83">
        <f t="shared" si="8"/>
        <v>0</v>
      </c>
    </row>
    <row r="165" spans="1:9">
      <c r="A165" s="157"/>
      <c r="B165" s="80" t="s">
        <v>188</v>
      </c>
      <c r="C165" s="80" t="s">
        <v>101</v>
      </c>
      <c r="D165" s="81">
        <v>0</v>
      </c>
      <c r="E165" s="147" t="s">
        <v>103</v>
      </c>
      <c r="F165" s="147" t="s">
        <v>185</v>
      </c>
      <c r="G165" s="113">
        <f>0.00177+0.0024</f>
        <v>4.1700000000000001E-3</v>
      </c>
      <c r="H165" s="82">
        <f t="shared" si="10"/>
        <v>0</v>
      </c>
      <c r="I165" s="83">
        <f t="shared" si="8"/>
        <v>0</v>
      </c>
    </row>
    <row r="166" spans="1:9">
      <c r="A166" s="157"/>
      <c r="B166" s="80" t="s">
        <v>188</v>
      </c>
      <c r="C166" s="80" t="s">
        <v>101</v>
      </c>
      <c r="D166" s="81">
        <v>0</v>
      </c>
      <c r="E166" s="147" t="s">
        <v>103</v>
      </c>
      <c r="F166" s="147" t="s">
        <v>186</v>
      </c>
      <c r="G166" s="113">
        <f>0.001735+0.0024</f>
        <v>4.1349999999999998E-3</v>
      </c>
      <c r="H166" s="82">
        <f t="shared" si="10"/>
        <v>0</v>
      </c>
      <c r="I166" s="83">
        <f t="shared" si="8"/>
        <v>0</v>
      </c>
    </row>
    <row r="167" spans="1:9">
      <c r="A167" s="157"/>
      <c r="B167" s="80" t="s">
        <v>189</v>
      </c>
      <c r="C167" s="80" t="s">
        <v>66</v>
      </c>
      <c r="D167" s="81">
        <v>0</v>
      </c>
      <c r="E167" s="147" t="s">
        <v>67</v>
      </c>
      <c r="F167" s="147" t="s">
        <v>68</v>
      </c>
      <c r="G167" s="113">
        <f>0.004355+0.0035</f>
        <v>7.8550000000000009E-3</v>
      </c>
      <c r="H167" s="82">
        <f t="shared" si="10"/>
        <v>0</v>
      </c>
      <c r="I167" s="83">
        <f t="shared" si="8"/>
        <v>0</v>
      </c>
    </row>
    <row r="168" spans="1:9">
      <c r="B168" s="80" t="s">
        <v>189</v>
      </c>
      <c r="C168" s="80" t="s">
        <v>66</v>
      </c>
      <c r="D168" s="81">
        <v>0</v>
      </c>
      <c r="E168" s="147" t="s">
        <v>67</v>
      </c>
      <c r="F168" s="147" t="s">
        <v>185</v>
      </c>
      <c r="G168" s="113">
        <f>0.00422+0.0035</f>
        <v>7.7199999999999994E-3</v>
      </c>
      <c r="H168" s="82">
        <f t="shared" si="10"/>
        <v>0</v>
      </c>
      <c r="I168" s="83">
        <f t="shared" si="8"/>
        <v>0</v>
      </c>
    </row>
    <row r="169" spans="1:9">
      <c r="B169" s="80" t="s">
        <v>189</v>
      </c>
      <c r="C169" s="80" t="s">
        <v>66</v>
      </c>
      <c r="D169" s="81">
        <v>0</v>
      </c>
      <c r="E169" s="147" t="s">
        <v>67</v>
      </c>
      <c r="F169" s="147" t="s">
        <v>186</v>
      </c>
      <c r="G169" s="113">
        <f>0.004135+0.0035</f>
        <v>7.6349999999999994E-3</v>
      </c>
      <c r="H169" s="82">
        <f t="shared" si="10"/>
        <v>0</v>
      </c>
      <c r="I169" s="83">
        <f t="shared" si="8"/>
        <v>0</v>
      </c>
    </row>
    <row r="170" spans="1:9">
      <c r="B170" s="80" t="s">
        <v>189</v>
      </c>
      <c r="C170" s="80" t="s">
        <v>66</v>
      </c>
      <c r="D170" s="81">
        <v>0</v>
      </c>
      <c r="E170" s="147" t="s">
        <v>54</v>
      </c>
      <c r="F170" s="147" t="s">
        <v>187</v>
      </c>
      <c r="G170" s="113">
        <f>0.00422+0.0035</f>
        <v>7.7199999999999994E-3</v>
      </c>
      <c r="H170" s="82">
        <f t="shared" si="10"/>
        <v>0</v>
      </c>
      <c r="I170" s="83">
        <f t="shared" si="8"/>
        <v>0</v>
      </c>
    </row>
    <row r="171" spans="1:9">
      <c r="B171" s="80" t="s">
        <v>189</v>
      </c>
      <c r="C171" s="80" t="s">
        <v>66</v>
      </c>
      <c r="D171" s="81">
        <v>0</v>
      </c>
      <c r="E171" s="147" t="s">
        <v>54</v>
      </c>
      <c r="F171" s="147" t="s">
        <v>185</v>
      </c>
      <c r="G171" s="113">
        <f>0.004095+0.0035</f>
        <v>7.5949999999999993E-3</v>
      </c>
      <c r="H171" s="82">
        <f t="shared" si="10"/>
        <v>0</v>
      </c>
      <c r="I171" s="83">
        <f t="shared" si="8"/>
        <v>0</v>
      </c>
    </row>
    <row r="172" spans="1:9">
      <c r="B172" s="80" t="s">
        <v>189</v>
      </c>
      <c r="C172" s="80" t="s">
        <v>66</v>
      </c>
      <c r="D172" s="81">
        <v>0</v>
      </c>
      <c r="E172" s="147" t="s">
        <v>54</v>
      </c>
      <c r="F172" s="147" t="s">
        <v>186</v>
      </c>
      <c r="G172" s="113">
        <f>0.00401+0.0035</f>
        <v>7.5099999999999993E-3</v>
      </c>
      <c r="H172" s="82">
        <f t="shared" si="10"/>
        <v>0</v>
      </c>
      <c r="I172" s="83">
        <f t="shared" si="8"/>
        <v>0</v>
      </c>
    </row>
    <row r="173" spans="1:9">
      <c r="B173" s="80" t="s">
        <v>189</v>
      </c>
      <c r="C173" s="80" t="s">
        <v>66</v>
      </c>
      <c r="D173" s="81">
        <v>0</v>
      </c>
      <c r="E173" s="147" t="s">
        <v>103</v>
      </c>
      <c r="F173" s="147" t="s">
        <v>68</v>
      </c>
      <c r="G173" s="113">
        <f>0.00409+0.0035</f>
        <v>7.5899999999999995E-3</v>
      </c>
      <c r="H173" s="82">
        <f t="shared" si="10"/>
        <v>0</v>
      </c>
      <c r="I173" s="83">
        <f t="shared" si="8"/>
        <v>0</v>
      </c>
    </row>
    <row r="174" spans="1:9">
      <c r="B174" s="80" t="s">
        <v>189</v>
      </c>
      <c r="C174" s="80" t="s">
        <v>66</v>
      </c>
      <c r="D174" s="81">
        <v>0</v>
      </c>
      <c r="E174" s="147" t="s">
        <v>103</v>
      </c>
      <c r="F174" s="147" t="s">
        <v>185</v>
      </c>
      <c r="G174" s="113">
        <f>0.00397+0.0035</f>
        <v>7.4699999999999992E-3</v>
      </c>
      <c r="H174" s="82">
        <f t="shared" si="10"/>
        <v>0</v>
      </c>
      <c r="I174" s="83">
        <f t="shared" si="8"/>
        <v>0</v>
      </c>
    </row>
    <row r="175" spans="1:9">
      <c r="B175" s="80" t="s">
        <v>189</v>
      </c>
      <c r="C175" s="80" t="s">
        <v>66</v>
      </c>
      <c r="D175" s="81">
        <v>0</v>
      </c>
      <c r="E175" s="147" t="s">
        <v>103</v>
      </c>
      <c r="F175" s="147" t="s">
        <v>186</v>
      </c>
      <c r="G175" s="113">
        <f>0.003885+0.0035</f>
        <v>7.3850000000000001E-3</v>
      </c>
      <c r="H175" s="82">
        <f t="shared" si="10"/>
        <v>0</v>
      </c>
      <c r="I175" s="83">
        <f t="shared" si="8"/>
        <v>0</v>
      </c>
    </row>
    <row r="176" spans="1:9">
      <c r="B176" s="80" t="s">
        <v>189</v>
      </c>
      <c r="C176" s="80" t="s">
        <v>53</v>
      </c>
      <c r="D176" s="81">
        <v>0</v>
      </c>
      <c r="E176" s="147" t="s">
        <v>67</v>
      </c>
      <c r="F176" s="147" t="s">
        <v>68</v>
      </c>
      <c r="G176" s="113">
        <f>0.00322+0.0035</f>
        <v>6.7200000000000003E-3</v>
      </c>
      <c r="H176" s="82">
        <f t="shared" si="10"/>
        <v>0</v>
      </c>
      <c r="I176" s="83">
        <f t="shared" si="8"/>
        <v>0</v>
      </c>
    </row>
    <row r="177" spans="2:9">
      <c r="B177" s="80" t="s">
        <v>189</v>
      </c>
      <c r="C177" s="80" t="s">
        <v>53</v>
      </c>
      <c r="D177" s="81">
        <v>0</v>
      </c>
      <c r="E177" s="147" t="s">
        <v>67</v>
      </c>
      <c r="F177" s="147" t="s">
        <v>185</v>
      </c>
      <c r="G177" s="113">
        <f>0.003125+0.0035</f>
        <v>6.6250000000000007E-3</v>
      </c>
      <c r="H177" s="82">
        <f t="shared" si="10"/>
        <v>0</v>
      </c>
      <c r="I177" s="83">
        <f t="shared" ref="I177:I194" si="11">H177*25</f>
        <v>0</v>
      </c>
    </row>
    <row r="178" spans="2:9">
      <c r="B178" s="80" t="s">
        <v>189</v>
      </c>
      <c r="C178" s="80" t="s">
        <v>53</v>
      </c>
      <c r="D178" s="81">
        <v>0</v>
      </c>
      <c r="E178" s="147" t="s">
        <v>67</v>
      </c>
      <c r="F178" s="147" t="s">
        <v>186</v>
      </c>
      <c r="G178" s="113">
        <f>0.003125+0.0035</f>
        <v>6.6250000000000007E-3</v>
      </c>
      <c r="H178" s="82">
        <f t="shared" si="10"/>
        <v>0</v>
      </c>
      <c r="I178" s="83">
        <f t="shared" si="11"/>
        <v>0</v>
      </c>
    </row>
    <row r="179" spans="2:9">
      <c r="B179" s="80" t="s">
        <v>189</v>
      </c>
      <c r="C179" s="80" t="s">
        <v>53</v>
      </c>
      <c r="D179" s="81">
        <v>0</v>
      </c>
      <c r="E179" s="147" t="s">
        <v>54</v>
      </c>
      <c r="F179" s="147" t="s">
        <v>187</v>
      </c>
      <c r="G179" s="113">
        <f>0.002535+0.0035</f>
        <v>6.0350000000000004E-3</v>
      </c>
      <c r="H179" s="82">
        <f t="shared" si="10"/>
        <v>0</v>
      </c>
      <c r="I179" s="83">
        <f t="shared" si="11"/>
        <v>0</v>
      </c>
    </row>
    <row r="180" spans="2:9">
      <c r="B180" s="80" t="s">
        <v>189</v>
      </c>
      <c r="C180" s="80" t="s">
        <v>53</v>
      </c>
      <c r="D180" s="81">
        <v>0</v>
      </c>
      <c r="E180" s="147" t="s">
        <v>54</v>
      </c>
      <c r="F180" s="147" t="s">
        <v>185</v>
      </c>
      <c r="G180" s="113">
        <f>0.00303+0.0035</f>
        <v>6.5300000000000002E-3</v>
      </c>
      <c r="H180" s="82">
        <f t="shared" si="10"/>
        <v>0</v>
      </c>
      <c r="I180" s="83">
        <f t="shared" si="11"/>
        <v>0</v>
      </c>
    </row>
    <row r="181" spans="2:9">
      <c r="B181" s="80" t="s">
        <v>189</v>
      </c>
      <c r="C181" s="80" t="s">
        <v>53</v>
      </c>
      <c r="D181" s="81">
        <v>0</v>
      </c>
      <c r="E181" s="147" t="s">
        <v>54</v>
      </c>
      <c r="F181" s="147" t="s">
        <v>186</v>
      </c>
      <c r="G181" s="113">
        <f>0.00297+0.0035</f>
        <v>6.4700000000000001E-3</v>
      </c>
      <c r="H181" s="82">
        <f t="shared" si="10"/>
        <v>0</v>
      </c>
      <c r="I181" s="83">
        <f t="shared" si="11"/>
        <v>0</v>
      </c>
    </row>
    <row r="182" spans="2:9">
      <c r="B182" s="80" t="s">
        <v>189</v>
      </c>
      <c r="C182" s="80" t="s">
        <v>53</v>
      </c>
      <c r="D182" s="81">
        <v>0</v>
      </c>
      <c r="E182" s="147" t="s">
        <v>103</v>
      </c>
      <c r="F182" s="147" t="s">
        <v>68</v>
      </c>
      <c r="G182" s="113">
        <f>0.00303+0.0035</f>
        <v>6.5300000000000002E-3</v>
      </c>
      <c r="H182" s="82">
        <f t="shared" si="10"/>
        <v>0</v>
      </c>
      <c r="I182" s="83">
        <f t="shared" si="11"/>
        <v>0</v>
      </c>
    </row>
    <row r="183" spans="2:9">
      <c r="B183" s="80" t="s">
        <v>189</v>
      </c>
      <c r="C183" s="80" t="s">
        <v>53</v>
      </c>
      <c r="D183" s="81">
        <v>0</v>
      </c>
      <c r="E183" s="147" t="s">
        <v>103</v>
      </c>
      <c r="F183" s="147" t="s">
        <v>185</v>
      </c>
      <c r="G183" s="113">
        <f>0.002935+0.0035</f>
        <v>6.4349999999999997E-3</v>
      </c>
      <c r="H183" s="82">
        <f t="shared" si="10"/>
        <v>0</v>
      </c>
      <c r="I183" s="83">
        <f t="shared" si="11"/>
        <v>0</v>
      </c>
    </row>
    <row r="184" spans="2:9">
      <c r="B184" s="80" t="s">
        <v>189</v>
      </c>
      <c r="C184" s="80" t="s">
        <v>53</v>
      </c>
      <c r="D184" s="81">
        <v>0</v>
      </c>
      <c r="E184" s="147" t="s">
        <v>103</v>
      </c>
      <c r="F184" s="147" t="s">
        <v>186</v>
      </c>
      <c r="G184" s="113">
        <f>0.002875+0.0035</f>
        <v>6.3750000000000005E-3</v>
      </c>
      <c r="H184" s="82">
        <f t="shared" si="10"/>
        <v>0</v>
      </c>
      <c r="I184" s="83">
        <f t="shared" si="11"/>
        <v>0</v>
      </c>
    </row>
    <row r="185" spans="2:9">
      <c r="B185" s="80" t="s">
        <v>189</v>
      </c>
      <c r="C185" s="80" t="s">
        <v>101</v>
      </c>
      <c r="D185" s="81">
        <v>0</v>
      </c>
      <c r="E185" s="147" t="s">
        <v>67</v>
      </c>
      <c r="F185" s="147" t="s">
        <v>68</v>
      </c>
      <c r="G185" s="113">
        <f>0.00261+0.0035</f>
        <v>6.11E-3</v>
      </c>
      <c r="H185" s="82">
        <f t="shared" si="10"/>
        <v>0</v>
      </c>
      <c r="I185" s="83">
        <f t="shared" si="11"/>
        <v>0</v>
      </c>
    </row>
    <row r="186" spans="2:9">
      <c r="B186" s="80" t="s">
        <v>189</v>
      </c>
      <c r="C186" s="80" t="s">
        <v>101</v>
      </c>
      <c r="D186" s="81">
        <v>0</v>
      </c>
      <c r="E186" s="147" t="s">
        <v>67</v>
      </c>
      <c r="F186" s="147" t="s">
        <v>185</v>
      </c>
      <c r="G186" s="113">
        <f>0.002535+0.0035</f>
        <v>6.0350000000000004E-3</v>
      </c>
      <c r="H186" s="82">
        <f t="shared" si="10"/>
        <v>0</v>
      </c>
      <c r="I186" s="83">
        <f t="shared" si="11"/>
        <v>0</v>
      </c>
    </row>
    <row r="187" spans="2:9">
      <c r="B187" s="80" t="s">
        <v>189</v>
      </c>
      <c r="C187" s="80" t="s">
        <v>101</v>
      </c>
      <c r="D187" s="81">
        <v>0</v>
      </c>
      <c r="E187" s="147" t="s">
        <v>67</v>
      </c>
      <c r="F187" s="147" t="s">
        <v>186</v>
      </c>
      <c r="G187" s="113">
        <f>0.00248+0.0035</f>
        <v>5.9800000000000001E-3</v>
      </c>
      <c r="H187" s="82">
        <f t="shared" si="10"/>
        <v>0</v>
      </c>
      <c r="I187" s="83">
        <f t="shared" si="11"/>
        <v>0</v>
      </c>
    </row>
    <row r="188" spans="2:9">
      <c r="B188" s="80" t="s">
        <v>189</v>
      </c>
      <c r="C188" s="80" t="s">
        <v>101</v>
      </c>
      <c r="D188" s="81">
        <v>0</v>
      </c>
      <c r="E188" s="147" t="s">
        <v>54</v>
      </c>
      <c r="F188" s="147" t="s">
        <v>187</v>
      </c>
      <c r="G188" s="113">
        <f>0.002535+0.0035</f>
        <v>6.0350000000000004E-3</v>
      </c>
      <c r="H188" s="82">
        <f t="shared" si="10"/>
        <v>0</v>
      </c>
      <c r="I188" s="83">
        <f t="shared" si="11"/>
        <v>0</v>
      </c>
    </row>
    <row r="189" spans="2:9">
      <c r="B189" s="80" t="s">
        <v>189</v>
      </c>
      <c r="C189" s="80" t="s">
        <v>101</v>
      </c>
      <c r="D189" s="81">
        <v>0</v>
      </c>
      <c r="E189" s="147" t="s">
        <v>54</v>
      </c>
      <c r="F189" s="147" t="s">
        <v>185</v>
      </c>
      <c r="G189" s="113">
        <f>0.002455+0.0035</f>
        <v>5.9550000000000002E-3</v>
      </c>
      <c r="H189" s="82">
        <f t="shared" si="10"/>
        <v>0</v>
      </c>
      <c r="I189" s="83">
        <f t="shared" si="11"/>
        <v>0</v>
      </c>
    </row>
    <row r="190" spans="2:9">
      <c r="B190" s="80" t="s">
        <v>189</v>
      </c>
      <c r="C190" s="80" t="s">
        <v>101</v>
      </c>
      <c r="D190" s="81">
        <v>0</v>
      </c>
      <c r="E190" s="147" t="s">
        <v>54</v>
      </c>
      <c r="F190" s="147" t="s">
        <v>186</v>
      </c>
      <c r="G190" s="113">
        <f>0.002405+0.0035</f>
        <v>5.9050000000000005E-3</v>
      </c>
      <c r="H190" s="82">
        <f t="shared" si="10"/>
        <v>0</v>
      </c>
      <c r="I190" s="83">
        <f t="shared" si="11"/>
        <v>0</v>
      </c>
    </row>
    <row r="191" spans="2:9">
      <c r="B191" s="80" t="s">
        <v>189</v>
      </c>
      <c r="C191" s="80" t="s">
        <v>101</v>
      </c>
      <c r="D191" s="81">
        <v>0</v>
      </c>
      <c r="E191" s="147" t="s">
        <v>103</v>
      </c>
      <c r="F191" s="147" t="s">
        <v>68</v>
      </c>
      <c r="G191" s="113">
        <f>0.002455+0.0035</f>
        <v>5.9550000000000002E-3</v>
      </c>
      <c r="H191" s="82">
        <f t="shared" si="10"/>
        <v>0</v>
      </c>
      <c r="I191" s="83">
        <f t="shared" si="11"/>
        <v>0</v>
      </c>
    </row>
    <row r="192" spans="2:9">
      <c r="B192" s="80" t="s">
        <v>189</v>
      </c>
      <c r="C192" s="80" t="s">
        <v>101</v>
      </c>
      <c r="D192" s="81">
        <v>0</v>
      </c>
      <c r="E192" s="147" t="s">
        <v>103</v>
      </c>
      <c r="F192" s="147" t="s">
        <v>185</v>
      </c>
      <c r="G192" s="113">
        <f>0.00238+0.0035</f>
        <v>5.8799999999999998E-3</v>
      </c>
      <c r="H192" s="82">
        <f t="shared" si="10"/>
        <v>0</v>
      </c>
      <c r="I192" s="83">
        <f t="shared" si="11"/>
        <v>0</v>
      </c>
    </row>
    <row r="193" spans="2:9">
      <c r="B193" s="80" t="s">
        <v>189</v>
      </c>
      <c r="C193" s="80" t="s">
        <v>101</v>
      </c>
      <c r="D193" s="81">
        <v>0</v>
      </c>
      <c r="E193" s="147" t="s">
        <v>103</v>
      </c>
      <c r="F193" s="147" t="s">
        <v>186</v>
      </c>
      <c r="G193" s="113">
        <f>0.00233+0.0035</f>
        <v>5.8300000000000001E-3</v>
      </c>
      <c r="H193" s="82">
        <f t="shared" si="10"/>
        <v>0</v>
      </c>
      <c r="I193" s="83">
        <f t="shared" si="11"/>
        <v>0</v>
      </c>
    </row>
    <row r="194" spans="2:9">
      <c r="B194" s="80" t="s">
        <v>190</v>
      </c>
      <c r="C194" s="80" t="s">
        <v>191</v>
      </c>
      <c r="D194" s="81">
        <v>0</v>
      </c>
      <c r="E194" s="147" t="s">
        <v>191</v>
      </c>
      <c r="F194" s="147" t="s">
        <v>191</v>
      </c>
      <c r="G194" s="113">
        <v>1.15E-3</v>
      </c>
      <c r="H194" s="82">
        <f t="shared" si="10"/>
        <v>0</v>
      </c>
      <c r="I194" s="83">
        <f t="shared" si="11"/>
        <v>0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DF819-0B1C-D24F-AE89-C5A88BB37006}">
  <dimension ref="A1:H187"/>
  <sheetViews>
    <sheetView workbookViewId="0">
      <selection activeCell="L31" sqref="L31"/>
    </sheetView>
  </sheetViews>
  <sheetFormatPr baseColWidth="10" defaultColWidth="11" defaultRowHeight="16"/>
  <sheetData>
    <row r="1" spans="1:8" ht="18">
      <c r="A1" s="114" t="s">
        <v>106</v>
      </c>
      <c r="B1" s="114"/>
      <c r="C1" s="114"/>
      <c r="D1" s="116"/>
      <c r="E1" s="116"/>
      <c r="F1" s="116"/>
      <c r="G1" s="116"/>
      <c r="H1" s="116"/>
    </row>
    <row r="2" spans="1:8">
      <c r="A2" s="115"/>
      <c r="B2" s="115"/>
      <c r="C2" s="115"/>
      <c r="D2" s="115"/>
      <c r="E2" s="115"/>
      <c r="F2" s="115"/>
      <c r="G2" s="115"/>
      <c r="H2" s="115"/>
    </row>
    <row r="3" spans="1:8">
      <c r="A3" s="115"/>
      <c r="B3" s="115"/>
      <c r="C3" s="115"/>
      <c r="D3" s="115"/>
      <c r="E3" s="115"/>
      <c r="F3" s="115"/>
      <c r="G3" s="115"/>
      <c r="H3" s="115"/>
    </row>
    <row r="4" spans="1:8">
      <c r="A4" s="117" t="s">
        <v>192</v>
      </c>
      <c r="B4" s="117"/>
      <c r="C4" s="117"/>
      <c r="D4" s="117"/>
      <c r="E4" s="117"/>
      <c r="F4" s="118"/>
      <c r="G4" s="118"/>
      <c r="H4" s="118"/>
    </row>
    <row r="5" spans="1:8">
      <c r="A5" s="119"/>
      <c r="B5" s="117"/>
      <c r="C5" s="117"/>
      <c r="D5" s="117"/>
      <c r="E5" s="117"/>
      <c r="F5" s="118"/>
      <c r="G5" s="118"/>
      <c r="H5" s="118"/>
    </row>
    <row r="6" spans="1:8">
      <c r="A6" s="120"/>
      <c r="B6" s="120" t="s">
        <v>193</v>
      </c>
      <c r="C6" s="120" t="s">
        <v>182</v>
      </c>
      <c r="D6" s="120" t="s">
        <v>194</v>
      </c>
      <c r="E6" s="120" t="s">
        <v>195</v>
      </c>
      <c r="F6" s="140" t="s">
        <v>196</v>
      </c>
      <c r="G6" s="121" t="s">
        <v>25</v>
      </c>
      <c r="H6" s="122" t="s">
        <v>26</v>
      </c>
    </row>
    <row r="7" spans="1:8">
      <c r="A7" s="123" t="s">
        <v>197</v>
      </c>
      <c r="B7" s="239" t="s">
        <v>198</v>
      </c>
      <c r="C7" s="124">
        <v>1</v>
      </c>
      <c r="D7" s="127" t="s">
        <v>191</v>
      </c>
      <c r="E7" s="127" t="s">
        <v>191</v>
      </c>
      <c r="F7" s="125">
        <v>1.3500000000000001E-3</v>
      </c>
      <c r="G7" s="126">
        <v>0</v>
      </c>
      <c r="H7" s="126">
        <v>0.03</v>
      </c>
    </row>
    <row r="8" spans="1:8">
      <c r="A8" s="123" t="s">
        <v>199</v>
      </c>
      <c r="B8" s="123" t="s">
        <v>200</v>
      </c>
      <c r="C8" s="124">
        <v>0</v>
      </c>
      <c r="D8" s="127" t="s">
        <v>201</v>
      </c>
      <c r="E8" s="127">
        <v>60</v>
      </c>
      <c r="F8" s="128"/>
      <c r="G8" s="126">
        <v>0</v>
      </c>
      <c r="H8" s="126">
        <v>0</v>
      </c>
    </row>
    <row r="9" spans="1:8">
      <c r="A9" s="123" t="s">
        <v>199</v>
      </c>
      <c r="B9" s="123" t="s">
        <v>200</v>
      </c>
      <c r="C9" s="124">
        <v>0</v>
      </c>
      <c r="D9" s="127" t="s">
        <v>202</v>
      </c>
      <c r="E9" s="127">
        <v>60</v>
      </c>
      <c r="F9" s="128"/>
      <c r="G9" s="126">
        <v>0</v>
      </c>
      <c r="H9" s="126">
        <v>0</v>
      </c>
    </row>
    <row r="10" spans="1:8">
      <c r="A10" s="123" t="s">
        <v>199</v>
      </c>
      <c r="B10" s="123" t="s">
        <v>200</v>
      </c>
      <c r="C10" s="124">
        <v>0</v>
      </c>
      <c r="D10" s="127" t="s">
        <v>203</v>
      </c>
      <c r="E10" s="127">
        <v>60</v>
      </c>
      <c r="F10" s="128"/>
      <c r="G10" s="126">
        <v>0</v>
      </c>
      <c r="H10" s="126">
        <v>0</v>
      </c>
    </row>
    <row r="11" spans="1:8">
      <c r="A11" s="123" t="s">
        <v>199</v>
      </c>
      <c r="B11" s="123" t="s">
        <v>200</v>
      </c>
      <c r="C11" s="124">
        <v>0</v>
      </c>
      <c r="D11" s="127" t="s">
        <v>204</v>
      </c>
      <c r="E11" s="127">
        <v>60</v>
      </c>
      <c r="F11" s="128"/>
      <c r="G11" s="126">
        <v>0</v>
      </c>
      <c r="H11" s="126">
        <v>0</v>
      </c>
    </row>
    <row r="12" spans="1:8">
      <c r="A12" s="123" t="s">
        <v>199</v>
      </c>
      <c r="B12" s="123" t="s">
        <v>200</v>
      </c>
      <c r="C12" s="124">
        <v>0</v>
      </c>
      <c r="D12" s="127" t="s">
        <v>205</v>
      </c>
      <c r="E12" s="127">
        <v>60</v>
      </c>
      <c r="F12" s="128"/>
      <c r="G12" s="126">
        <v>0</v>
      </c>
      <c r="H12" s="126">
        <v>0</v>
      </c>
    </row>
    <row r="13" spans="1:8">
      <c r="A13" s="123" t="s">
        <v>199</v>
      </c>
      <c r="B13" s="123" t="s">
        <v>200</v>
      </c>
      <c r="C13" s="124">
        <v>0</v>
      </c>
      <c r="D13" s="127" t="s">
        <v>206</v>
      </c>
      <c r="E13" s="127">
        <v>60</v>
      </c>
      <c r="F13" s="128"/>
      <c r="G13" s="126">
        <v>0</v>
      </c>
      <c r="H13" s="126">
        <v>0</v>
      </c>
    </row>
    <row r="14" spans="1:8">
      <c r="A14" s="123" t="s">
        <v>199</v>
      </c>
      <c r="B14" s="123" t="s">
        <v>200</v>
      </c>
      <c r="C14" s="124">
        <v>0</v>
      </c>
      <c r="D14" s="127" t="s">
        <v>207</v>
      </c>
      <c r="E14" s="127">
        <v>60</v>
      </c>
      <c r="F14" s="128"/>
      <c r="G14" s="126">
        <v>0</v>
      </c>
      <c r="H14" s="126">
        <v>0</v>
      </c>
    </row>
    <row r="15" spans="1:8">
      <c r="A15" s="123" t="s">
        <v>199</v>
      </c>
      <c r="B15" s="123" t="s">
        <v>200</v>
      </c>
      <c r="C15" s="124">
        <v>0</v>
      </c>
      <c r="D15" s="127" t="s">
        <v>201</v>
      </c>
      <c r="E15" s="127">
        <v>80</v>
      </c>
      <c r="F15" s="128"/>
      <c r="G15" s="126">
        <v>0</v>
      </c>
      <c r="H15" s="126">
        <v>0</v>
      </c>
    </row>
    <row r="16" spans="1:8">
      <c r="A16" s="123" t="s">
        <v>199</v>
      </c>
      <c r="B16" s="123" t="s">
        <v>200</v>
      </c>
      <c r="C16" s="124">
        <v>0</v>
      </c>
      <c r="D16" s="127" t="s">
        <v>202</v>
      </c>
      <c r="E16" s="127">
        <v>80</v>
      </c>
      <c r="F16" s="128"/>
      <c r="G16" s="126">
        <v>0</v>
      </c>
      <c r="H16" s="126">
        <v>0</v>
      </c>
    </row>
    <row r="17" spans="1:8">
      <c r="A17" s="123" t="s">
        <v>199</v>
      </c>
      <c r="B17" s="123" t="s">
        <v>200</v>
      </c>
      <c r="C17" s="124">
        <v>0</v>
      </c>
      <c r="D17" s="127" t="s">
        <v>203</v>
      </c>
      <c r="E17" s="127">
        <v>80</v>
      </c>
      <c r="F17" s="128"/>
      <c r="G17" s="126">
        <v>0</v>
      </c>
      <c r="H17" s="126">
        <v>0</v>
      </c>
    </row>
    <row r="18" spans="1:8">
      <c r="A18" s="123" t="s">
        <v>199</v>
      </c>
      <c r="B18" s="123" t="s">
        <v>200</v>
      </c>
      <c r="C18" s="124">
        <v>0</v>
      </c>
      <c r="D18" s="127" t="s">
        <v>204</v>
      </c>
      <c r="E18" s="127">
        <v>80</v>
      </c>
      <c r="F18" s="128"/>
      <c r="G18" s="126">
        <v>0</v>
      </c>
      <c r="H18" s="126">
        <v>0</v>
      </c>
    </row>
    <row r="19" spans="1:8">
      <c r="A19" s="123" t="s">
        <v>199</v>
      </c>
      <c r="B19" s="123" t="s">
        <v>200</v>
      </c>
      <c r="C19" s="124"/>
      <c r="D19" s="127" t="s">
        <v>205</v>
      </c>
      <c r="E19" s="127">
        <v>80</v>
      </c>
      <c r="F19" s="128"/>
      <c r="G19" s="126">
        <v>0</v>
      </c>
      <c r="H19" s="126">
        <v>0</v>
      </c>
    </row>
    <row r="20" spans="1:8">
      <c r="A20" s="123" t="s">
        <v>199</v>
      </c>
      <c r="B20" s="123" t="s">
        <v>200</v>
      </c>
      <c r="C20" s="124">
        <v>0</v>
      </c>
      <c r="D20" s="127" t="s">
        <v>206</v>
      </c>
      <c r="E20" s="127">
        <v>80</v>
      </c>
      <c r="F20" s="128"/>
      <c r="G20" s="126">
        <v>0</v>
      </c>
      <c r="H20" s="126">
        <v>0</v>
      </c>
    </row>
    <row r="21" spans="1:8">
      <c r="A21" s="123" t="s">
        <v>199</v>
      </c>
      <c r="B21" s="123" t="s">
        <v>200</v>
      </c>
      <c r="C21" s="124">
        <v>0</v>
      </c>
      <c r="D21" s="127" t="s">
        <v>207</v>
      </c>
      <c r="E21" s="127">
        <v>80</v>
      </c>
      <c r="F21" s="128"/>
      <c r="G21" s="126">
        <v>0</v>
      </c>
      <c r="H21" s="126">
        <v>0</v>
      </c>
    </row>
    <row r="22" spans="1:8">
      <c r="A22" s="123" t="s">
        <v>199</v>
      </c>
      <c r="B22" s="123" t="s">
        <v>200</v>
      </c>
      <c r="C22" s="124">
        <v>0</v>
      </c>
      <c r="D22" s="127" t="s">
        <v>201</v>
      </c>
      <c r="E22" s="127">
        <v>110</v>
      </c>
      <c r="F22" s="128"/>
      <c r="G22" s="126">
        <v>0</v>
      </c>
      <c r="H22" s="126">
        <v>0</v>
      </c>
    </row>
    <row r="23" spans="1:8">
      <c r="A23" s="123" t="s">
        <v>199</v>
      </c>
      <c r="B23" s="123" t="s">
        <v>200</v>
      </c>
      <c r="C23" s="124">
        <v>0</v>
      </c>
      <c r="D23" s="127" t="s">
        <v>202</v>
      </c>
      <c r="E23" s="127">
        <v>110</v>
      </c>
      <c r="F23" s="128"/>
      <c r="G23" s="126">
        <v>0</v>
      </c>
      <c r="H23" s="126">
        <v>0</v>
      </c>
    </row>
    <row r="24" spans="1:8">
      <c r="A24" s="123" t="s">
        <v>199</v>
      </c>
      <c r="B24" s="123" t="s">
        <v>200</v>
      </c>
      <c r="C24" s="124">
        <v>0</v>
      </c>
      <c r="D24" s="127" t="s">
        <v>203</v>
      </c>
      <c r="E24" s="127">
        <v>110</v>
      </c>
      <c r="F24" s="128"/>
      <c r="G24" s="126">
        <v>0</v>
      </c>
      <c r="H24" s="126">
        <v>0</v>
      </c>
    </row>
    <row r="25" spans="1:8">
      <c r="A25" s="123" t="s">
        <v>199</v>
      </c>
      <c r="B25" s="123" t="s">
        <v>200</v>
      </c>
      <c r="C25" s="124">
        <v>0</v>
      </c>
      <c r="D25" s="127" t="s">
        <v>204</v>
      </c>
      <c r="E25" s="127">
        <v>110</v>
      </c>
      <c r="F25" s="128"/>
      <c r="G25" s="126">
        <v>0</v>
      </c>
      <c r="H25" s="126">
        <v>0</v>
      </c>
    </row>
    <row r="26" spans="1:8">
      <c r="A26" s="123" t="s">
        <v>199</v>
      </c>
      <c r="B26" s="123" t="s">
        <v>200</v>
      </c>
      <c r="C26" s="124">
        <v>0</v>
      </c>
      <c r="D26" s="127" t="s">
        <v>205</v>
      </c>
      <c r="E26" s="127">
        <v>110</v>
      </c>
      <c r="F26" s="128"/>
      <c r="G26" s="126">
        <v>0</v>
      </c>
      <c r="H26" s="126">
        <v>0</v>
      </c>
    </row>
    <row r="27" spans="1:8">
      <c r="A27" s="123" t="s">
        <v>199</v>
      </c>
      <c r="B27" s="123" t="s">
        <v>200</v>
      </c>
      <c r="C27" s="124">
        <v>0</v>
      </c>
      <c r="D27" s="127" t="s">
        <v>206</v>
      </c>
      <c r="E27" s="127">
        <v>110</v>
      </c>
      <c r="F27" s="128"/>
      <c r="G27" s="126">
        <v>0</v>
      </c>
      <c r="H27" s="126">
        <v>0</v>
      </c>
    </row>
    <row r="28" spans="1:8">
      <c r="A28" s="123" t="s">
        <v>199</v>
      </c>
      <c r="B28" s="123" t="s">
        <v>200</v>
      </c>
      <c r="C28" s="124">
        <v>0</v>
      </c>
      <c r="D28" s="127" t="s">
        <v>207</v>
      </c>
      <c r="E28" s="127">
        <v>110</v>
      </c>
      <c r="F28" s="128"/>
      <c r="G28" s="126">
        <v>0</v>
      </c>
      <c r="H28" s="126">
        <v>0</v>
      </c>
    </row>
    <row r="29" spans="1:8">
      <c r="A29" s="123" t="s">
        <v>199</v>
      </c>
      <c r="B29" s="123" t="s">
        <v>200</v>
      </c>
      <c r="C29" s="124">
        <v>0</v>
      </c>
      <c r="D29" s="127" t="s">
        <v>201</v>
      </c>
      <c r="E29" s="127">
        <v>130</v>
      </c>
      <c r="F29" s="128"/>
      <c r="G29" s="126">
        <v>0</v>
      </c>
      <c r="H29" s="126">
        <v>0</v>
      </c>
    </row>
    <row r="30" spans="1:8">
      <c r="A30" s="123" t="s">
        <v>199</v>
      </c>
      <c r="B30" s="123" t="s">
        <v>200</v>
      </c>
      <c r="C30" s="124">
        <v>0</v>
      </c>
      <c r="D30" s="127" t="s">
        <v>202</v>
      </c>
      <c r="E30" s="127">
        <v>130</v>
      </c>
      <c r="F30" s="128"/>
      <c r="G30" s="126">
        <v>0</v>
      </c>
      <c r="H30" s="126">
        <v>0</v>
      </c>
    </row>
    <row r="31" spans="1:8">
      <c r="A31" s="123" t="s">
        <v>199</v>
      </c>
      <c r="B31" s="123" t="s">
        <v>200</v>
      </c>
      <c r="C31" s="124">
        <v>0</v>
      </c>
      <c r="D31" s="127" t="s">
        <v>203</v>
      </c>
      <c r="E31" s="127">
        <v>130</v>
      </c>
      <c r="F31" s="128"/>
      <c r="G31" s="126">
        <v>0</v>
      </c>
      <c r="H31" s="126">
        <v>0</v>
      </c>
    </row>
    <row r="32" spans="1:8">
      <c r="A32" s="123" t="s">
        <v>199</v>
      </c>
      <c r="B32" s="123" t="s">
        <v>200</v>
      </c>
      <c r="C32" s="124">
        <v>0</v>
      </c>
      <c r="D32" s="127" t="s">
        <v>204</v>
      </c>
      <c r="E32" s="127">
        <v>130</v>
      </c>
      <c r="F32" s="128"/>
      <c r="G32" s="126">
        <v>0</v>
      </c>
      <c r="H32" s="126">
        <v>0</v>
      </c>
    </row>
    <row r="33" spans="1:8">
      <c r="A33" s="123" t="s">
        <v>199</v>
      </c>
      <c r="B33" s="123" t="s">
        <v>200</v>
      </c>
      <c r="C33" s="124">
        <v>0</v>
      </c>
      <c r="D33" s="127" t="s">
        <v>205</v>
      </c>
      <c r="E33" s="127">
        <v>130</v>
      </c>
      <c r="F33" s="128"/>
      <c r="G33" s="126">
        <v>0</v>
      </c>
      <c r="H33" s="126">
        <v>0</v>
      </c>
    </row>
    <row r="34" spans="1:8">
      <c r="A34" s="123" t="s">
        <v>199</v>
      </c>
      <c r="B34" s="123" t="s">
        <v>200</v>
      </c>
      <c r="C34" s="124">
        <v>0</v>
      </c>
      <c r="D34" s="127" t="s">
        <v>206</v>
      </c>
      <c r="E34" s="127">
        <v>130</v>
      </c>
      <c r="F34" s="128"/>
      <c r="G34" s="126">
        <v>0</v>
      </c>
      <c r="H34" s="126">
        <v>0</v>
      </c>
    </row>
    <row r="35" spans="1:8">
      <c r="A35" s="123" t="s">
        <v>199</v>
      </c>
      <c r="B35" s="123" t="s">
        <v>200</v>
      </c>
      <c r="C35" s="124">
        <v>0</v>
      </c>
      <c r="D35" s="127" t="s">
        <v>207</v>
      </c>
      <c r="E35" s="127">
        <v>130</v>
      </c>
      <c r="F35" s="128"/>
      <c r="G35" s="126">
        <v>0</v>
      </c>
      <c r="H35" s="126">
        <v>0</v>
      </c>
    </row>
    <row r="36" spans="1:8">
      <c r="A36" s="123" t="s">
        <v>199</v>
      </c>
      <c r="B36" s="123" t="s">
        <v>200</v>
      </c>
      <c r="C36" s="124">
        <v>0</v>
      </c>
      <c r="D36" s="127" t="s">
        <v>201</v>
      </c>
      <c r="E36" s="127">
        <v>170</v>
      </c>
      <c r="F36" s="128"/>
      <c r="G36" s="126">
        <v>0</v>
      </c>
      <c r="H36" s="126">
        <v>0</v>
      </c>
    </row>
    <row r="37" spans="1:8">
      <c r="A37" s="123" t="s">
        <v>199</v>
      </c>
      <c r="B37" s="123" t="s">
        <v>200</v>
      </c>
      <c r="C37" s="124">
        <v>0</v>
      </c>
      <c r="D37" s="127" t="s">
        <v>202</v>
      </c>
      <c r="E37" s="127">
        <v>170</v>
      </c>
      <c r="F37" s="128"/>
      <c r="G37" s="126">
        <v>0</v>
      </c>
      <c r="H37" s="126">
        <v>0</v>
      </c>
    </row>
    <row r="38" spans="1:8">
      <c r="A38" s="123" t="s">
        <v>199</v>
      </c>
      <c r="B38" s="123" t="s">
        <v>200</v>
      </c>
      <c r="C38" s="124">
        <v>0</v>
      </c>
      <c r="D38" s="127" t="s">
        <v>203</v>
      </c>
      <c r="E38" s="127">
        <v>170</v>
      </c>
      <c r="F38" s="128"/>
      <c r="G38" s="126">
        <v>0</v>
      </c>
      <c r="H38" s="126">
        <v>0</v>
      </c>
    </row>
    <row r="39" spans="1:8">
      <c r="A39" s="123" t="s">
        <v>199</v>
      </c>
      <c r="B39" s="123" t="s">
        <v>200</v>
      </c>
      <c r="C39" s="124">
        <v>0</v>
      </c>
      <c r="D39" s="127" t="s">
        <v>204</v>
      </c>
      <c r="E39" s="127">
        <v>170</v>
      </c>
      <c r="F39" s="128"/>
      <c r="G39" s="126">
        <v>0</v>
      </c>
      <c r="H39" s="126">
        <v>0</v>
      </c>
    </row>
    <row r="40" spans="1:8">
      <c r="A40" s="123" t="s">
        <v>199</v>
      </c>
      <c r="B40" s="123" t="s">
        <v>200</v>
      </c>
      <c r="C40" s="124">
        <v>0</v>
      </c>
      <c r="D40" s="127" t="s">
        <v>205</v>
      </c>
      <c r="E40" s="127">
        <v>170</v>
      </c>
      <c r="F40" s="128"/>
      <c r="G40" s="126">
        <v>0</v>
      </c>
      <c r="H40" s="126">
        <v>0</v>
      </c>
    </row>
    <row r="41" spans="1:8">
      <c r="A41" s="123" t="s">
        <v>199</v>
      </c>
      <c r="B41" s="123" t="s">
        <v>200</v>
      </c>
      <c r="C41" s="124">
        <v>0</v>
      </c>
      <c r="D41" s="127" t="s">
        <v>206</v>
      </c>
      <c r="E41" s="127">
        <v>170</v>
      </c>
      <c r="F41" s="128"/>
      <c r="G41" s="126">
        <v>0</v>
      </c>
      <c r="H41" s="126">
        <v>0</v>
      </c>
    </row>
    <row r="42" spans="1:8">
      <c r="A42" s="123" t="s">
        <v>199</v>
      </c>
      <c r="B42" s="123" t="s">
        <v>200</v>
      </c>
      <c r="C42" s="124">
        <v>0</v>
      </c>
      <c r="D42" s="127" t="s">
        <v>207</v>
      </c>
      <c r="E42" s="127">
        <v>170</v>
      </c>
      <c r="F42" s="128"/>
      <c r="G42" s="126">
        <v>0</v>
      </c>
      <c r="H42" s="126">
        <v>0</v>
      </c>
    </row>
    <row r="43" spans="1:8">
      <c r="A43" s="123" t="s">
        <v>197</v>
      </c>
      <c r="B43" s="239" t="s">
        <v>208</v>
      </c>
      <c r="C43" s="124">
        <v>0</v>
      </c>
      <c r="D43" s="127" t="s">
        <v>191</v>
      </c>
      <c r="E43" s="127" t="s">
        <v>191</v>
      </c>
      <c r="F43" s="128"/>
      <c r="G43" s="126">
        <v>0</v>
      </c>
      <c r="H43" s="126">
        <v>0</v>
      </c>
    </row>
    <row r="44" spans="1:8">
      <c r="A44" s="123" t="s">
        <v>199</v>
      </c>
      <c r="B44" s="123" t="s">
        <v>209</v>
      </c>
      <c r="C44" s="124">
        <v>0</v>
      </c>
      <c r="D44" s="127" t="s">
        <v>201</v>
      </c>
      <c r="E44" s="127">
        <v>60</v>
      </c>
      <c r="F44" s="128"/>
      <c r="G44" s="126">
        <v>0</v>
      </c>
      <c r="H44" s="126">
        <v>0</v>
      </c>
    </row>
    <row r="45" spans="1:8">
      <c r="A45" s="123" t="s">
        <v>199</v>
      </c>
      <c r="B45" s="123" t="s">
        <v>209</v>
      </c>
      <c r="C45" s="124">
        <v>0</v>
      </c>
      <c r="D45" s="127" t="s">
        <v>202</v>
      </c>
      <c r="E45" s="127">
        <v>60</v>
      </c>
      <c r="F45" s="128"/>
      <c r="G45" s="126">
        <v>0</v>
      </c>
      <c r="H45" s="126">
        <v>0</v>
      </c>
    </row>
    <row r="46" spans="1:8">
      <c r="A46" s="123" t="s">
        <v>199</v>
      </c>
      <c r="B46" s="123" t="s">
        <v>209</v>
      </c>
      <c r="C46" s="124">
        <v>0</v>
      </c>
      <c r="D46" s="127" t="s">
        <v>203</v>
      </c>
      <c r="E46" s="127">
        <v>60</v>
      </c>
      <c r="F46" s="128"/>
      <c r="G46" s="126">
        <v>0</v>
      </c>
      <c r="H46" s="126">
        <v>0</v>
      </c>
    </row>
    <row r="47" spans="1:8">
      <c r="A47" s="123" t="s">
        <v>199</v>
      </c>
      <c r="B47" s="123" t="s">
        <v>209</v>
      </c>
      <c r="C47" s="124">
        <v>0</v>
      </c>
      <c r="D47" s="127" t="s">
        <v>204</v>
      </c>
      <c r="E47" s="127">
        <v>60</v>
      </c>
      <c r="F47" s="128"/>
      <c r="G47" s="126">
        <v>0</v>
      </c>
      <c r="H47" s="126">
        <v>0</v>
      </c>
    </row>
    <row r="48" spans="1:8">
      <c r="A48" s="123" t="s">
        <v>199</v>
      </c>
      <c r="B48" s="123" t="s">
        <v>209</v>
      </c>
      <c r="C48" s="124">
        <v>0</v>
      </c>
      <c r="D48" s="127" t="s">
        <v>205</v>
      </c>
      <c r="E48" s="127">
        <v>60</v>
      </c>
      <c r="F48" s="128"/>
      <c r="G48" s="126">
        <v>0</v>
      </c>
      <c r="H48" s="126">
        <v>0</v>
      </c>
    </row>
    <row r="49" spans="1:8">
      <c r="A49" s="123" t="s">
        <v>199</v>
      </c>
      <c r="B49" s="123" t="s">
        <v>209</v>
      </c>
      <c r="C49" s="124">
        <v>0</v>
      </c>
      <c r="D49" s="127" t="s">
        <v>206</v>
      </c>
      <c r="E49" s="127">
        <v>60</v>
      </c>
      <c r="F49" s="128"/>
      <c r="G49" s="126">
        <v>0</v>
      </c>
      <c r="H49" s="126">
        <v>0</v>
      </c>
    </row>
    <row r="50" spans="1:8">
      <c r="A50" s="123" t="s">
        <v>199</v>
      </c>
      <c r="B50" s="123" t="s">
        <v>209</v>
      </c>
      <c r="C50" s="124">
        <v>0</v>
      </c>
      <c r="D50" s="127" t="s">
        <v>207</v>
      </c>
      <c r="E50" s="127">
        <v>60</v>
      </c>
      <c r="F50" s="128"/>
      <c r="G50" s="126">
        <v>0</v>
      </c>
      <c r="H50" s="126">
        <v>0</v>
      </c>
    </row>
    <row r="51" spans="1:8">
      <c r="A51" s="123" t="s">
        <v>199</v>
      </c>
      <c r="B51" s="123" t="s">
        <v>209</v>
      </c>
      <c r="C51" s="124">
        <v>0</v>
      </c>
      <c r="D51" s="127" t="s">
        <v>201</v>
      </c>
      <c r="E51" s="127">
        <v>80</v>
      </c>
      <c r="F51" s="128"/>
      <c r="G51" s="126">
        <v>0</v>
      </c>
      <c r="H51" s="126">
        <v>0</v>
      </c>
    </row>
    <row r="52" spans="1:8">
      <c r="A52" s="123" t="s">
        <v>199</v>
      </c>
      <c r="B52" s="123" t="s">
        <v>209</v>
      </c>
      <c r="C52" s="124">
        <v>0</v>
      </c>
      <c r="D52" s="127" t="s">
        <v>202</v>
      </c>
      <c r="E52" s="127">
        <v>80</v>
      </c>
      <c r="F52" s="128"/>
      <c r="G52" s="126">
        <v>0</v>
      </c>
      <c r="H52" s="126">
        <v>0</v>
      </c>
    </row>
    <row r="53" spans="1:8">
      <c r="A53" s="123" t="s">
        <v>199</v>
      </c>
      <c r="B53" s="123" t="s">
        <v>209</v>
      </c>
      <c r="C53" s="124">
        <v>0</v>
      </c>
      <c r="D53" s="127" t="s">
        <v>203</v>
      </c>
      <c r="E53" s="127">
        <v>80</v>
      </c>
      <c r="F53" s="128"/>
      <c r="G53" s="126">
        <v>0</v>
      </c>
      <c r="H53" s="126">
        <v>0</v>
      </c>
    </row>
    <row r="54" spans="1:8">
      <c r="A54" s="123" t="s">
        <v>199</v>
      </c>
      <c r="B54" s="123" t="s">
        <v>209</v>
      </c>
      <c r="C54" s="124">
        <v>0</v>
      </c>
      <c r="D54" s="127" t="s">
        <v>204</v>
      </c>
      <c r="E54" s="127">
        <v>80</v>
      </c>
      <c r="F54" s="128"/>
      <c r="G54" s="126">
        <v>0</v>
      </c>
      <c r="H54" s="126">
        <v>0</v>
      </c>
    </row>
    <row r="55" spans="1:8">
      <c r="A55" s="123" t="s">
        <v>199</v>
      </c>
      <c r="B55" s="123" t="s">
        <v>209</v>
      </c>
      <c r="C55" s="124">
        <v>0</v>
      </c>
      <c r="D55" s="127" t="s">
        <v>205</v>
      </c>
      <c r="E55" s="127">
        <v>80</v>
      </c>
      <c r="F55" s="128"/>
      <c r="G55" s="126">
        <v>0</v>
      </c>
      <c r="H55" s="126">
        <v>0</v>
      </c>
    </row>
    <row r="56" spans="1:8">
      <c r="A56" s="123" t="s">
        <v>199</v>
      </c>
      <c r="B56" s="123" t="s">
        <v>209</v>
      </c>
      <c r="C56" s="124">
        <v>0</v>
      </c>
      <c r="D56" s="127" t="s">
        <v>206</v>
      </c>
      <c r="E56" s="127">
        <v>80</v>
      </c>
      <c r="F56" s="128"/>
      <c r="G56" s="126">
        <v>0</v>
      </c>
      <c r="H56" s="126">
        <v>0</v>
      </c>
    </row>
    <row r="57" spans="1:8">
      <c r="A57" s="123" t="s">
        <v>199</v>
      </c>
      <c r="B57" s="123" t="s">
        <v>209</v>
      </c>
      <c r="C57" s="124">
        <v>0</v>
      </c>
      <c r="D57" s="127" t="s">
        <v>207</v>
      </c>
      <c r="E57" s="127">
        <v>80</v>
      </c>
      <c r="F57" s="128"/>
      <c r="G57" s="126">
        <v>0</v>
      </c>
      <c r="H57" s="126">
        <v>0</v>
      </c>
    </row>
    <row r="58" spans="1:8">
      <c r="A58" s="123" t="s">
        <v>199</v>
      </c>
      <c r="B58" s="123" t="s">
        <v>209</v>
      </c>
      <c r="C58" s="124">
        <v>0</v>
      </c>
      <c r="D58" s="127" t="s">
        <v>201</v>
      </c>
      <c r="E58" s="127">
        <v>110</v>
      </c>
      <c r="F58" s="128"/>
      <c r="G58" s="126">
        <v>0</v>
      </c>
      <c r="H58" s="126">
        <v>0</v>
      </c>
    </row>
    <row r="59" spans="1:8">
      <c r="A59" s="123" t="s">
        <v>199</v>
      </c>
      <c r="B59" s="123" t="s">
        <v>209</v>
      </c>
      <c r="C59" s="124">
        <v>0</v>
      </c>
      <c r="D59" s="127" t="s">
        <v>202</v>
      </c>
      <c r="E59" s="127">
        <v>110</v>
      </c>
      <c r="F59" s="128"/>
      <c r="G59" s="126">
        <v>0</v>
      </c>
      <c r="H59" s="126">
        <v>0</v>
      </c>
    </row>
    <row r="60" spans="1:8">
      <c r="A60" s="123" t="s">
        <v>199</v>
      </c>
      <c r="B60" s="123" t="s">
        <v>209</v>
      </c>
      <c r="C60" s="124">
        <v>0</v>
      </c>
      <c r="D60" s="127" t="s">
        <v>203</v>
      </c>
      <c r="E60" s="127">
        <v>110</v>
      </c>
      <c r="F60" s="128"/>
      <c r="G60" s="126">
        <v>0</v>
      </c>
      <c r="H60" s="126">
        <v>0</v>
      </c>
    </row>
    <row r="61" spans="1:8">
      <c r="A61" s="123" t="s">
        <v>199</v>
      </c>
      <c r="B61" s="123" t="s">
        <v>209</v>
      </c>
      <c r="C61" s="124">
        <v>0</v>
      </c>
      <c r="D61" s="127" t="s">
        <v>204</v>
      </c>
      <c r="E61" s="127">
        <v>110</v>
      </c>
      <c r="F61" s="128"/>
      <c r="G61" s="126">
        <v>0</v>
      </c>
      <c r="H61" s="126">
        <v>0</v>
      </c>
    </row>
    <row r="62" spans="1:8">
      <c r="A62" s="123" t="s">
        <v>199</v>
      </c>
      <c r="B62" s="123" t="s">
        <v>209</v>
      </c>
      <c r="C62" s="124">
        <v>0</v>
      </c>
      <c r="D62" s="127" t="s">
        <v>205</v>
      </c>
      <c r="E62" s="127">
        <v>110</v>
      </c>
      <c r="F62" s="128"/>
      <c r="G62" s="126">
        <v>0</v>
      </c>
      <c r="H62" s="126">
        <v>0</v>
      </c>
    </row>
    <row r="63" spans="1:8">
      <c r="A63" s="123" t="s">
        <v>199</v>
      </c>
      <c r="B63" s="123" t="s">
        <v>209</v>
      </c>
      <c r="C63" s="124">
        <v>0</v>
      </c>
      <c r="D63" s="127" t="s">
        <v>206</v>
      </c>
      <c r="E63" s="127">
        <v>110</v>
      </c>
      <c r="F63" s="128"/>
      <c r="G63" s="126">
        <v>0</v>
      </c>
      <c r="H63" s="126">
        <v>0</v>
      </c>
    </row>
    <row r="64" spans="1:8">
      <c r="A64" s="123" t="s">
        <v>199</v>
      </c>
      <c r="B64" s="123" t="s">
        <v>209</v>
      </c>
      <c r="C64" s="124">
        <v>0</v>
      </c>
      <c r="D64" s="127" t="s">
        <v>207</v>
      </c>
      <c r="E64" s="127">
        <v>110</v>
      </c>
      <c r="F64" s="128"/>
      <c r="G64" s="126">
        <v>0</v>
      </c>
      <c r="H64" s="126">
        <v>0</v>
      </c>
    </row>
    <row r="65" spans="1:8">
      <c r="A65" s="123" t="s">
        <v>199</v>
      </c>
      <c r="B65" s="123" t="s">
        <v>209</v>
      </c>
      <c r="C65" s="124">
        <v>0</v>
      </c>
      <c r="D65" s="127" t="s">
        <v>201</v>
      </c>
      <c r="E65" s="127">
        <v>130</v>
      </c>
      <c r="F65" s="128"/>
      <c r="G65" s="126">
        <v>0</v>
      </c>
      <c r="H65" s="126">
        <v>0</v>
      </c>
    </row>
    <row r="66" spans="1:8">
      <c r="A66" s="123" t="s">
        <v>199</v>
      </c>
      <c r="B66" s="123" t="s">
        <v>209</v>
      </c>
      <c r="C66" s="124">
        <v>0</v>
      </c>
      <c r="D66" s="127" t="s">
        <v>202</v>
      </c>
      <c r="E66" s="127">
        <v>130</v>
      </c>
      <c r="F66" s="128"/>
      <c r="G66" s="126">
        <v>0</v>
      </c>
      <c r="H66" s="126">
        <v>0</v>
      </c>
    </row>
    <row r="67" spans="1:8">
      <c r="A67" s="123" t="s">
        <v>199</v>
      </c>
      <c r="B67" s="123" t="s">
        <v>209</v>
      </c>
      <c r="C67" s="124">
        <v>0</v>
      </c>
      <c r="D67" s="127" t="s">
        <v>203</v>
      </c>
      <c r="E67" s="127">
        <v>130</v>
      </c>
      <c r="F67" s="128"/>
      <c r="G67" s="126">
        <v>0</v>
      </c>
      <c r="H67" s="126">
        <v>0</v>
      </c>
    </row>
    <row r="68" spans="1:8">
      <c r="A68" s="123" t="s">
        <v>199</v>
      </c>
      <c r="B68" s="123" t="s">
        <v>209</v>
      </c>
      <c r="C68" s="124">
        <v>0</v>
      </c>
      <c r="D68" s="127" t="s">
        <v>204</v>
      </c>
      <c r="E68" s="127">
        <v>130</v>
      </c>
      <c r="F68" s="128"/>
      <c r="G68" s="126">
        <v>0</v>
      </c>
      <c r="H68" s="126">
        <v>0</v>
      </c>
    </row>
    <row r="69" spans="1:8">
      <c r="A69" s="123" t="s">
        <v>199</v>
      </c>
      <c r="B69" s="123" t="s">
        <v>209</v>
      </c>
      <c r="C69" s="124">
        <v>0</v>
      </c>
      <c r="D69" s="127" t="s">
        <v>205</v>
      </c>
      <c r="E69" s="127">
        <v>130</v>
      </c>
      <c r="F69" s="128"/>
      <c r="G69" s="126">
        <v>0</v>
      </c>
      <c r="H69" s="126">
        <v>0</v>
      </c>
    </row>
    <row r="70" spans="1:8">
      <c r="A70" s="123" t="s">
        <v>199</v>
      </c>
      <c r="B70" s="123" t="s">
        <v>209</v>
      </c>
      <c r="C70" s="124">
        <v>0</v>
      </c>
      <c r="D70" s="127" t="s">
        <v>206</v>
      </c>
      <c r="E70" s="127">
        <v>130</v>
      </c>
      <c r="F70" s="128"/>
      <c r="G70" s="126">
        <v>0</v>
      </c>
      <c r="H70" s="126">
        <v>0</v>
      </c>
    </row>
    <row r="71" spans="1:8">
      <c r="A71" s="123" t="s">
        <v>199</v>
      </c>
      <c r="B71" s="123" t="s">
        <v>209</v>
      </c>
      <c r="C71" s="124">
        <v>0</v>
      </c>
      <c r="D71" s="127" t="s">
        <v>207</v>
      </c>
      <c r="E71" s="127">
        <v>130</v>
      </c>
      <c r="F71" s="128"/>
      <c r="G71" s="126">
        <v>0</v>
      </c>
      <c r="H71" s="126">
        <v>0</v>
      </c>
    </row>
    <row r="72" spans="1:8">
      <c r="A72" s="123" t="s">
        <v>199</v>
      </c>
      <c r="B72" s="123" t="s">
        <v>209</v>
      </c>
      <c r="C72" s="124">
        <v>0</v>
      </c>
      <c r="D72" s="127" t="s">
        <v>201</v>
      </c>
      <c r="E72" s="127">
        <v>170</v>
      </c>
      <c r="F72" s="128"/>
      <c r="G72" s="126">
        <v>0</v>
      </c>
      <c r="H72" s="126">
        <v>0</v>
      </c>
    </row>
    <row r="73" spans="1:8">
      <c r="A73" s="123" t="s">
        <v>199</v>
      </c>
      <c r="B73" s="123" t="s">
        <v>209</v>
      </c>
      <c r="C73" s="124">
        <v>0</v>
      </c>
      <c r="D73" s="127" t="s">
        <v>202</v>
      </c>
      <c r="E73" s="127">
        <v>170</v>
      </c>
      <c r="F73" s="128"/>
      <c r="G73" s="126">
        <v>0</v>
      </c>
      <c r="H73" s="126">
        <v>0</v>
      </c>
    </row>
    <row r="74" spans="1:8">
      <c r="A74" s="123" t="s">
        <v>199</v>
      </c>
      <c r="B74" s="123" t="s">
        <v>209</v>
      </c>
      <c r="C74" s="124">
        <v>0</v>
      </c>
      <c r="D74" s="127" t="s">
        <v>203</v>
      </c>
      <c r="E74" s="127">
        <v>170</v>
      </c>
      <c r="F74" s="128"/>
      <c r="G74" s="126">
        <v>0</v>
      </c>
      <c r="H74" s="126">
        <v>0</v>
      </c>
    </row>
    <row r="75" spans="1:8">
      <c r="A75" s="123" t="s">
        <v>199</v>
      </c>
      <c r="B75" s="123" t="s">
        <v>209</v>
      </c>
      <c r="C75" s="124">
        <v>0</v>
      </c>
      <c r="D75" s="127" t="s">
        <v>204</v>
      </c>
      <c r="E75" s="127">
        <v>170</v>
      </c>
      <c r="F75" s="128"/>
      <c r="G75" s="126">
        <v>0</v>
      </c>
      <c r="H75" s="126">
        <v>0</v>
      </c>
    </row>
    <row r="76" spans="1:8">
      <c r="A76" s="123" t="s">
        <v>199</v>
      </c>
      <c r="B76" s="123" t="s">
        <v>209</v>
      </c>
      <c r="C76" s="124">
        <v>0</v>
      </c>
      <c r="D76" s="127" t="s">
        <v>205</v>
      </c>
      <c r="E76" s="127">
        <v>170</v>
      </c>
      <c r="F76" s="128"/>
      <c r="G76" s="126">
        <v>0</v>
      </c>
      <c r="H76" s="126">
        <v>0</v>
      </c>
    </row>
    <row r="77" spans="1:8">
      <c r="A77" s="123" t="s">
        <v>199</v>
      </c>
      <c r="B77" s="123" t="s">
        <v>209</v>
      </c>
      <c r="C77" s="124">
        <v>0</v>
      </c>
      <c r="D77" s="127" t="s">
        <v>206</v>
      </c>
      <c r="E77" s="127">
        <v>170</v>
      </c>
      <c r="F77" s="128"/>
      <c r="G77" s="126">
        <v>0</v>
      </c>
      <c r="H77" s="126">
        <v>0</v>
      </c>
    </row>
    <row r="78" spans="1:8">
      <c r="A78" s="123" t="s">
        <v>199</v>
      </c>
      <c r="B78" s="123" t="s">
        <v>209</v>
      </c>
      <c r="C78" s="129">
        <v>0</v>
      </c>
      <c r="D78" s="130" t="s">
        <v>207</v>
      </c>
      <c r="E78" s="130">
        <v>170</v>
      </c>
      <c r="F78" s="128"/>
      <c r="G78" s="126">
        <v>0</v>
      </c>
      <c r="H78" s="126">
        <v>0</v>
      </c>
    </row>
    <row r="79" spans="1:8">
      <c r="A79" s="239" t="s">
        <v>210</v>
      </c>
      <c r="B79" s="123"/>
      <c r="C79" s="131"/>
      <c r="D79" s="131"/>
      <c r="E79" s="131"/>
      <c r="F79" s="132"/>
      <c r="G79" s="126">
        <v>0</v>
      </c>
      <c r="H79" s="126">
        <v>0.03</v>
      </c>
    </row>
    <row r="80" spans="1:8">
      <c r="A80" s="133"/>
      <c r="B80" s="133"/>
      <c r="C80" s="134"/>
      <c r="D80" s="134"/>
      <c r="E80" s="134"/>
      <c r="F80" s="135"/>
      <c r="G80" s="136"/>
      <c r="H80" s="136"/>
    </row>
    <row r="81" spans="1:8">
      <c r="A81" s="133"/>
      <c r="B81" s="133"/>
      <c r="C81" s="134"/>
      <c r="D81" s="134"/>
      <c r="E81" s="134"/>
      <c r="F81" s="135"/>
      <c r="G81" s="136"/>
      <c r="H81" s="136"/>
    </row>
    <row r="82" spans="1:8">
      <c r="A82" s="133"/>
      <c r="B82" s="133"/>
      <c r="C82" s="134"/>
      <c r="D82" s="134"/>
      <c r="E82" s="134"/>
      <c r="F82" s="135"/>
      <c r="G82" s="136"/>
      <c r="H82" s="136"/>
    </row>
    <row r="83" spans="1:8">
      <c r="A83" s="137" t="s">
        <v>211</v>
      </c>
      <c r="B83" s="137"/>
      <c r="C83" s="137"/>
      <c r="D83" s="137"/>
      <c r="E83" s="137"/>
      <c r="F83" s="138"/>
      <c r="G83" s="138"/>
      <c r="H83" s="138"/>
    </row>
    <row r="84" spans="1:8">
      <c r="A84" s="139"/>
      <c r="B84" s="137"/>
      <c r="C84" s="137"/>
      <c r="D84" s="137"/>
      <c r="E84" s="137"/>
      <c r="F84" s="138"/>
      <c r="G84" s="138"/>
      <c r="H84" s="138"/>
    </row>
    <row r="85" spans="1:8">
      <c r="A85" s="120"/>
      <c r="B85" s="120" t="s">
        <v>193</v>
      </c>
      <c r="C85" s="120" t="s">
        <v>182</v>
      </c>
      <c r="D85" s="120" t="s">
        <v>194</v>
      </c>
      <c r="E85" s="120" t="s">
        <v>195</v>
      </c>
      <c r="F85" s="140" t="s">
        <v>212</v>
      </c>
      <c r="G85" s="121" t="s">
        <v>25</v>
      </c>
      <c r="H85" s="122" t="s">
        <v>26</v>
      </c>
    </row>
    <row r="86" spans="1:8">
      <c r="A86" s="123" t="s">
        <v>197</v>
      </c>
      <c r="B86" s="239" t="s">
        <v>213</v>
      </c>
      <c r="C86" s="124">
        <v>0</v>
      </c>
      <c r="D86" s="127" t="s">
        <v>191</v>
      </c>
      <c r="E86" s="127" t="s">
        <v>191</v>
      </c>
      <c r="F86" s="125">
        <v>1.8500000000000001E-3</v>
      </c>
      <c r="G86" s="126">
        <v>0</v>
      </c>
      <c r="H86" s="126">
        <v>0</v>
      </c>
    </row>
    <row r="87" spans="1:8">
      <c r="A87" s="123" t="s">
        <v>197</v>
      </c>
      <c r="B87" s="123" t="s">
        <v>214</v>
      </c>
      <c r="C87" s="124">
        <v>0</v>
      </c>
      <c r="D87" s="127" t="s">
        <v>191</v>
      </c>
      <c r="E87" s="127" t="s">
        <v>191</v>
      </c>
      <c r="F87" s="128"/>
      <c r="G87" s="126">
        <v>0</v>
      </c>
      <c r="H87" s="126">
        <v>0</v>
      </c>
    </row>
    <row r="88" spans="1:8">
      <c r="A88" s="123" t="s">
        <v>199</v>
      </c>
      <c r="B88" s="239" t="s">
        <v>215</v>
      </c>
      <c r="C88" s="124">
        <v>0</v>
      </c>
      <c r="D88" s="127" t="s">
        <v>206</v>
      </c>
      <c r="E88" s="127">
        <v>60</v>
      </c>
      <c r="F88" s="128"/>
      <c r="G88" s="126">
        <v>0</v>
      </c>
      <c r="H88" s="126">
        <v>0</v>
      </c>
    </row>
    <row r="89" spans="1:8">
      <c r="A89" s="123" t="s">
        <v>199</v>
      </c>
      <c r="B89" s="123" t="s">
        <v>216</v>
      </c>
      <c r="C89" s="124">
        <v>0</v>
      </c>
      <c r="D89" s="127" t="s">
        <v>207</v>
      </c>
      <c r="E89" s="127">
        <v>60</v>
      </c>
      <c r="F89" s="128"/>
      <c r="G89" s="126">
        <v>0</v>
      </c>
      <c r="H89" s="126">
        <v>0</v>
      </c>
    </row>
    <row r="90" spans="1:8">
      <c r="A90" s="123" t="s">
        <v>199</v>
      </c>
      <c r="B90" s="123" t="s">
        <v>216</v>
      </c>
      <c r="C90" s="124">
        <v>0</v>
      </c>
      <c r="D90" s="127" t="s">
        <v>217</v>
      </c>
      <c r="E90" s="127">
        <v>60</v>
      </c>
      <c r="F90" s="128"/>
      <c r="G90" s="126">
        <v>0</v>
      </c>
      <c r="H90" s="126">
        <v>0</v>
      </c>
    </row>
    <row r="91" spans="1:8">
      <c r="A91" s="123" t="s">
        <v>199</v>
      </c>
      <c r="B91" s="123" t="s">
        <v>216</v>
      </c>
      <c r="C91" s="124">
        <v>0</v>
      </c>
      <c r="D91" s="127" t="s">
        <v>206</v>
      </c>
      <c r="E91" s="127">
        <v>80</v>
      </c>
      <c r="F91" s="128"/>
      <c r="G91" s="126">
        <v>0</v>
      </c>
      <c r="H91" s="126">
        <v>0</v>
      </c>
    </row>
    <row r="92" spans="1:8">
      <c r="A92" s="123" t="s">
        <v>199</v>
      </c>
      <c r="B92" s="123" t="s">
        <v>216</v>
      </c>
      <c r="C92" s="124">
        <v>0</v>
      </c>
      <c r="D92" s="127" t="s">
        <v>207</v>
      </c>
      <c r="E92" s="127">
        <v>80</v>
      </c>
      <c r="F92" s="128"/>
      <c r="G92" s="126">
        <v>0</v>
      </c>
      <c r="H92" s="126">
        <v>0</v>
      </c>
    </row>
    <row r="93" spans="1:8">
      <c r="A93" s="123" t="s">
        <v>199</v>
      </c>
      <c r="B93" s="123" t="s">
        <v>216</v>
      </c>
      <c r="C93" s="124">
        <v>0</v>
      </c>
      <c r="D93" s="127" t="s">
        <v>217</v>
      </c>
      <c r="E93" s="127">
        <v>80</v>
      </c>
      <c r="F93" s="128"/>
      <c r="G93" s="126">
        <v>0</v>
      </c>
      <c r="H93" s="126">
        <v>0</v>
      </c>
    </row>
    <row r="94" spans="1:8">
      <c r="A94" s="123" t="s">
        <v>199</v>
      </c>
      <c r="B94" s="123" t="s">
        <v>216</v>
      </c>
      <c r="C94" s="124">
        <v>0</v>
      </c>
      <c r="D94" s="127" t="s">
        <v>206</v>
      </c>
      <c r="E94" s="127">
        <v>110</v>
      </c>
      <c r="F94" s="128"/>
      <c r="G94" s="126">
        <v>0</v>
      </c>
      <c r="H94" s="126">
        <v>0</v>
      </c>
    </row>
    <row r="95" spans="1:8">
      <c r="A95" s="123" t="s">
        <v>199</v>
      </c>
      <c r="B95" s="123" t="s">
        <v>216</v>
      </c>
      <c r="C95" s="124">
        <v>0</v>
      </c>
      <c r="D95" s="127" t="s">
        <v>207</v>
      </c>
      <c r="E95" s="127">
        <v>110</v>
      </c>
      <c r="F95" s="128"/>
      <c r="G95" s="126">
        <v>0</v>
      </c>
      <c r="H95" s="126">
        <v>0</v>
      </c>
    </row>
    <row r="96" spans="1:8">
      <c r="A96" s="123" t="s">
        <v>199</v>
      </c>
      <c r="B96" s="123" t="s">
        <v>216</v>
      </c>
      <c r="C96" s="124">
        <v>0</v>
      </c>
      <c r="D96" s="127" t="s">
        <v>217</v>
      </c>
      <c r="E96" s="127">
        <v>110</v>
      </c>
      <c r="F96" s="128"/>
      <c r="G96" s="126">
        <v>0</v>
      </c>
      <c r="H96" s="126">
        <v>0</v>
      </c>
    </row>
    <row r="97" spans="1:8">
      <c r="A97" s="123" t="s">
        <v>199</v>
      </c>
      <c r="B97" s="123" t="s">
        <v>216</v>
      </c>
      <c r="C97" s="124">
        <v>0</v>
      </c>
      <c r="D97" s="127" t="s">
        <v>206</v>
      </c>
      <c r="E97" s="127">
        <v>130</v>
      </c>
      <c r="F97" s="128"/>
      <c r="G97" s="126">
        <v>0</v>
      </c>
      <c r="H97" s="126">
        <v>0</v>
      </c>
    </row>
    <row r="98" spans="1:8">
      <c r="A98" s="123" t="s">
        <v>199</v>
      </c>
      <c r="B98" s="123" t="s">
        <v>216</v>
      </c>
      <c r="C98" s="124">
        <v>0</v>
      </c>
      <c r="D98" s="127" t="s">
        <v>207</v>
      </c>
      <c r="E98" s="127">
        <v>130</v>
      </c>
      <c r="F98" s="128"/>
      <c r="G98" s="126">
        <v>0</v>
      </c>
      <c r="H98" s="126">
        <v>0</v>
      </c>
    </row>
    <row r="99" spans="1:8">
      <c r="A99" s="123" t="s">
        <v>199</v>
      </c>
      <c r="B99" s="123" t="s">
        <v>216</v>
      </c>
      <c r="C99" s="124">
        <v>0</v>
      </c>
      <c r="D99" s="127" t="s">
        <v>217</v>
      </c>
      <c r="E99" s="127">
        <v>130</v>
      </c>
      <c r="F99" s="128"/>
      <c r="G99" s="126">
        <v>0</v>
      </c>
      <c r="H99" s="126">
        <v>0</v>
      </c>
    </row>
    <row r="100" spans="1:8">
      <c r="A100" s="123" t="s">
        <v>199</v>
      </c>
      <c r="B100" s="123" t="s">
        <v>216</v>
      </c>
      <c r="C100" s="124">
        <v>0</v>
      </c>
      <c r="D100" s="127" t="s">
        <v>206</v>
      </c>
      <c r="E100" s="127">
        <v>170</v>
      </c>
      <c r="F100" s="128"/>
      <c r="G100" s="126">
        <v>0</v>
      </c>
      <c r="H100" s="126">
        <v>0</v>
      </c>
    </row>
    <row r="101" spans="1:8">
      <c r="A101" s="123" t="s">
        <v>199</v>
      </c>
      <c r="B101" s="123" t="s">
        <v>216</v>
      </c>
      <c r="C101" s="124">
        <v>0</v>
      </c>
      <c r="D101" s="127" t="s">
        <v>207</v>
      </c>
      <c r="E101" s="127">
        <v>170</v>
      </c>
      <c r="F101" s="128"/>
      <c r="G101" s="126">
        <v>0</v>
      </c>
      <c r="H101" s="126">
        <v>0</v>
      </c>
    </row>
    <row r="102" spans="1:8">
      <c r="A102" s="123" t="s">
        <v>199</v>
      </c>
      <c r="B102" s="123" t="s">
        <v>216</v>
      </c>
      <c r="C102" s="124">
        <v>0</v>
      </c>
      <c r="D102" s="127" t="s">
        <v>217</v>
      </c>
      <c r="E102" s="127">
        <v>170</v>
      </c>
      <c r="F102" s="128"/>
      <c r="G102" s="126">
        <v>0</v>
      </c>
      <c r="H102" s="126">
        <v>0</v>
      </c>
    </row>
    <row r="103" spans="1:8">
      <c r="A103" s="123" t="s">
        <v>199</v>
      </c>
      <c r="B103" s="123" t="s">
        <v>218</v>
      </c>
      <c r="C103" s="124">
        <v>0</v>
      </c>
      <c r="D103" s="127" t="s">
        <v>206</v>
      </c>
      <c r="E103" s="127">
        <v>60</v>
      </c>
      <c r="F103" s="128"/>
      <c r="G103" s="126">
        <v>0</v>
      </c>
      <c r="H103" s="126">
        <v>0</v>
      </c>
    </row>
    <row r="104" spans="1:8">
      <c r="A104" s="123" t="s">
        <v>199</v>
      </c>
      <c r="B104" s="123" t="s">
        <v>218</v>
      </c>
      <c r="C104" s="124">
        <v>0</v>
      </c>
      <c r="D104" s="127" t="s">
        <v>207</v>
      </c>
      <c r="E104" s="127">
        <v>60</v>
      </c>
      <c r="F104" s="128"/>
      <c r="G104" s="126">
        <v>0</v>
      </c>
      <c r="H104" s="126">
        <v>0</v>
      </c>
    </row>
    <row r="105" spans="1:8">
      <c r="A105" s="123" t="s">
        <v>199</v>
      </c>
      <c r="B105" s="123" t="s">
        <v>218</v>
      </c>
      <c r="C105" s="124">
        <v>0</v>
      </c>
      <c r="D105" s="127" t="s">
        <v>217</v>
      </c>
      <c r="E105" s="127">
        <v>60</v>
      </c>
      <c r="F105" s="128"/>
      <c r="G105" s="126">
        <v>0</v>
      </c>
      <c r="H105" s="126">
        <v>0</v>
      </c>
    </row>
    <row r="106" spans="1:8">
      <c r="A106" s="123" t="s">
        <v>199</v>
      </c>
      <c r="B106" s="123" t="s">
        <v>218</v>
      </c>
      <c r="C106" s="124">
        <v>0</v>
      </c>
      <c r="D106" s="127" t="s">
        <v>206</v>
      </c>
      <c r="E106" s="127">
        <v>80</v>
      </c>
      <c r="F106" s="128"/>
      <c r="G106" s="126">
        <v>0</v>
      </c>
      <c r="H106" s="126">
        <v>0</v>
      </c>
    </row>
    <row r="107" spans="1:8">
      <c r="A107" s="123" t="s">
        <v>199</v>
      </c>
      <c r="B107" s="123" t="s">
        <v>218</v>
      </c>
      <c r="C107" s="124">
        <v>0</v>
      </c>
      <c r="D107" s="127" t="s">
        <v>207</v>
      </c>
      <c r="E107" s="127">
        <v>80</v>
      </c>
      <c r="F107" s="128"/>
      <c r="G107" s="126">
        <v>0</v>
      </c>
      <c r="H107" s="126">
        <v>0</v>
      </c>
    </row>
    <row r="108" spans="1:8">
      <c r="A108" s="123" t="s">
        <v>199</v>
      </c>
      <c r="B108" s="123" t="s">
        <v>218</v>
      </c>
      <c r="C108" s="124">
        <v>0</v>
      </c>
      <c r="D108" s="127" t="s">
        <v>217</v>
      </c>
      <c r="E108" s="127">
        <v>80</v>
      </c>
      <c r="F108" s="128"/>
      <c r="G108" s="126">
        <v>0</v>
      </c>
      <c r="H108" s="126">
        <v>0</v>
      </c>
    </row>
    <row r="109" spans="1:8">
      <c r="A109" s="123" t="s">
        <v>199</v>
      </c>
      <c r="B109" s="123" t="s">
        <v>218</v>
      </c>
      <c r="C109" s="124">
        <v>0</v>
      </c>
      <c r="D109" s="127" t="s">
        <v>206</v>
      </c>
      <c r="E109" s="127">
        <v>110</v>
      </c>
      <c r="F109" s="128"/>
      <c r="G109" s="126">
        <v>0</v>
      </c>
      <c r="H109" s="126">
        <v>0</v>
      </c>
    </row>
    <row r="110" spans="1:8">
      <c r="A110" s="123" t="s">
        <v>199</v>
      </c>
      <c r="B110" s="123" t="s">
        <v>218</v>
      </c>
      <c r="C110" s="124">
        <v>0</v>
      </c>
      <c r="D110" s="127" t="s">
        <v>207</v>
      </c>
      <c r="E110" s="127">
        <v>110</v>
      </c>
      <c r="F110" s="128"/>
      <c r="G110" s="126">
        <v>0</v>
      </c>
      <c r="H110" s="126">
        <v>0</v>
      </c>
    </row>
    <row r="111" spans="1:8">
      <c r="A111" s="123" t="s">
        <v>199</v>
      </c>
      <c r="B111" s="123" t="s">
        <v>218</v>
      </c>
      <c r="C111" s="124">
        <v>0</v>
      </c>
      <c r="D111" s="127" t="s">
        <v>217</v>
      </c>
      <c r="E111" s="127">
        <v>110</v>
      </c>
      <c r="F111" s="128"/>
      <c r="G111" s="126">
        <v>0</v>
      </c>
      <c r="H111" s="126">
        <v>0</v>
      </c>
    </row>
    <row r="112" spans="1:8">
      <c r="A112" s="123" t="s">
        <v>199</v>
      </c>
      <c r="B112" s="123" t="s">
        <v>218</v>
      </c>
      <c r="C112" s="124">
        <v>0</v>
      </c>
      <c r="D112" s="127" t="s">
        <v>206</v>
      </c>
      <c r="E112" s="127">
        <v>130</v>
      </c>
      <c r="F112" s="128"/>
      <c r="G112" s="126">
        <v>0</v>
      </c>
      <c r="H112" s="126">
        <v>0</v>
      </c>
    </row>
    <row r="113" spans="1:8">
      <c r="A113" s="123" t="s">
        <v>199</v>
      </c>
      <c r="B113" s="123" t="s">
        <v>218</v>
      </c>
      <c r="C113" s="124">
        <v>0</v>
      </c>
      <c r="D113" s="127" t="s">
        <v>207</v>
      </c>
      <c r="E113" s="127">
        <v>130</v>
      </c>
      <c r="F113" s="128"/>
      <c r="G113" s="126">
        <v>0</v>
      </c>
      <c r="H113" s="126">
        <v>0</v>
      </c>
    </row>
    <row r="114" spans="1:8">
      <c r="A114" s="123" t="s">
        <v>199</v>
      </c>
      <c r="B114" s="123" t="s">
        <v>218</v>
      </c>
      <c r="C114" s="124">
        <v>0</v>
      </c>
      <c r="D114" s="127" t="s">
        <v>217</v>
      </c>
      <c r="E114" s="127">
        <v>130</v>
      </c>
      <c r="F114" s="128"/>
      <c r="G114" s="126">
        <v>0</v>
      </c>
      <c r="H114" s="126">
        <v>0</v>
      </c>
    </row>
    <row r="115" spans="1:8">
      <c r="A115" s="123" t="s">
        <v>199</v>
      </c>
      <c r="B115" s="123" t="s">
        <v>218</v>
      </c>
      <c r="C115" s="124">
        <v>0</v>
      </c>
      <c r="D115" s="127" t="s">
        <v>206</v>
      </c>
      <c r="E115" s="127">
        <v>170</v>
      </c>
      <c r="F115" s="128"/>
      <c r="G115" s="126">
        <v>0</v>
      </c>
      <c r="H115" s="126">
        <v>0</v>
      </c>
    </row>
    <row r="116" spans="1:8">
      <c r="A116" s="123" t="s">
        <v>199</v>
      </c>
      <c r="B116" s="123" t="s">
        <v>218</v>
      </c>
      <c r="C116" s="124">
        <v>0</v>
      </c>
      <c r="D116" s="127" t="s">
        <v>207</v>
      </c>
      <c r="E116" s="127">
        <v>170</v>
      </c>
      <c r="F116" s="128"/>
      <c r="G116" s="126">
        <v>0</v>
      </c>
      <c r="H116" s="126">
        <v>0</v>
      </c>
    </row>
    <row r="117" spans="1:8">
      <c r="A117" s="123" t="s">
        <v>199</v>
      </c>
      <c r="B117" s="123" t="s">
        <v>218</v>
      </c>
      <c r="C117" s="124">
        <v>0</v>
      </c>
      <c r="D117" s="127" t="s">
        <v>217</v>
      </c>
      <c r="E117" s="127">
        <v>170</v>
      </c>
      <c r="F117" s="128"/>
      <c r="G117" s="126">
        <v>0</v>
      </c>
      <c r="H117" s="126">
        <v>0</v>
      </c>
    </row>
    <row r="118" spans="1:8">
      <c r="A118" s="123" t="s">
        <v>199</v>
      </c>
      <c r="B118" s="239" t="s">
        <v>219</v>
      </c>
      <c r="C118" s="124">
        <v>0</v>
      </c>
      <c r="D118" s="127" t="s">
        <v>220</v>
      </c>
      <c r="E118" s="127">
        <v>60</v>
      </c>
      <c r="F118" s="128"/>
      <c r="G118" s="126">
        <v>0</v>
      </c>
      <c r="H118" s="126">
        <v>0</v>
      </c>
    </row>
    <row r="119" spans="1:8">
      <c r="A119" s="123" t="s">
        <v>199</v>
      </c>
      <c r="B119" s="123" t="s">
        <v>221</v>
      </c>
      <c r="C119" s="124">
        <v>0</v>
      </c>
      <c r="D119" s="127" t="s">
        <v>202</v>
      </c>
      <c r="E119" s="127">
        <v>60</v>
      </c>
      <c r="F119" s="128"/>
      <c r="G119" s="126">
        <v>0</v>
      </c>
      <c r="H119" s="126">
        <v>0</v>
      </c>
    </row>
    <row r="120" spans="1:8">
      <c r="A120" s="123" t="s">
        <v>199</v>
      </c>
      <c r="B120" s="123" t="s">
        <v>221</v>
      </c>
      <c r="C120" s="124">
        <v>0</v>
      </c>
      <c r="D120" s="127" t="s">
        <v>203</v>
      </c>
      <c r="E120" s="127">
        <v>60</v>
      </c>
      <c r="F120" s="128"/>
      <c r="G120" s="126">
        <v>0</v>
      </c>
      <c r="H120" s="126">
        <v>0</v>
      </c>
    </row>
    <row r="121" spans="1:8">
      <c r="A121" s="123" t="s">
        <v>199</v>
      </c>
      <c r="B121" s="123" t="s">
        <v>221</v>
      </c>
      <c r="C121" s="124">
        <v>0</v>
      </c>
      <c r="D121" s="127" t="s">
        <v>222</v>
      </c>
      <c r="E121" s="127">
        <v>60</v>
      </c>
      <c r="F121" s="128"/>
      <c r="G121" s="126">
        <v>0</v>
      </c>
      <c r="H121" s="126">
        <v>0</v>
      </c>
    </row>
    <row r="122" spans="1:8">
      <c r="A122" s="123" t="s">
        <v>199</v>
      </c>
      <c r="B122" s="123" t="s">
        <v>221</v>
      </c>
      <c r="C122" s="124">
        <v>0</v>
      </c>
      <c r="D122" s="127" t="s">
        <v>204</v>
      </c>
      <c r="E122" s="127">
        <v>60</v>
      </c>
      <c r="F122" s="128"/>
      <c r="G122" s="126">
        <v>0</v>
      </c>
      <c r="H122" s="126">
        <v>0</v>
      </c>
    </row>
    <row r="123" spans="1:8">
      <c r="A123" s="123" t="s">
        <v>199</v>
      </c>
      <c r="B123" s="123" t="s">
        <v>221</v>
      </c>
      <c r="C123" s="124">
        <v>0</v>
      </c>
      <c r="D123" s="127" t="s">
        <v>205</v>
      </c>
      <c r="E123" s="127">
        <v>60</v>
      </c>
      <c r="F123" s="128"/>
      <c r="G123" s="126">
        <v>0</v>
      </c>
      <c r="H123" s="126">
        <v>0</v>
      </c>
    </row>
    <row r="124" spans="1:8">
      <c r="A124" s="123" t="s">
        <v>199</v>
      </c>
      <c r="B124" s="123" t="s">
        <v>221</v>
      </c>
      <c r="C124" s="124">
        <v>0</v>
      </c>
      <c r="D124" s="127" t="s">
        <v>223</v>
      </c>
      <c r="E124" s="127">
        <v>60</v>
      </c>
      <c r="F124" s="128"/>
      <c r="G124" s="126">
        <v>0</v>
      </c>
      <c r="H124" s="126">
        <v>0</v>
      </c>
    </row>
    <row r="125" spans="1:8">
      <c r="A125" s="123" t="s">
        <v>199</v>
      </c>
      <c r="B125" s="123" t="s">
        <v>221</v>
      </c>
      <c r="C125" s="124">
        <v>0</v>
      </c>
      <c r="D125" s="127" t="s">
        <v>220</v>
      </c>
      <c r="E125" s="127">
        <v>80</v>
      </c>
      <c r="F125" s="128"/>
      <c r="G125" s="126">
        <v>0</v>
      </c>
      <c r="H125" s="126">
        <v>0</v>
      </c>
    </row>
    <row r="126" spans="1:8">
      <c r="A126" s="123" t="s">
        <v>199</v>
      </c>
      <c r="B126" s="123" t="s">
        <v>221</v>
      </c>
      <c r="C126" s="124">
        <v>0</v>
      </c>
      <c r="D126" s="127" t="s">
        <v>202</v>
      </c>
      <c r="E126" s="127">
        <v>80</v>
      </c>
      <c r="F126" s="128"/>
      <c r="G126" s="126">
        <v>0</v>
      </c>
      <c r="H126" s="126">
        <v>0</v>
      </c>
    </row>
    <row r="127" spans="1:8">
      <c r="A127" s="123" t="s">
        <v>199</v>
      </c>
      <c r="B127" s="123" t="s">
        <v>221</v>
      </c>
      <c r="C127" s="124">
        <v>0</v>
      </c>
      <c r="D127" s="127" t="s">
        <v>203</v>
      </c>
      <c r="E127" s="127">
        <v>80</v>
      </c>
      <c r="F127" s="128"/>
      <c r="G127" s="126">
        <v>0</v>
      </c>
      <c r="H127" s="126">
        <v>0</v>
      </c>
    </row>
    <row r="128" spans="1:8">
      <c r="A128" s="123" t="s">
        <v>199</v>
      </c>
      <c r="B128" s="123" t="s">
        <v>221</v>
      </c>
      <c r="C128" s="124">
        <v>0</v>
      </c>
      <c r="D128" s="127" t="s">
        <v>222</v>
      </c>
      <c r="E128" s="127">
        <v>80</v>
      </c>
      <c r="F128" s="128"/>
      <c r="G128" s="126">
        <v>0</v>
      </c>
      <c r="H128" s="126">
        <v>0</v>
      </c>
    </row>
    <row r="129" spans="1:8">
      <c r="A129" s="123" t="s">
        <v>199</v>
      </c>
      <c r="B129" s="123" t="s">
        <v>221</v>
      </c>
      <c r="C129" s="124">
        <v>0</v>
      </c>
      <c r="D129" s="127" t="s">
        <v>204</v>
      </c>
      <c r="E129" s="127">
        <v>80</v>
      </c>
      <c r="F129" s="128"/>
      <c r="G129" s="126">
        <v>0</v>
      </c>
      <c r="H129" s="126">
        <v>0</v>
      </c>
    </row>
    <row r="130" spans="1:8">
      <c r="A130" s="123" t="s">
        <v>199</v>
      </c>
      <c r="B130" s="123" t="s">
        <v>221</v>
      </c>
      <c r="C130" s="124">
        <v>0</v>
      </c>
      <c r="D130" s="127" t="s">
        <v>205</v>
      </c>
      <c r="E130" s="127">
        <v>80</v>
      </c>
      <c r="F130" s="128"/>
      <c r="G130" s="126">
        <v>0</v>
      </c>
      <c r="H130" s="126">
        <v>0</v>
      </c>
    </row>
    <row r="131" spans="1:8">
      <c r="A131" s="123" t="s">
        <v>199</v>
      </c>
      <c r="B131" s="123" t="s">
        <v>221</v>
      </c>
      <c r="C131" s="124">
        <v>0</v>
      </c>
      <c r="D131" s="127" t="s">
        <v>223</v>
      </c>
      <c r="E131" s="127">
        <v>80</v>
      </c>
      <c r="F131" s="128"/>
      <c r="G131" s="126">
        <v>0</v>
      </c>
      <c r="H131" s="126">
        <v>0</v>
      </c>
    </row>
    <row r="132" spans="1:8">
      <c r="A132" s="123" t="s">
        <v>199</v>
      </c>
      <c r="B132" s="123" t="s">
        <v>221</v>
      </c>
      <c r="C132" s="124">
        <v>0</v>
      </c>
      <c r="D132" s="127" t="s">
        <v>220</v>
      </c>
      <c r="E132" s="127">
        <v>110</v>
      </c>
      <c r="F132" s="128"/>
      <c r="G132" s="126">
        <v>0</v>
      </c>
      <c r="H132" s="126">
        <v>0</v>
      </c>
    </row>
    <row r="133" spans="1:8">
      <c r="A133" s="123" t="s">
        <v>199</v>
      </c>
      <c r="B133" s="123" t="s">
        <v>221</v>
      </c>
      <c r="C133" s="124">
        <v>0</v>
      </c>
      <c r="D133" s="127" t="s">
        <v>202</v>
      </c>
      <c r="E133" s="127">
        <v>110</v>
      </c>
      <c r="F133" s="128"/>
      <c r="G133" s="126">
        <v>0</v>
      </c>
      <c r="H133" s="126">
        <v>0</v>
      </c>
    </row>
    <row r="134" spans="1:8">
      <c r="A134" s="123" t="s">
        <v>199</v>
      </c>
      <c r="B134" s="123" t="s">
        <v>221</v>
      </c>
      <c r="C134" s="124">
        <v>0</v>
      </c>
      <c r="D134" s="127" t="s">
        <v>203</v>
      </c>
      <c r="E134" s="127">
        <v>110</v>
      </c>
      <c r="F134" s="128"/>
      <c r="G134" s="126">
        <v>0</v>
      </c>
      <c r="H134" s="126">
        <v>0</v>
      </c>
    </row>
    <row r="135" spans="1:8">
      <c r="A135" s="123" t="s">
        <v>199</v>
      </c>
      <c r="B135" s="123" t="s">
        <v>221</v>
      </c>
      <c r="C135" s="124">
        <v>0</v>
      </c>
      <c r="D135" s="127" t="s">
        <v>222</v>
      </c>
      <c r="E135" s="127">
        <v>110</v>
      </c>
      <c r="F135" s="128"/>
      <c r="G135" s="126">
        <v>0</v>
      </c>
      <c r="H135" s="126">
        <v>0</v>
      </c>
    </row>
    <row r="136" spans="1:8">
      <c r="A136" s="123" t="s">
        <v>199</v>
      </c>
      <c r="B136" s="123" t="s">
        <v>221</v>
      </c>
      <c r="C136" s="124">
        <v>0</v>
      </c>
      <c r="D136" s="127" t="s">
        <v>204</v>
      </c>
      <c r="E136" s="127">
        <v>110</v>
      </c>
      <c r="F136" s="128"/>
      <c r="G136" s="126">
        <v>0</v>
      </c>
      <c r="H136" s="126">
        <v>0</v>
      </c>
    </row>
    <row r="137" spans="1:8">
      <c r="A137" s="123" t="s">
        <v>199</v>
      </c>
      <c r="B137" s="123" t="s">
        <v>221</v>
      </c>
      <c r="C137" s="124">
        <v>0</v>
      </c>
      <c r="D137" s="127" t="s">
        <v>205</v>
      </c>
      <c r="E137" s="127">
        <v>110</v>
      </c>
      <c r="F137" s="128"/>
      <c r="G137" s="126">
        <v>0</v>
      </c>
      <c r="H137" s="126">
        <v>0</v>
      </c>
    </row>
    <row r="138" spans="1:8">
      <c r="A138" s="123" t="s">
        <v>199</v>
      </c>
      <c r="B138" s="123" t="s">
        <v>221</v>
      </c>
      <c r="C138" s="124">
        <v>0</v>
      </c>
      <c r="D138" s="127" t="s">
        <v>223</v>
      </c>
      <c r="E138" s="127">
        <v>110</v>
      </c>
      <c r="F138" s="128"/>
      <c r="G138" s="126">
        <v>0</v>
      </c>
      <c r="H138" s="126">
        <v>0</v>
      </c>
    </row>
    <row r="139" spans="1:8">
      <c r="A139" s="123" t="s">
        <v>199</v>
      </c>
      <c r="B139" s="123" t="s">
        <v>221</v>
      </c>
      <c r="C139" s="124">
        <v>0</v>
      </c>
      <c r="D139" s="127" t="s">
        <v>220</v>
      </c>
      <c r="E139" s="127">
        <v>130</v>
      </c>
      <c r="F139" s="128"/>
      <c r="G139" s="126">
        <v>0</v>
      </c>
      <c r="H139" s="126">
        <v>0</v>
      </c>
    </row>
    <row r="140" spans="1:8">
      <c r="A140" s="123" t="s">
        <v>199</v>
      </c>
      <c r="B140" s="123" t="s">
        <v>221</v>
      </c>
      <c r="C140" s="124">
        <v>0</v>
      </c>
      <c r="D140" s="127" t="s">
        <v>202</v>
      </c>
      <c r="E140" s="127">
        <v>130</v>
      </c>
      <c r="F140" s="128"/>
      <c r="G140" s="126">
        <v>0</v>
      </c>
      <c r="H140" s="126">
        <v>0</v>
      </c>
    </row>
    <row r="141" spans="1:8">
      <c r="A141" s="123" t="s">
        <v>199</v>
      </c>
      <c r="B141" s="123" t="s">
        <v>221</v>
      </c>
      <c r="C141" s="124">
        <v>0</v>
      </c>
      <c r="D141" s="127" t="s">
        <v>203</v>
      </c>
      <c r="E141" s="127">
        <v>130</v>
      </c>
      <c r="F141" s="128"/>
      <c r="G141" s="126">
        <v>0</v>
      </c>
      <c r="H141" s="126">
        <v>0</v>
      </c>
    </row>
    <row r="142" spans="1:8">
      <c r="A142" s="123" t="s">
        <v>199</v>
      </c>
      <c r="B142" s="123" t="s">
        <v>221</v>
      </c>
      <c r="C142" s="124">
        <v>0</v>
      </c>
      <c r="D142" s="127" t="s">
        <v>222</v>
      </c>
      <c r="E142" s="127">
        <v>130</v>
      </c>
      <c r="F142" s="128"/>
      <c r="G142" s="126">
        <v>0</v>
      </c>
      <c r="H142" s="126">
        <v>0</v>
      </c>
    </row>
    <row r="143" spans="1:8">
      <c r="A143" s="123" t="s">
        <v>199</v>
      </c>
      <c r="B143" s="123" t="s">
        <v>221</v>
      </c>
      <c r="C143" s="124">
        <v>0</v>
      </c>
      <c r="D143" s="127" t="s">
        <v>204</v>
      </c>
      <c r="E143" s="127">
        <v>130</v>
      </c>
      <c r="F143" s="128"/>
      <c r="G143" s="126">
        <v>0</v>
      </c>
      <c r="H143" s="126">
        <v>0</v>
      </c>
    </row>
    <row r="144" spans="1:8">
      <c r="A144" s="123" t="s">
        <v>199</v>
      </c>
      <c r="B144" s="123" t="s">
        <v>221</v>
      </c>
      <c r="C144" s="124">
        <v>0</v>
      </c>
      <c r="D144" s="127" t="s">
        <v>205</v>
      </c>
      <c r="E144" s="127">
        <v>130</v>
      </c>
      <c r="F144" s="128"/>
      <c r="G144" s="126">
        <v>0</v>
      </c>
      <c r="H144" s="126">
        <v>0</v>
      </c>
    </row>
    <row r="145" spans="1:8">
      <c r="A145" s="123" t="s">
        <v>199</v>
      </c>
      <c r="B145" s="123" t="s">
        <v>221</v>
      </c>
      <c r="C145" s="124">
        <v>0</v>
      </c>
      <c r="D145" s="127" t="s">
        <v>223</v>
      </c>
      <c r="E145" s="127">
        <v>130</v>
      </c>
      <c r="F145" s="128"/>
      <c r="G145" s="126">
        <v>0</v>
      </c>
      <c r="H145" s="126">
        <v>0</v>
      </c>
    </row>
    <row r="146" spans="1:8">
      <c r="A146" s="123" t="s">
        <v>199</v>
      </c>
      <c r="B146" s="123" t="s">
        <v>221</v>
      </c>
      <c r="C146" s="124">
        <v>0</v>
      </c>
      <c r="D146" s="127" t="s">
        <v>220</v>
      </c>
      <c r="E146" s="127">
        <v>170</v>
      </c>
      <c r="F146" s="128"/>
      <c r="G146" s="126">
        <v>0</v>
      </c>
      <c r="H146" s="126">
        <v>0</v>
      </c>
    </row>
    <row r="147" spans="1:8">
      <c r="A147" s="123" t="s">
        <v>199</v>
      </c>
      <c r="B147" s="123" t="s">
        <v>221</v>
      </c>
      <c r="C147" s="124">
        <v>0</v>
      </c>
      <c r="D147" s="127" t="s">
        <v>202</v>
      </c>
      <c r="E147" s="127">
        <v>170</v>
      </c>
      <c r="F147" s="128"/>
      <c r="G147" s="126">
        <v>0</v>
      </c>
      <c r="H147" s="126">
        <v>0</v>
      </c>
    </row>
    <row r="148" spans="1:8">
      <c r="A148" s="123" t="s">
        <v>199</v>
      </c>
      <c r="B148" s="123" t="s">
        <v>221</v>
      </c>
      <c r="C148" s="124">
        <v>0</v>
      </c>
      <c r="D148" s="127" t="s">
        <v>203</v>
      </c>
      <c r="E148" s="127">
        <v>170</v>
      </c>
      <c r="F148" s="128"/>
      <c r="G148" s="126">
        <v>0</v>
      </c>
      <c r="H148" s="126">
        <v>0</v>
      </c>
    </row>
    <row r="149" spans="1:8">
      <c r="A149" s="123" t="s">
        <v>199</v>
      </c>
      <c r="B149" s="123" t="s">
        <v>221</v>
      </c>
      <c r="C149" s="124">
        <v>0</v>
      </c>
      <c r="D149" s="127" t="s">
        <v>222</v>
      </c>
      <c r="E149" s="127">
        <v>170</v>
      </c>
      <c r="F149" s="128"/>
      <c r="G149" s="126">
        <v>0</v>
      </c>
      <c r="H149" s="126">
        <v>0</v>
      </c>
    </row>
    <row r="150" spans="1:8">
      <c r="A150" s="123" t="s">
        <v>199</v>
      </c>
      <c r="B150" s="123" t="s">
        <v>221</v>
      </c>
      <c r="C150" s="124">
        <v>0</v>
      </c>
      <c r="D150" s="127" t="s">
        <v>204</v>
      </c>
      <c r="E150" s="127">
        <v>170</v>
      </c>
      <c r="F150" s="128"/>
      <c r="G150" s="126">
        <v>0</v>
      </c>
      <c r="H150" s="126">
        <v>0</v>
      </c>
    </row>
    <row r="151" spans="1:8">
      <c r="A151" s="123" t="s">
        <v>199</v>
      </c>
      <c r="B151" s="123" t="s">
        <v>221</v>
      </c>
      <c r="C151" s="124">
        <v>0</v>
      </c>
      <c r="D151" s="127" t="s">
        <v>205</v>
      </c>
      <c r="E151" s="127">
        <v>170</v>
      </c>
      <c r="F151" s="128"/>
      <c r="G151" s="126">
        <v>0</v>
      </c>
      <c r="H151" s="126">
        <v>0</v>
      </c>
    </row>
    <row r="152" spans="1:8">
      <c r="A152" s="123" t="s">
        <v>199</v>
      </c>
      <c r="B152" s="123" t="s">
        <v>221</v>
      </c>
      <c r="C152" s="124">
        <v>0</v>
      </c>
      <c r="D152" s="127" t="s">
        <v>223</v>
      </c>
      <c r="E152" s="127">
        <v>170</v>
      </c>
      <c r="F152" s="128"/>
      <c r="G152" s="126">
        <v>0</v>
      </c>
      <c r="H152" s="126">
        <v>0</v>
      </c>
    </row>
    <row r="153" spans="1:8">
      <c r="A153" s="123" t="s">
        <v>199</v>
      </c>
      <c r="B153" s="123" t="s">
        <v>224</v>
      </c>
      <c r="C153" s="124">
        <v>0</v>
      </c>
      <c r="D153" s="127" t="s">
        <v>220</v>
      </c>
      <c r="E153" s="127">
        <v>60</v>
      </c>
      <c r="F153" s="128"/>
      <c r="G153" s="126">
        <v>0</v>
      </c>
      <c r="H153" s="126">
        <v>0</v>
      </c>
    </row>
    <row r="154" spans="1:8">
      <c r="A154" s="123" t="s">
        <v>199</v>
      </c>
      <c r="B154" s="123" t="s">
        <v>224</v>
      </c>
      <c r="C154" s="124">
        <v>0</v>
      </c>
      <c r="D154" s="127" t="s">
        <v>202</v>
      </c>
      <c r="E154" s="127">
        <v>60</v>
      </c>
      <c r="F154" s="128"/>
      <c r="G154" s="126">
        <v>0</v>
      </c>
      <c r="H154" s="126">
        <v>0</v>
      </c>
    </row>
    <row r="155" spans="1:8">
      <c r="A155" s="123" t="s">
        <v>199</v>
      </c>
      <c r="B155" s="123" t="s">
        <v>224</v>
      </c>
      <c r="C155" s="124">
        <v>0</v>
      </c>
      <c r="D155" s="127" t="s">
        <v>203</v>
      </c>
      <c r="E155" s="127">
        <v>60</v>
      </c>
      <c r="F155" s="128"/>
      <c r="G155" s="126">
        <v>0</v>
      </c>
      <c r="H155" s="126">
        <v>0</v>
      </c>
    </row>
    <row r="156" spans="1:8">
      <c r="A156" s="123" t="s">
        <v>199</v>
      </c>
      <c r="B156" s="123" t="s">
        <v>224</v>
      </c>
      <c r="C156" s="124">
        <v>0</v>
      </c>
      <c r="D156" s="127" t="s">
        <v>222</v>
      </c>
      <c r="E156" s="127">
        <v>60</v>
      </c>
      <c r="F156" s="128"/>
      <c r="G156" s="126">
        <v>0</v>
      </c>
      <c r="H156" s="126">
        <v>0</v>
      </c>
    </row>
    <row r="157" spans="1:8">
      <c r="A157" s="123" t="s">
        <v>199</v>
      </c>
      <c r="B157" s="123" t="s">
        <v>224</v>
      </c>
      <c r="C157" s="124">
        <v>0</v>
      </c>
      <c r="D157" s="127" t="s">
        <v>204</v>
      </c>
      <c r="E157" s="127">
        <v>60</v>
      </c>
      <c r="F157" s="128"/>
      <c r="G157" s="126">
        <v>0</v>
      </c>
      <c r="H157" s="126">
        <v>0</v>
      </c>
    </row>
    <row r="158" spans="1:8">
      <c r="A158" s="123" t="s">
        <v>199</v>
      </c>
      <c r="B158" s="123" t="s">
        <v>224</v>
      </c>
      <c r="C158" s="124">
        <v>0</v>
      </c>
      <c r="D158" s="127" t="s">
        <v>205</v>
      </c>
      <c r="E158" s="127">
        <v>60</v>
      </c>
      <c r="F158" s="128"/>
      <c r="G158" s="126">
        <v>0</v>
      </c>
      <c r="H158" s="126">
        <v>0</v>
      </c>
    </row>
    <row r="159" spans="1:8">
      <c r="A159" s="123" t="s">
        <v>199</v>
      </c>
      <c r="B159" s="123" t="s">
        <v>224</v>
      </c>
      <c r="C159" s="124">
        <v>0</v>
      </c>
      <c r="D159" s="127" t="s">
        <v>223</v>
      </c>
      <c r="E159" s="127">
        <v>60</v>
      </c>
      <c r="F159" s="128"/>
      <c r="G159" s="126">
        <v>0</v>
      </c>
      <c r="H159" s="126">
        <v>0</v>
      </c>
    </row>
    <row r="160" spans="1:8">
      <c r="A160" s="123" t="s">
        <v>199</v>
      </c>
      <c r="B160" s="123" t="s">
        <v>224</v>
      </c>
      <c r="C160" s="124">
        <v>0</v>
      </c>
      <c r="D160" s="127" t="s">
        <v>220</v>
      </c>
      <c r="E160" s="127">
        <v>80</v>
      </c>
      <c r="F160" s="128"/>
      <c r="G160" s="126">
        <v>0</v>
      </c>
      <c r="H160" s="126">
        <v>0</v>
      </c>
    </row>
    <row r="161" spans="1:8">
      <c r="A161" s="123" t="s">
        <v>199</v>
      </c>
      <c r="B161" s="123" t="s">
        <v>224</v>
      </c>
      <c r="C161" s="124">
        <v>0</v>
      </c>
      <c r="D161" s="127" t="s">
        <v>202</v>
      </c>
      <c r="E161" s="127">
        <v>80</v>
      </c>
      <c r="F161" s="128"/>
      <c r="G161" s="126">
        <v>0</v>
      </c>
      <c r="H161" s="126">
        <v>0</v>
      </c>
    </row>
    <row r="162" spans="1:8">
      <c r="A162" s="123" t="s">
        <v>199</v>
      </c>
      <c r="B162" s="123" t="s">
        <v>224</v>
      </c>
      <c r="C162" s="124">
        <v>0</v>
      </c>
      <c r="D162" s="127" t="s">
        <v>203</v>
      </c>
      <c r="E162" s="127">
        <v>80</v>
      </c>
      <c r="F162" s="128"/>
      <c r="G162" s="126">
        <v>0</v>
      </c>
      <c r="H162" s="126">
        <v>0</v>
      </c>
    </row>
    <row r="163" spans="1:8">
      <c r="A163" s="123" t="s">
        <v>199</v>
      </c>
      <c r="B163" s="123" t="s">
        <v>224</v>
      </c>
      <c r="C163" s="124">
        <v>0</v>
      </c>
      <c r="D163" s="127" t="s">
        <v>222</v>
      </c>
      <c r="E163" s="127">
        <v>80</v>
      </c>
      <c r="F163" s="128"/>
      <c r="G163" s="126">
        <v>0</v>
      </c>
      <c r="H163" s="126">
        <v>0</v>
      </c>
    </row>
    <row r="164" spans="1:8">
      <c r="A164" s="123" t="s">
        <v>199</v>
      </c>
      <c r="B164" s="123" t="s">
        <v>224</v>
      </c>
      <c r="C164" s="124">
        <v>0</v>
      </c>
      <c r="D164" s="127" t="s">
        <v>204</v>
      </c>
      <c r="E164" s="127">
        <v>80</v>
      </c>
      <c r="F164" s="128"/>
      <c r="G164" s="126">
        <v>0</v>
      </c>
      <c r="H164" s="126">
        <v>0</v>
      </c>
    </row>
    <row r="165" spans="1:8">
      <c r="A165" s="123" t="s">
        <v>199</v>
      </c>
      <c r="B165" s="123" t="s">
        <v>224</v>
      </c>
      <c r="C165" s="124">
        <v>0</v>
      </c>
      <c r="D165" s="127" t="s">
        <v>205</v>
      </c>
      <c r="E165" s="127">
        <v>80</v>
      </c>
      <c r="F165" s="128"/>
      <c r="G165" s="126">
        <v>0</v>
      </c>
      <c r="H165" s="126">
        <v>0</v>
      </c>
    </row>
    <row r="166" spans="1:8">
      <c r="A166" s="123" t="s">
        <v>199</v>
      </c>
      <c r="B166" s="123" t="s">
        <v>224</v>
      </c>
      <c r="C166" s="124">
        <v>0</v>
      </c>
      <c r="D166" s="127" t="s">
        <v>223</v>
      </c>
      <c r="E166" s="127">
        <v>80</v>
      </c>
      <c r="F166" s="128"/>
      <c r="G166" s="126">
        <v>0</v>
      </c>
      <c r="H166" s="126">
        <v>0</v>
      </c>
    </row>
    <row r="167" spans="1:8">
      <c r="A167" s="123" t="s">
        <v>199</v>
      </c>
      <c r="B167" s="123" t="s">
        <v>224</v>
      </c>
      <c r="C167" s="124">
        <v>0</v>
      </c>
      <c r="D167" s="127" t="s">
        <v>220</v>
      </c>
      <c r="E167" s="127">
        <v>110</v>
      </c>
      <c r="F167" s="128"/>
      <c r="G167" s="126">
        <v>0</v>
      </c>
      <c r="H167" s="126">
        <v>0</v>
      </c>
    </row>
    <row r="168" spans="1:8">
      <c r="A168" s="123" t="s">
        <v>199</v>
      </c>
      <c r="B168" s="123" t="s">
        <v>224</v>
      </c>
      <c r="C168" s="124">
        <v>0</v>
      </c>
      <c r="D168" s="127" t="s">
        <v>202</v>
      </c>
      <c r="E168" s="127">
        <v>110</v>
      </c>
      <c r="F168" s="128"/>
      <c r="G168" s="126">
        <v>0</v>
      </c>
      <c r="H168" s="126">
        <v>0</v>
      </c>
    </row>
    <row r="169" spans="1:8">
      <c r="A169" s="123" t="s">
        <v>199</v>
      </c>
      <c r="B169" s="123" t="s">
        <v>224</v>
      </c>
      <c r="C169" s="124">
        <v>0</v>
      </c>
      <c r="D169" s="127" t="s">
        <v>203</v>
      </c>
      <c r="E169" s="127">
        <v>110</v>
      </c>
      <c r="F169" s="128"/>
      <c r="G169" s="126">
        <v>0</v>
      </c>
      <c r="H169" s="126">
        <v>0</v>
      </c>
    </row>
    <row r="170" spans="1:8">
      <c r="A170" s="123" t="s">
        <v>199</v>
      </c>
      <c r="B170" s="123" t="s">
        <v>224</v>
      </c>
      <c r="C170" s="124">
        <v>0</v>
      </c>
      <c r="D170" s="127" t="s">
        <v>222</v>
      </c>
      <c r="E170" s="127">
        <v>110</v>
      </c>
      <c r="F170" s="128"/>
      <c r="G170" s="126">
        <v>0</v>
      </c>
      <c r="H170" s="126">
        <v>0</v>
      </c>
    </row>
    <row r="171" spans="1:8">
      <c r="A171" s="123" t="s">
        <v>199</v>
      </c>
      <c r="B171" s="123" t="s">
        <v>224</v>
      </c>
      <c r="C171" s="124">
        <v>0</v>
      </c>
      <c r="D171" s="127" t="s">
        <v>204</v>
      </c>
      <c r="E171" s="127">
        <v>110</v>
      </c>
      <c r="F171" s="128"/>
      <c r="G171" s="126">
        <v>0</v>
      </c>
      <c r="H171" s="126">
        <v>0</v>
      </c>
    </row>
    <row r="172" spans="1:8">
      <c r="A172" s="123" t="s">
        <v>199</v>
      </c>
      <c r="B172" s="123" t="s">
        <v>224</v>
      </c>
      <c r="C172" s="124">
        <v>0</v>
      </c>
      <c r="D172" s="127" t="s">
        <v>205</v>
      </c>
      <c r="E172" s="127">
        <v>110</v>
      </c>
      <c r="F172" s="128"/>
      <c r="G172" s="126">
        <v>0</v>
      </c>
      <c r="H172" s="126">
        <v>0</v>
      </c>
    </row>
    <row r="173" spans="1:8">
      <c r="A173" s="123" t="s">
        <v>199</v>
      </c>
      <c r="B173" s="123" t="s">
        <v>224</v>
      </c>
      <c r="C173" s="124">
        <v>0</v>
      </c>
      <c r="D173" s="127" t="s">
        <v>223</v>
      </c>
      <c r="E173" s="127">
        <v>110</v>
      </c>
      <c r="F173" s="128"/>
      <c r="G173" s="126">
        <v>0</v>
      </c>
      <c r="H173" s="126">
        <v>0</v>
      </c>
    </row>
    <row r="174" spans="1:8">
      <c r="A174" s="123" t="s">
        <v>199</v>
      </c>
      <c r="B174" s="123" t="s">
        <v>224</v>
      </c>
      <c r="C174" s="124">
        <v>0</v>
      </c>
      <c r="D174" s="127" t="s">
        <v>220</v>
      </c>
      <c r="E174" s="127">
        <v>130</v>
      </c>
      <c r="F174" s="128"/>
      <c r="G174" s="126">
        <v>0</v>
      </c>
      <c r="H174" s="126">
        <v>0</v>
      </c>
    </row>
    <row r="175" spans="1:8">
      <c r="A175" s="123" t="s">
        <v>199</v>
      </c>
      <c r="B175" s="123" t="s">
        <v>224</v>
      </c>
      <c r="C175" s="124">
        <v>0</v>
      </c>
      <c r="D175" s="127" t="s">
        <v>202</v>
      </c>
      <c r="E175" s="127">
        <v>130</v>
      </c>
      <c r="F175" s="128"/>
      <c r="G175" s="126">
        <v>0</v>
      </c>
      <c r="H175" s="126">
        <v>0</v>
      </c>
    </row>
    <row r="176" spans="1:8">
      <c r="A176" s="123" t="s">
        <v>199</v>
      </c>
      <c r="B176" s="123" t="s">
        <v>224</v>
      </c>
      <c r="C176" s="124">
        <v>0</v>
      </c>
      <c r="D176" s="127" t="s">
        <v>203</v>
      </c>
      <c r="E176" s="127">
        <v>130</v>
      </c>
      <c r="F176" s="128"/>
      <c r="G176" s="126">
        <v>0</v>
      </c>
      <c r="H176" s="126">
        <v>0</v>
      </c>
    </row>
    <row r="177" spans="1:8">
      <c r="A177" s="123" t="s">
        <v>199</v>
      </c>
      <c r="B177" s="123" t="s">
        <v>224</v>
      </c>
      <c r="C177" s="124">
        <v>0</v>
      </c>
      <c r="D177" s="127" t="s">
        <v>222</v>
      </c>
      <c r="E177" s="127">
        <v>130</v>
      </c>
      <c r="F177" s="128"/>
      <c r="G177" s="126">
        <v>0</v>
      </c>
      <c r="H177" s="126">
        <v>0</v>
      </c>
    </row>
    <row r="178" spans="1:8">
      <c r="A178" s="123" t="s">
        <v>199</v>
      </c>
      <c r="B178" s="123" t="s">
        <v>224</v>
      </c>
      <c r="C178" s="124">
        <v>0</v>
      </c>
      <c r="D178" s="127" t="s">
        <v>204</v>
      </c>
      <c r="E178" s="127">
        <v>130</v>
      </c>
      <c r="F178" s="128"/>
      <c r="G178" s="126">
        <v>0</v>
      </c>
      <c r="H178" s="126">
        <v>0</v>
      </c>
    </row>
    <row r="179" spans="1:8">
      <c r="A179" s="123" t="s">
        <v>199</v>
      </c>
      <c r="B179" s="123" t="s">
        <v>224</v>
      </c>
      <c r="C179" s="124">
        <v>0</v>
      </c>
      <c r="D179" s="127" t="s">
        <v>205</v>
      </c>
      <c r="E179" s="127">
        <v>130</v>
      </c>
      <c r="F179" s="128"/>
      <c r="G179" s="126">
        <v>0</v>
      </c>
      <c r="H179" s="126">
        <v>0</v>
      </c>
    </row>
    <row r="180" spans="1:8">
      <c r="A180" s="123" t="s">
        <v>199</v>
      </c>
      <c r="B180" s="123" t="s">
        <v>224</v>
      </c>
      <c r="C180" s="124">
        <v>0</v>
      </c>
      <c r="D180" s="127" t="s">
        <v>223</v>
      </c>
      <c r="E180" s="127">
        <v>130</v>
      </c>
      <c r="F180" s="128"/>
      <c r="G180" s="126">
        <v>0</v>
      </c>
      <c r="H180" s="126">
        <v>0</v>
      </c>
    </row>
    <row r="181" spans="1:8">
      <c r="A181" s="123" t="s">
        <v>199</v>
      </c>
      <c r="B181" s="123" t="s">
        <v>224</v>
      </c>
      <c r="C181" s="124">
        <v>0</v>
      </c>
      <c r="D181" s="127" t="s">
        <v>220</v>
      </c>
      <c r="E181" s="127">
        <v>170</v>
      </c>
      <c r="F181" s="128"/>
      <c r="G181" s="126">
        <v>0</v>
      </c>
      <c r="H181" s="126">
        <v>0</v>
      </c>
    </row>
    <row r="182" spans="1:8">
      <c r="A182" s="123" t="s">
        <v>199</v>
      </c>
      <c r="B182" s="123" t="s">
        <v>224</v>
      </c>
      <c r="C182" s="124">
        <v>0</v>
      </c>
      <c r="D182" s="127" t="s">
        <v>202</v>
      </c>
      <c r="E182" s="127">
        <v>170</v>
      </c>
      <c r="F182" s="128"/>
      <c r="G182" s="126">
        <v>0</v>
      </c>
      <c r="H182" s="126">
        <v>0</v>
      </c>
    </row>
    <row r="183" spans="1:8">
      <c r="A183" s="123" t="s">
        <v>199</v>
      </c>
      <c r="B183" s="123" t="s">
        <v>224</v>
      </c>
      <c r="C183" s="124">
        <v>0</v>
      </c>
      <c r="D183" s="127" t="s">
        <v>203</v>
      </c>
      <c r="E183" s="127">
        <v>170</v>
      </c>
      <c r="F183" s="128"/>
      <c r="G183" s="126">
        <v>0</v>
      </c>
      <c r="H183" s="126">
        <v>0</v>
      </c>
    </row>
    <row r="184" spans="1:8">
      <c r="A184" s="123" t="s">
        <v>199</v>
      </c>
      <c r="B184" s="123" t="s">
        <v>224</v>
      </c>
      <c r="C184" s="124">
        <v>0</v>
      </c>
      <c r="D184" s="127" t="s">
        <v>222</v>
      </c>
      <c r="E184" s="127">
        <v>170</v>
      </c>
      <c r="F184" s="128"/>
      <c r="G184" s="126">
        <v>0</v>
      </c>
      <c r="H184" s="126">
        <v>0</v>
      </c>
    </row>
    <row r="185" spans="1:8">
      <c r="A185" s="123" t="s">
        <v>199</v>
      </c>
      <c r="B185" s="123" t="s">
        <v>224</v>
      </c>
      <c r="C185" s="124">
        <v>0</v>
      </c>
      <c r="D185" s="127" t="s">
        <v>204</v>
      </c>
      <c r="E185" s="127">
        <v>170</v>
      </c>
      <c r="F185" s="128"/>
      <c r="G185" s="126">
        <v>0</v>
      </c>
      <c r="H185" s="126">
        <v>0</v>
      </c>
    </row>
    <row r="186" spans="1:8">
      <c r="A186" s="123" t="s">
        <v>199</v>
      </c>
      <c r="B186" s="123" t="s">
        <v>224</v>
      </c>
      <c r="C186" s="124">
        <v>0</v>
      </c>
      <c r="D186" s="127" t="s">
        <v>205</v>
      </c>
      <c r="E186" s="127">
        <v>170</v>
      </c>
      <c r="F186" s="128"/>
      <c r="G186" s="126">
        <v>0</v>
      </c>
      <c r="H186" s="126">
        <v>0</v>
      </c>
    </row>
    <row r="187" spans="1:8">
      <c r="A187" s="123" t="s">
        <v>199</v>
      </c>
      <c r="B187" s="123" t="s">
        <v>224</v>
      </c>
      <c r="C187" s="124">
        <v>0</v>
      </c>
      <c r="D187" s="127" t="s">
        <v>223</v>
      </c>
      <c r="E187" s="127">
        <v>170</v>
      </c>
      <c r="F187" s="128"/>
      <c r="G187" s="126">
        <v>0</v>
      </c>
      <c r="H187" s="126">
        <v>0</v>
      </c>
    </row>
  </sheetData>
  <sheetProtection sheet="1" objects="1" scenario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0ADAEE96A0F28478CB6716056F976C0" ma:contentTypeVersion="12" ma:contentTypeDescription="Ein neues Dokument erstellen." ma:contentTypeScope="" ma:versionID="23acd193cd9eb277ef6abb6405936ea0">
  <xsd:schema xmlns:xsd="http://www.w3.org/2001/XMLSchema" xmlns:xs="http://www.w3.org/2001/XMLSchema" xmlns:p="http://schemas.microsoft.com/office/2006/metadata/properties" xmlns:ns2="60c14d0e-491e-4d37-bc04-381ef501f585" xmlns:ns3="5a7f91ea-8c6d-4d7a-b331-decf24fc0ca1" targetNamespace="http://schemas.microsoft.com/office/2006/metadata/properties" ma:root="true" ma:fieldsID="ab31d26d77e9a528179363cc2dd17f14" ns2:_="" ns3:_="">
    <xsd:import namespace="60c14d0e-491e-4d37-bc04-381ef501f585"/>
    <xsd:import namespace="5a7f91ea-8c6d-4d7a-b331-decf24fc0c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c14d0e-491e-4d37-bc04-381ef501f5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7f91ea-8c6d-4d7a-b331-decf24fc0ca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AF4F20-E9E8-4629-9CDB-1C4AB2E6143F}">
  <ds:schemaRefs>
    <ds:schemaRef ds:uri="http://purl.org/dc/terms/"/>
    <ds:schemaRef ds:uri="60c14d0e-491e-4d37-bc04-381ef501f585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5a7f91ea-8c6d-4d7a-b331-decf24fc0ca1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FC76E5E-1B91-4592-98C2-F193F08DCA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c14d0e-491e-4d37-bc04-381ef501f585"/>
    <ds:schemaRef ds:uri="5a7f91ea-8c6d-4d7a-b331-decf24fc0c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A4BB4F-B695-41F9-9114-78CE78978D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Berechnung-Freizeit</vt:lpstr>
      <vt:lpstr>Gesamtübersicht_Freizeit</vt:lpstr>
      <vt:lpstr>Hinweise</vt:lpstr>
      <vt:lpstr>Versionsverlauf</vt:lpstr>
      <vt:lpstr>Intern</vt:lpstr>
      <vt:lpstr>Mobilität</vt:lpstr>
      <vt:lpstr>Gebäude</vt:lpstr>
      <vt:lpstr>Mahlzeit-Übernachtung</vt:lpstr>
      <vt:lpstr>Druck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Gernot Quasebarth</dc:creator>
  <cp:keywords/>
  <dc:description/>
  <cp:lastModifiedBy>Quasebarth, Gernot</cp:lastModifiedBy>
  <cp:revision/>
  <dcterms:created xsi:type="dcterms:W3CDTF">2022-01-16T08:30:54Z</dcterms:created>
  <dcterms:modified xsi:type="dcterms:W3CDTF">2022-08-09T11:35:26Z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0x01010020ADAEE96A0F28478CB6716056F976C0</vt:lpwstr>
  </property>
</Properties>
</file>